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5720"/>
  </bookViews>
  <sheets>
    <sheet name="表紙" sheetId="52" r:id="rId1"/>
    <sheet name="目次" sheetId="5" r:id="rId2"/>
    <sheet name="変更履歴" sheetId="6" r:id="rId3"/>
    <sheet name="仕入管理科目データ" sheetId="53" r:id="rId4"/>
    <sheet name="仕入管理補助科目データ" sheetId="54" r:id="rId5"/>
    <sheet name="仕入取引データ" sheetId="55" r:id="rId6"/>
    <sheet name="在庫取引データ" sheetId="9" r:id="rId7"/>
    <sheet name="支払方法データ" sheetId="56" r:id="rId8"/>
    <sheet name="部門データ" sheetId="57" r:id="rId9"/>
    <sheet name="部門グループデータ" sheetId="58" r:id="rId10"/>
    <sheet name="セグメント１データ" sheetId="59" r:id="rId11"/>
    <sheet name="セグメント２データ" sheetId="60" r:id="rId12"/>
    <sheet name="プロジェクトデータ" sheetId="61" r:id="rId13"/>
    <sheet name="プロジェクト区分データ" sheetId="62" r:id="rId14"/>
    <sheet name="工程・工種データ" sheetId="63" r:id="rId15"/>
    <sheet name="担当者データ" sheetId="64" r:id="rId16"/>
    <sheet name="担当者区分データ" sheetId="65" r:id="rId17"/>
    <sheet name="倉庫データ" sheetId="10" r:id="rId18"/>
    <sheet name="倉庫区分データ" sheetId="11" r:id="rId19"/>
    <sheet name="為替レートデータ" sheetId="66" r:id="rId20"/>
    <sheet name="摘要データ" sheetId="67" r:id="rId21"/>
    <sheet name="法人口座データ" sheetId="68" r:id="rId22"/>
    <sheet name="仕入先データ" sheetId="69" r:id="rId23"/>
    <sheet name="仕入先区分データ" sheetId="70" r:id="rId24"/>
    <sheet name="精算締日データ" sheetId="71" r:id="rId25"/>
    <sheet name="得意先データ" sheetId="72" r:id="rId26"/>
    <sheet name="得意先区分データ" sheetId="73" r:id="rId27"/>
    <sheet name="直送先データ" sheetId="74" r:id="rId28"/>
    <sheet name="商品データ" sheetId="12" r:id="rId29"/>
    <sheet name="バリエーションデータ" sheetId="13" r:id="rId30"/>
    <sheet name="バリエーション区分データ" sheetId="14" r:id="rId31"/>
    <sheet name="発行コードデータ" sheetId="15" r:id="rId32"/>
    <sheet name="荷姿データ" sheetId="16" r:id="rId33"/>
    <sheet name="荷姿区分データ" sheetId="17" r:id="rId34"/>
    <sheet name="発注検討方法データ" sheetId="18" r:id="rId35"/>
    <sheet name="構成品データ" sheetId="19" r:id="rId36"/>
    <sheet name="セット商品データ" sheetId="20" r:id="rId37"/>
    <sheet name="商品区分データ" sheetId="21" r:id="rId38"/>
    <sheet name="債務連携データ" sheetId="23" r:id="rId39"/>
    <sheet name="単価データ" sheetId="24" r:id="rId40"/>
    <sheet name="価格データ" sheetId="26" r:id="rId41"/>
    <sheet name="棚卸資産評価方法データ" sheetId="29" r:id="rId42"/>
    <sheet name="在庫単価データ" sheetId="30" r:id="rId43"/>
    <sheet name="発注伝票データ" sheetId="35" r:id="rId44"/>
    <sheet name="仕入伝票データ" sheetId="36" r:id="rId45"/>
    <sheet name="債務伝票データ" sheetId="75" r:id="rId46"/>
    <sheet name="支払情報データ" sheetId="76" r:id="rId47"/>
    <sheet name="支払伝票データ" sheetId="77" r:id="rId48"/>
    <sheet name="債務残高データ" sheetId="78" r:id="rId49"/>
    <sheet name="前払金残高データ" sheetId="79" r:id="rId50"/>
    <sheet name="入荷伝票データ" sheetId="38" r:id="rId51"/>
    <sheet name="出荷伝票データ" sheetId="39" r:id="rId52"/>
    <sheet name="構成品振替伝票データ" sheetId="40" r:id="rId53"/>
    <sheet name="倉庫振替伝票データ" sheetId="41" r:id="rId54"/>
    <sheet name="荷姿振替伝票データ" sheetId="42" r:id="rId55"/>
    <sheet name="他勘定振替伝票データ" sheetId="43" r:id="rId56"/>
    <sheet name="預り品振替伝票データ" sheetId="44" r:id="rId57"/>
    <sheet name="実地棚卸データ" sheetId="45" r:id="rId58"/>
    <sheet name="在庫残高データ" sheetId="46" r:id="rId59"/>
  </sheets>
  <definedNames>
    <definedName name="_xlnm._FilterDatabase" localSheetId="10" hidden="1">セグメント１データ!$B$2:$H$10</definedName>
    <definedName name="_xlnm._FilterDatabase" localSheetId="11" hidden="1">セグメント２データ!$B$2:$H$10</definedName>
    <definedName name="_xlnm._FilterDatabase" localSheetId="36" hidden="1">セット商品データ!$B$2:$H$64</definedName>
    <definedName name="_xlnm._FilterDatabase" localSheetId="29" hidden="1">バリエーションデータ!$B$2:$H$22</definedName>
    <definedName name="_xlnm._FilterDatabase" localSheetId="30" hidden="1">バリエーション区分データ!$B$2:$H$9</definedName>
    <definedName name="_xlnm._FilterDatabase" localSheetId="12" hidden="1">プロジェクトデータ!$B$2:$H$1920</definedName>
    <definedName name="_xlnm._FilterDatabase" localSheetId="13" hidden="1">プロジェクト区分データ!$B$2:$H$9</definedName>
    <definedName name="_xlnm._FilterDatabase" localSheetId="19" hidden="1">為替レートデータ!$B$2:$H$18</definedName>
    <definedName name="_xlnm._FilterDatabase" localSheetId="40" hidden="1">価格データ!$B$2:$H$26</definedName>
    <definedName name="_xlnm._FilterDatabase" localSheetId="32" hidden="1">荷姿データ!$B$2:$H$26</definedName>
    <definedName name="_xlnm._FilterDatabase" localSheetId="33" hidden="1">荷姿区分データ!$B$2:$H$9</definedName>
    <definedName name="_xlnm._FilterDatabase" localSheetId="54" hidden="1">荷姿振替伝票データ!$B$2:$H$81</definedName>
    <definedName name="_xlnm._FilterDatabase" localSheetId="14" hidden="1">工程・工種データ!$B$2:$H$9</definedName>
    <definedName name="_xlnm._FilterDatabase" localSheetId="35" hidden="1">構成品データ!$B$2:$H$41</definedName>
    <definedName name="_xlnm._FilterDatabase" localSheetId="52" hidden="1">構成品振替伝票データ!$B$2:$H$98</definedName>
    <definedName name="_xlnm._FilterDatabase" localSheetId="48" hidden="1">債務残高データ!$B$2:$H$170</definedName>
    <definedName name="_xlnm._FilterDatabase" localSheetId="45" hidden="1">債務伝票データ!$B$2:$H$258</definedName>
    <definedName name="_xlnm._FilterDatabase" localSheetId="38" hidden="1">債務連携データ!$B$2:$H$11</definedName>
    <definedName name="_xlnm._FilterDatabase" localSheetId="58" hidden="1">在庫残高データ!$B$2:$H$17</definedName>
    <definedName name="_xlnm._FilterDatabase" localSheetId="6" hidden="1">在庫取引データ!$B$2:$H$14</definedName>
    <definedName name="_xlnm._FilterDatabase" localSheetId="42" hidden="1">在庫単価データ!$B$2:$H$10</definedName>
    <definedName name="_xlnm._FilterDatabase" localSheetId="3" hidden="1">仕入管理科目データ!$B$2:$H$47</definedName>
    <definedName name="_xlnm._FilterDatabase" localSheetId="4" hidden="1">仕入管理補助科目データ!$B$2:$H$17</definedName>
    <definedName name="_xlnm._FilterDatabase" localSheetId="5" hidden="1">仕入取引データ!$B$2:$H$19</definedName>
    <definedName name="_xlnm._FilterDatabase" localSheetId="22" hidden="1">仕入先データ!$B$2:$H$1126</definedName>
    <definedName name="_xlnm._FilterDatabase" localSheetId="23" hidden="1">仕入先区分データ!$B$2:$H$7</definedName>
    <definedName name="_xlnm._FilterDatabase" localSheetId="44" hidden="1">仕入伝票データ!$B$2:$H$540</definedName>
    <definedName name="_xlnm._FilterDatabase" localSheetId="46" hidden="1">支払情報データ!$B$2:$H$148</definedName>
    <definedName name="_xlnm._FilterDatabase" localSheetId="47" hidden="1">支払伝票データ!$B$2:$H$180</definedName>
    <definedName name="_xlnm._FilterDatabase" localSheetId="7" hidden="1">支払方法データ!$B$2:$H$91</definedName>
    <definedName name="_xlnm._FilterDatabase" localSheetId="57" hidden="1">実地棚卸データ!$B$2:$H$16</definedName>
    <definedName name="_xlnm._FilterDatabase" localSheetId="51" hidden="1">出荷伝票データ!$B$2:$H$103</definedName>
    <definedName name="_xlnm._FilterDatabase" localSheetId="28" hidden="1">商品データ!$B$2:$H$196</definedName>
    <definedName name="_xlnm._FilterDatabase" localSheetId="37" hidden="1">商品区分データ!$B$2:$H$7</definedName>
    <definedName name="_xlnm._FilterDatabase" localSheetId="24" hidden="1">精算締日データ!$B$2:$H$13</definedName>
    <definedName name="_xlnm._FilterDatabase" localSheetId="49" hidden="1">前払金残高データ!$B$2:$H$39</definedName>
    <definedName name="_xlnm._FilterDatabase" localSheetId="17" hidden="1">倉庫データ!$B$2:$H$19</definedName>
    <definedName name="_xlnm._FilterDatabase" localSheetId="18" hidden="1">倉庫区分データ!$B$2:$H$7</definedName>
    <definedName name="_xlnm._FilterDatabase" localSheetId="53" hidden="1">倉庫振替伝票データ!$B$2:$H$60</definedName>
    <definedName name="_xlnm._FilterDatabase" localSheetId="55" hidden="1">他勘定振替伝票データ!$B$2:$H$63</definedName>
    <definedName name="_xlnm._FilterDatabase" localSheetId="41" hidden="1">棚卸資産評価方法データ!$B$2:$H$7</definedName>
    <definedName name="_xlnm._FilterDatabase" localSheetId="39" hidden="1">単価データ!$B$2:$H$75</definedName>
    <definedName name="_xlnm._FilterDatabase" localSheetId="15" hidden="1">担当者データ!$B$2:$H$14</definedName>
    <definedName name="_xlnm._FilterDatabase" localSheetId="16" hidden="1">担当者区分データ!$B$2:$H$7</definedName>
    <definedName name="_xlnm._FilterDatabase" localSheetId="27" hidden="1">直送先データ!$B$2:$H$31</definedName>
    <definedName name="_xlnm._FilterDatabase" localSheetId="20" hidden="1">摘要データ!$B$2:$H$8</definedName>
    <definedName name="_xlnm._FilterDatabase" localSheetId="25" hidden="1">得意先データ!$B$2:$H$1056</definedName>
    <definedName name="_xlnm._FilterDatabase" localSheetId="26" hidden="1">得意先区分データ!$B$2:$H$7</definedName>
    <definedName name="_xlnm._FilterDatabase" localSheetId="50" hidden="1">入荷伝票データ!$B$2:$H$102</definedName>
    <definedName name="_xlnm._FilterDatabase" localSheetId="31" hidden="1">発行コードデータ!$B$2:$H$10</definedName>
    <definedName name="_xlnm._FilterDatabase" localSheetId="34" hidden="1">発注検討方法データ!$B$2:$H$22</definedName>
    <definedName name="_xlnm._FilterDatabase" localSheetId="43" hidden="1">発注伝票データ!$B$2:$H$172</definedName>
    <definedName name="_xlnm._FilterDatabase" localSheetId="9" hidden="1">部門グループデータ!$B$2:$H$56</definedName>
    <definedName name="_xlnm._FilterDatabase" localSheetId="8" hidden="1">部門データ!$B$2:$H$9</definedName>
    <definedName name="_xlnm._FilterDatabase" localSheetId="2" hidden="1">変更履歴!$B$2:$E$898</definedName>
    <definedName name="_xlnm._FilterDatabase" localSheetId="21" hidden="1">法人口座データ!$B$2:$H$24</definedName>
    <definedName name="_xlnm._FilterDatabase" localSheetId="56" hidden="1">預り品振替伝票データ!$B$2:$H$110</definedName>
    <definedName name="SQLｴﾗｰ">"図 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0" i="5" l="1"/>
  <c r="V9" i="5"/>
  <c r="V8" i="5"/>
  <c r="V71" i="5" l="1"/>
  <c r="V70" i="5"/>
  <c r="V69" i="5"/>
  <c r="V68" i="5"/>
  <c r="V67" i="5"/>
  <c r="V66" i="5"/>
  <c r="V65" i="5"/>
  <c r="V64" i="5"/>
  <c r="V63" i="5"/>
  <c r="V60" i="5"/>
  <c r="V59" i="5"/>
  <c r="V58" i="5"/>
  <c r="V57" i="5"/>
  <c r="V56" i="5"/>
  <c r="V53" i="5"/>
  <c r="V52" i="5"/>
  <c r="V49" i="5"/>
  <c r="V48" i="5"/>
  <c r="V47" i="5"/>
  <c r="V46" i="5"/>
  <c r="V45" i="5"/>
  <c r="V44" i="5"/>
  <c r="V43" i="5"/>
  <c r="V42" i="5"/>
  <c r="V41" i="5"/>
  <c r="V40" i="5"/>
  <c r="V39" i="5"/>
  <c r="V38" i="5"/>
  <c r="V37" i="5"/>
  <c r="V36" i="5"/>
  <c r="V35" i="5"/>
  <c r="V32" i="5"/>
  <c r="V31" i="5"/>
  <c r="V30" i="5"/>
  <c r="V29" i="5"/>
  <c r="V28" i="5"/>
  <c r="V27" i="5"/>
  <c r="V24" i="5"/>
  <c r="V23" i="5"/>
  <c r="V22" i="5"/>
  <c r="V21" i="5"/>
  <c r="V20" i="5"/>
  <c r="V19" i="5"/>
  <c r="V18" i="5"/>
  <c r="V17" i="5"/>
  <c r="V16" i="5"/>
  <c r="V15" i="5"/>
  <c r="V14" i="5"/>
  <c r="V13" i="5"/>
  <c r="V12" i="5"/>
  <c r="V11" i="5"/>
</calcChain>
</file>

<file path=xl/sharedStrings.xml><?xml version="1.0" encoding="utf-8"?>
<sst xmlns="http://schemas.openxmlformats.org/spreadsheetml/2006/main" count="29120" uniqueCount="10847">
  <si>
    <t>メモ</t>
    <phoneticPr fontId="4"/>
  </si>
  <si>
    <t>仕入管理科目データ</t>
  </si>
  <si>
    <t>仕入管理補助科目データ</t>
  </si>
  <si>
    <t>仕入取引データ</t>
  </si>
  <si>
    <t>セグメント１データ</t>
    <phoneticPr fontId="4"/>
  </si>
  <si>
    <t>セグメント２データ</t>
    <phoneticPr fontId="4"/>
  </si>
  <si>
    <t>為替レートデータ</t>
    <phoneticPr fontId="4"/>
  </si>
  <si>
    <t>【取引先管理】</t>
    <phoneticPr fontId="4"/>
  </si>
  <si>
    <t>【商品管理】</t>
    <phoneticPr fontId="4"/>
  </si>
  <si>
    <t>バリエーションデータ</t>
    <phoneticPr fontId="4"/>
  </si>
  <si>
    <t>債務連携データ</t>
    <phoneticPr fontId="4"/>
  </si>
  <si>
    <t>【仕入管理】</t>
    <phoneticPr fontId="4"/>
  </si>
  <si>
    <t>発注伝票データ</t>
    <phoneticPr fontId="4"/>
  </si>
  <si>
    <t>仕入伝票データ</t>
    <phoneticPr fontId="4"/>
  </si>
  <si>
    <t>債務伝票データ</t>
    <phoneticPr fontId="4"/>
  </si>
  <si>
    <t>支払情報データ</t>
    <phoneticPr fontId="4"/>
  </si>
  <si>
    <t>支払伝票データ</t>
    <phoneticPr fontId="4"/>
  </si>
  <si>
    <t>債務残高データ</t>
    <phoneticPr fontId="4"/>
  </si>
  <si>
    <t>前払金残高データ</t>
    <phoneticPr fontId="4"/>
  </si>
  <si>
    <t>在庫残高データ</t>
    <phoneticPr fontId="4"/>
  </si>
  <si>
    <t>目　次</t>
    <phoneticPr fontId="4"/>
  </si>
  <si>
    <t>【法人情報】</t>
    <phoneticPr fontId="4"/>
  </si>
  <si>
    <t>【債務管理】</t>
    <rPh sb="1" eb="3">
      <t>サイム</t>
    </rPh>
    <phoneticPr fontId="4"/>
  </si>
  <si>
    <t>【在庫管理】</t>
    <rPh sb="1" eb="3">
      <t>ザイコ</t>
    </rPh>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</si>
  <si>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</si>
  <si>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</si>
  <si>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</si>
  <si>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</si>
  <si>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得意先データ</t>
    <phoneticPr fontId="4"/>
  </si>
  <si>
    <t>項目の新規追加</t>
    <rPh sb="0" eb="2">
      <t>コウモク</t>
    </rPh>
    <rPh sb="3" eb="5">
      <t>シンキ</t>
    </rPh>
    <rPh sb="5" eb="7">
      <t>ツイカ</t>
    </rPh>
    <phoneticPr fontId="4"/>
  </si>
  <si>
    <t>仕入先データ</t>
    <rPh sb="0" eb="2">
      <t>シイレ</t>
    </rPh>
    <rPh sb="2" eb="3">
      <t>サキ</t>
    </rPh>
    <phoneticPr fontId="4"/>
  </si>
  <si>
    <t>インボイス登録区分</t>
    <rPh sb="5" eb="7">
      <t>トウロク</t>
    </rPh>
    <rPh sb="7" eb="9">
      <t>クブン</t>
    </rPh>
    <phoneticPr fontId="4"/>
  </si>
  <si>
    <t>項目の新規追加</t>
    <phoneticPr fontId="4"/>
  </si>
  <si>
    <t>インボイス登録番号</t>
    <rPh sb="5" eb="7">
      <t>トウロク</t>
    </rPh>
    <rPh sb="7" eb="9">
      <t>バンゴウ</t>
    </rPh>
    <phoneticPr fontId="4"/>
  </si>
  <si>
    <t>支払伝票データ</t>
    <rPh sb="0" eb="2">
      <t>シハライ</t>
    </rPh>
    <rPh sb="2" eb="4">
      <t>デンピョウ</t>
    </rPh>
    <phoneticPr fontId="4"/>
  </si>
  <si>
    <t>明細インボイス取引区分</t>
    <phoneticPr fontId="4"/>
  </si>
  <si>
    <t>明細仕入税額控除経過措置の控除割合</t>
    <phoneticPr fontId="4"/>
  </si>
  <si>
    <t>控除インボイス取引区分</t>
    <rPh sb="0" eb="2">
      <t>コウジョ</t>
    </rPh>
    <rPh sb="7" eb="11">
      <t>トリヒキクブン</t>
    </rPh>
    <phoneticPr fontId="4"/>
  </si>
  <si>
    <t>控除仕入税額控除経過措置の控除割合</t>
    <rPh sb="0" eb="2">
      <t>コウジョ</t>
    </rPh>
    <rPh sb="2" eb="12">
      <t>シイレゼイガクコウジョケイカソチ</t>
    </rPh>
    <rPh sb="13" eb="17">
      <t>コウジョワリアイ</t>
    </rPh>
    <phoneticPr fontId="4"/>
  </si>
  <si>
    <t>発注伝票データ</t>
    <rPh sb="0" eb="2">
      <t>ハッチュウ</t>
    </rPh>
    <rPh sb="2" eb="4">
      <t>デンピョウ</t>
    </rPh>
    <phoneticPr fontId="4"/>
  </si>
  <si>
    <t>インボイス取引区分</t>
    <rPh sb="5" eb="9">
      <t>トリヒキクブン</t>
    </rPh>
    <phoneticPr fontId="4"/>
  </si>
  <si>
    <t>仕入税額控除経過措置の控除割合</t>
    <rPh sb="0" eb="10">
      <t>シイレゼイガクコウジョケイカソチ</t>
    </rPh>
    <rPh sb="11" eb="15">
      <t>コウジョワリアイ</t>
    </rPh>
    <phoneticPr fontId="4"/>
  </si>
  <si>
    <t>仕入伝票データ</t>
    <rPh sb="0" eb="2">
      <t>シイレ</t>
    </rPh>
    <rPh sb="2" eb="4">
      <t>デンピョウ</t>
    </rPh>
    <phoneticPr fontId="4"/>
  </si>
  <si>
    <t>債務伝票データ</t>
    <rPh sb="0" eb="2">
      <t>サイム</t>
    </rPh>
    <rPh sb="2" eb="4">
      <t>デンピョウ</t>
    </rPh>
    <phoneticPr fontId="4"/>
  </si>
  <si>
    <t>支払情報データ</t>
    <rPh sb="0" eb="4">
      <t>シハライジョウホウ</t>
    </rPh>
    <phoneticPr fontId="4"/>
  </si>
  <si>
    <t>値引インボイス取引区分</t>
    <rPh sb="0" eb="2">
      <t>ネビキ</t>
    </rPh>
    <rPh sb="7" eb="11">
      <t>トリヒキクブン</t>
    </rPh>
    <phoneticPr fontId="4"/>
  </si>
  <si>
    <t>値引仕入税額控除経過措置の控除割合</t>
    <rPh sb="2" eb="12">
      <t>シイレゼイガクコウジョケイカソチ</t>
    </rPh>
    <rPh sb="13" eb="17">
      <t>コウジョワリアイ</t>
    </rPh>
    <phoneticPr fontId="4"/>
  </si>
  <si>
    <t>手数料費用インボイス取引区分</t>
    <rPh sb="0" eb="3">
      <t>テスウリョウ</t>
    </rPh>
    <rPh sb="3" eb="5">
      <t>ヒヨウ</t>
    </rPh>
    <rPh sb="10" eb="14">
      <t>トリヒキクブン</t>
    </rPh>
    <phoneticPr fontId="4"/>
  </si>
  <si>
    <t>手数料費用仕入税額控除経過措置の控除割合</t>
    <rPh sb="0" eb="5">
      <t>テスウリョウヒヨウ</t>
    </rPh>
    <rPh sb="5" eb="15">
      <t>シイレゼイガクコウジョケイカソチ</t>
    </rPh>
    <rPh sb="16" eb="20">
      <t>コウジョワリアイ</t>
    </rPh>
    <phoneticPr fontId="4"/>
  </si>
  <si>
    <t>Ver220929　変更内容</t>
    <phoneticPr fontId="4"/>
  </si>
  <si>
    <t>科目属性-決済科目</t>
    <phoneticPr fontId="4"/>
  </si>
  <si>
    <t>科目属性-郵送料科目</t>
    <phoneticPr fontId="4"/>
  </si>
  <si>
    <t>科目属性-てん末科目</t>
    <phoneticPr fontId="4"/>
  </si>
  <si>
    <t>科目属性-割引料科目</t>
    <phoneticPr fontId="4"/>
  </si>
  <si>
    <t>支払方法データ</t>
    <rPh sb="0" eb="2">
      <t>シハライ</t>
    </rPh>
    <rPh sb="2" eb="4">
      <t>ホウホウ</t>
    </rPh>
    <phoneticPr fontId="4"/>
  </si>
  <si>
    <t>出金セグメント１指定</t>
    <rPh sb="0" eb="2">
      <t>シュッキン</t>
    </rPh>
    <rPh sb="8" eb="10">
      <t>シテイ</t>
    </rPh>
    <phoneticPr fontId="4"/>
  </si>
  <si>
    <t>出金セグメント１コード</t>
    <rPh sb="0" eb="2">
      <t>シュッキン</t>
    </rPh>
    <phoneticPr fontId="4"/>
  </si>
  <si>
    <t>出金セグメント２指定</t>
    <rPh sb="0" eb="2">
      <t>シュッキン</t>
    </rPh>
    <rPh sb="8" eb="10">
      <t>シテイ</t>
    </rPh>
    <phoneticPr fontId="4"/>
  </si>
  <si>
    <t>出金セグメント２コード</t>
    <rPh sb="0" eb="2">
      <t>シュッキン</t>
    </rPh>
    <phoneticPr fontId="4"/>
  </si>
  <si>
    <t>値引セグメント１指定</t>
    <rPh sb="0" eb="2">
      <t>ネビキ</t>
    </rPh>
    <rPh sb="8" eb="10">
      <t>シテイ</t>
    </rPh>
    <phoneticPr fontId="4"/>
  </si>
  <si>
    <t>値引セグメント１コード</t>
    <rPh sb="0" eb="2">
      <t>ネビキ</t>
    </rPh>
    <phoneticPr fontId="4"/>
  </si>
  <si>
    <t>値引セグメント２指定</t>
    <rPh sb="0" eb="2">
      <t>ネビキ</t>
    </rPh>
    <rPh sb="8" eb="10">
      <t>シテイ</t>
    </rPh>
    <phoneticPr fontId="4"/>
  </si>
  <si>
    <t>値引セグメント２コード</t>
    <rPh sb="0" eb="2">
      <t>ネビキ</t>
    </rPh>
    <phoneticPr fontId="4"/>
  </si>
  <si>
    <t>手数料費用セグメント１指定</t>
    <rPh sb="0" eb="3">
      <t>テスウリョウ</t>
    </rPh>
    <rPh sb="3" eb="5">
      <t>ヒヨウ</t>
    </rPh>
    <rPh sb="11" eb="13">
      <t>シテイ</t>
    </rPh>
    <phoneticPr fontId="4"/>
  </si>
  <si>
    <t>手数料費用セグメント１コード</t>
    <rPh sb="0" eb="3">
      <t>テスウリョウ</t>
    </rPh>
    <rPh sb="3" eb="5">
      <t>ヒヨウ</t>
    </rPh>
    <phoneticPr fontId="4"/>
  </si>
  <si>
    <t>手数料費用セグメント２指定</t>
    <rPh sb="0" eb="3">
      <t>テスウリョウ</t>
    </rPh>
    <rPh sb="3" eb="5">
      <t>ヒヨウ</t>
    </rPh>
    <rPh sb="11" eb="13">
      <t>シテイ</t>
    </rPh>
    <phoneticPr fontId="4"/>
  </si>
  <si>
    <t>手数料費用セグメント２コード</t>
    <rPh sb="0" eb="3">
      <t>テスウリョウ</t>
    </rPh>
    <rPh sb="3" eb="5">
      <t>ヒヨウ</t>
    </rPh>
    <phoneticPr fontId="4"/>
  </si>
  <si>
    <t>手数料支払セグメント１指定</t>
    <rPh sb="0" eb="3">
      <t>テスウリョウ</t>
    </rPh>
    <rPh sb="3" eb="5">
      <t>シハライ</t>
    </rPh>
    <rPh sb="11" eb="13">
      <t>シテイ</t>
    </rPh>
    <phoneticPr fontId="4"/>
  </si>
  <si>
    <t>手数料支払セグメント１コード</t>
    <rPh sb="0" eb="3">
      <t>テスウリョウ</t>
    </rPh>
    <rPh sb="3" eb="5">
      <t>シハライ</t>
    </rPh>
    <phoneticPr fontId="4"/>
  </si>
  <si>
    <t>手数料支払セグメント２指定</t>
    <rPh sb="0" eb="5">
      <t>テスウリョウシハライ</t>
    </rPh>
    <rPh sb="11" eb="13">
      <t>シテイ</t>
    </rPh>
    <phoneticPr fontId="4"/>
  </si>
  <si>
    <t>手数料支払セグメント２コード</t>
    <rPh sb="0" eb="5">
      <t>テスウリョウシハライ</t>
    </rPh>
    <phoneticPr fontId="4"/>
  </si>
  <si>
    <t>ファクタリング会社</t>
    <phoneticPr fontId="4"/>
  </si>
  <si>
    <t>仕訳作成取引先設定</t>
    <rPh sb="0" eb="2">
      <t>シワケ</t>
    </rPh>
    <rPh sb="2" eb="4">
      <t>サクセイ</t>
    </rPh>
    <rPh sb="4" eb="7">
      <t>トリヒキサキ</t>
    </rPh>
    <rPh sb="7" eb="9">
      <t>セッテイ</t>
    </rPh>
    <phoneticPr fontId="4"/>
  </si>
  <si>
    <t>郵送料科目</t>
    <rPh sb="0" eb="3">
      <t>ユウソウリョウ</t>
    </rPh>
    <rPh sb="3" eb="5">
      <t>カモク</t>
    </rPh>
    <phoneticPr fontId="4"/>
  </si>
  <si>
    <t>郵送料補助科目</t>
    <rPh sb="0" eb="3">
      <t>ユウソウリョウ</t>
    </rPh>
    <rPh sb="3" eb="5">
      <t>ホジョ</t>
    </rPh>
    <rPh sb="5" eb="7">
      <t>カモク</t>
    </rPh>
    <phoneticPr fontId="4"/>
  </si>
  <si>
    <t>郵送料部門指定</t>
    <rPh sb="0" eb="3">
      <t>ユウソウリョウ</t>
    </rPh>
    <rPh sb="3" eb="5">
      <t>ブモン</t>
    </rPh>
    <rPh sb="5" eb="7">
      <t>シテイ</t>
    </rPh>
    <phoneticPr fontId="4"/>
  </si>
  <si>
    <t>郵送料部門</t>
    <rPh sb="0" eb="3">
      <t>ユウソウリョウ</t>
    </rPh>
    <rPh sb="3" eb="5">
      <t>ブモン</t>
    </rPh>
    <phoneticPr fontId="4"/>
  </si>
  <si>
    <t>郵送料セグメント１指定</t>
    <rPh sb="0" eb="3">
      <t>ユウソウリョウ</t>
    </rPh>
    <rPh sb="9" eb="11">
      <t>シテイ</t>
    </rPh>
    <phoneticPr fontId="4"/>
  </si>
  <si>
    <t>郵送料セグメント１コード</t>
    <rPh sb="0" eb="3">
      <t>ユウソウリョウ</t>
    </rPh>
    <phoneticPr fontId="4"/>
  </si>
  <si>
    <t>郵送料セグメント２指定</t>
    <rPh sb="0" eb="3">
      <t>ユウソウリョウ</t>
    </rPh>
    <rPh sb="9" eb="11">
      <t>シテイ</t>
    </rPh>
    <phoneticPr fontId="4"/>
  </si>
  <si>
    <t>郵送料セグメント２コード</t>
    <rPh sb="0" eb="3">
      <t>ユウソウリョウ</t>
    </rPh>
    <phoneticPr fontId="4"/>
  </si>
  <si>
    <t>郵送料プロジェクト指定</t>
    <rPh sb="9" eb="11">
      <t>シテイ</t>
    </rPh>
    <phoneticPr fontId="4"/>
  </si>
  <si>
    <t>郵送料プロジェクト</t>
    <phoneticPr fontId="4"/>
  </si>
  <si>
    <t>郵送料工程／工種指定</t>
    <phoneticPr fontId="4"/>
  </si>
  <si>
    <t>郵送料工程／工種</t>
    <phoneticPr fontId="4"/>
  </si>
  <si>
    <t>決済科目</t>
    <rPh sb="0" eb="2">
      <t>ケッサイ</t>
    </rPh>
    <rPh sb="2" eb="4">
      <t>カモク</t>
    </rPh>
    <phoneticPr fontId="4"/>
  </si>
  <si>
    <t>決済補助科目</t>
    <rPh sb="0" eb="2">
      <t>ケッサイ</t>
    </rPh>
    <rPh sb="2" eb="4">
      <t>ホジョ</t>
    </rPh>
    <rPh sb="4" eb="6">
      <t>カモク</t>
    </rPh>
    <phoneticPr fontId="4"/>
  </si>
  <si>
    <t>決済部門指定</t>
    <rPh sb="2" eb="4">
      <t>ブモン</t>
    </rPh>
    <rPh sb="4" eb="6">
      <t>シテイ</t>
    </rPh>
    <phoneticPr fontId="4"/>
  </si>
  <si>
    <t>決済部門</t>
    <rPh sb="0" eb="2">
      <t>ケッサイ</t>
    </rPh>
    <rPh sb="2" eb="4">
      <t>ブモン</t>
    </rPh>
    <phoneticPr fontId="4"/>
  </si>
  <si>
    <t>決済セグメント１指定</t>
    <rPh sb="0" eb="2">
      <t>ケッサイ</t>
    </rPh>
    <rPh sb="8" eb="10">
      <t>シテイ</t>
    </rPh>
    <phoneticPr fontId="4"/>
  </si>
  <si>
    <t>決済セグメント１コード</t>
    <rPh sb="0" eb="2">
      <t>ケッサイ</t>
    </rPh>
    <phoneticPr fontId="4"/>
  </si>
  <si>
    <t>決済セグメント２指定</t>
    <rPh sb="0" eb="2">
      <t>ケッサイ</t>
    </rPh>
    <rPh sb="8" eb="10">
      <t>シテイ</t>
    </rPh>
    <phoneticPr fontId="4"/>
  </si>
  <si>
    <t>決済セグメント２コード</t>
    <rPh sb="0" eb="2">
      <t>ケッサイ</t>
    </rPh>
    <phoneticPr fontId="4"/>
  </si>
  <si>
    <t>決済プロジェクト指定</t>
    <rPh sb="8" eb="10">
      <t>シテイ</t>
    </rPh>
    <phoneticPr fontId="4"/>
  </si>
  <si>
    <t>決済プロジェクト</t>
    <phoneticPr fontId="4"/>
  </si>
  <si>
    <t>決済工程／工種指定</t>
    <phoneticPr fontId="4"/>
  </si>
  <si>
    <t>決済工程／工種</t>
    <phoneticPr fontId="4"/>
  </si>
  <si>
    <t>プロジェクトデータ</t>
    <phoneticPr fontId="4"/>
  </si>
  <si>
    <t>通貨コード</t>
  </si>
  <si>
    <t>精算情報２-通貨コード</t>
  </si>
  <si>
    <t>精算情報２-債務区分ごとの精算</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</si>
  <si>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</si>
  <si>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</si>
  <si>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</si>
  <si>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</si>
  <si>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</si>
  <si>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</si>
  <si>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</si>
  <si>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</si>
  <si>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精算情報２-精算締日（営業外債務）コード</t>
  </si>
  <si>
    <t>精算情報２-精算単位（営業外債務）</t>
  </si>
  <si>
    <t>精算情報２-支払予定確定単位設定（営業外債務）</t>
  </si>
  <si>
    <t>精算情報２-支払予定確定単位（営業外債務）</t>
  </si>
  <si>
    <t>精算情報２-支払条件（共通・営業債務）</t>
  </si>
  <si>
    <t>精算情報２-支払条件（営業外債務）</t>
  </si>
  <si>
    <t>精算情報３-通貨コード</t>
  </si>
  <si>
    <t>精算情報３-債務区分ごとの精算</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</si>
  <si>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</si>
  <si>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</si>
  <si>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</si>
  <si>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</si>
  <si>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</si>
  <si>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</si>
  <si>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</si>
  <si>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</si>
  <si>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精算情報３-精算締日（営業外債務）コード</t>
  </si>
  <si>
    <t>精算情報３-精算単位（営業外債務）</t>
  </si>
  <si>
    <t>精算情報３-支払予定確定単位設定（営業外債務）</t>
  </si>
  <si>
    <t>精算情報３-支払予定確定単位（営業外債務）</t>
  </si>
  <si>
    <t>精算情報３-支払条件（共通・営業債務）</t>
  </si>
  <si>
    <t>精算情報３-支払条件（営業外債務）</t>
  </si>
  <si>
    <t>精算情報４-通貨コード</t>
  </si>
  <si>
    <t>精算情報４-債務区分ごとの精算</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</si>
  <si>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</si>
  <si>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</si>
  <si>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</si>
  <si>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</si>
  <si>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</si>
  <si>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</si>
  <si>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</si>
  <si>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</si>
  <si>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精算情報４-精算締日（営業外債務）コード</t>
  </si>
  <si>
    <t>精算情報４-精算単位（営業外債務）</t>
  </si>
  <si>
    <t>精算情報４-支払予定確定単位設定（営業外債務）</t>
  </si>
  <si>
    <t>精算情報４-支払予定確定単位（営業外債務）</t>
  </si>
  <si>
    <t>精算情報４-支払条件（共通・営業債務）</t>
  </si>
  <si>
    <t>精算情報４-支払条件（営業外債務）</t>
  </si>
  <si>
    <t>精算情報５-通貨コード</t>
  </si>
  <si>
    <t>精算情報５-債務区分ごとの精算</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</si>
  <si>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</si>
  <si>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</si>
  <si>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</si>
  <si>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</si>
  <si>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</si>
  <si>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</si>
  <si>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</si>
  <si>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</si>
  <si>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精算情報５-精算締日（営業外債務）コード</t>
  </si>
  <si>
    <t>精算情報５-精算単位（営業外債務）</t>
  </si>
  <si>
    <t>精算情報５-支払予定確定単位設定（営業外債務）</t>
  </si>
  <si>
    <t>精算情報５-支払予定確定単位（営業外債務）</t>
  </si>
  <si>
    <t>精算情報５-支払条件（共通・営業債務）</t>
  </si>
  <si>
    <t>精算情報５-支払条件（営業外債務）</t>
  </si>
  <si>
    <t>ー</t>
    <phoneticPr fontId="4"/>
  </si>
  <si>
    <t>シートを追加しました。</t>
    <rPh sb="4" eb="6">
      <t>ツイカ</t>
    </rPh>
    <phoneticPr fontId="8"/>
  </si>
  <si>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</si>
  <si>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</si>
  <si>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</si>
  <si>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</si>
  <si>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商品データ</t>
    <rPh sb="0" eb="2">
      <t>ショウヒン</t>
    </rPh>
    <phoneticPr fontId="4"/>
  </si>
  <si>
    <t>主セグメント１</t>
    <rPh sb="0" eb="1">
      <t>シュ</t>
    </rPh>
    <phoneticPr fontId="4"/>
  </si>
  <si>
    <t>主セグメント２</t>
    <rPh sb="0" eb="1">
      <t>シュ</t>
    </rPh>
    <phoneticPr fontId="4"/>
  </si>
  <si>
    <t>帳票通貨コード</t>
    <phoneticPr fontId="4"/>
  </si>
  <si>
    <t>単価データ</t>
    <rPh sb="0" eb="2">
      <t>タンカ</t>
    </rPh>
    <phoneticPr fontId="4"/>
  </si>
  <si>
    <t>仕入取引通貨コード</t>
    <phoneticPr fontId="4"/>
  </si>
  <si>
    <t>項目の新規追加</t>
    <phoneticPr fontId="8"/>
  </si>
  <si>
    <t>得意先データ</t>
    <rPh sb="0" eb="3">
      <t>トクイサキ</t>
    </rPh>
    <phoneticPr fontId="4"/>
  </si>
  <si>
    <t>種別</t>
  </si>
  <si>
    <t>取引通貨コード</t>
  </si>
  <si>
    <t>為替レート種別コード</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</si>
  <si>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</si>
  <si>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</si>
  <si>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</si>
  <si>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</si>
  <si>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</si>
  <si>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</si>
  <si>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</si>
  <si>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</si>
  <si>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</si>
  <si>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精算情報２-精算締日コード</t>
  </si>
  <si>
    <t>精算情報２-精算単位</t>
  </si>
  <si>
    <t>精算情報２-支払予定確定単位</t>
  </si>
  <si>
    <t>精算情報２-支払条件</t>
  </si>
  <si>
    <t>精算情報３-精算締日コード</t>
  </si>
  <si>
    <t>精算情報３-精算単位</t>
  </si>
  <si>
    <t>精算情報３-支払予定確定単位</t>
  </si>
  <si>
    <t>精算情報３-支払条件</t>
  </si>
  <si>
    <t>精算情報４-精算締日コード</t>
  </si>
  <si>
    <t>精算情報４-精算単位</t>
  </si>
  <si>
    <t>精算情報４-支払予定確定単位</t>
  </si>
  <si>
    <t>精算情報４-支払条件</t>
  </si>
  <si>
    <t>精算情報５-精算締日コード</t>
  </si>
  <si>
    <t>精算情報５-精算単位</t>
  </si>
  <si>
    <t>精算情報５-支払予定確定単位</t>
  </si>
  <si>
    <t>精算情報５-支払条件</t>
  </si>
  <si>
    <t>利用者番号</t>
    <rPh sb="0" eb="3">
      <t>リヨウシャ</t>
    </rPh>
    <rPh sb="3" eb="5">
      <t>バンゴウ</t>
    </rPh>
    <phoneticPr fontId="4"/>
  </si>
  <si>
    <t>電子記録債務-手数料負担</t>
    <rPh sb="0" eb="2">
      <t>デンシ</t>
    </rPh>
    <rPh sb="2" eb="4">
      <t>キロク</t>
    </rPh>
    <rPh sb="4" eb="6">
      <t>サイム</t>
    </rPh>
    <rPh sb="7" eb="10">
      <t>テスウリョウ</t>
    </rPh>
    <rPh sb="10" eb="12">
      <t>フタン</t>
    </rPh>
    <phoneticPr fontId="4"/>
  </si>
  <si>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4"/>
  </si>
  <si>
    <t>主振込先（電子記録債務）</t>
    <rPh sb="0" eb="1">
      <t>シュ</t>
    </rPh>
    <rPh sb="1" eb="4">
      <t>フリコミサキ</t>
    </rPh>
    <rPh sb="5" eb="7">
      <t>デンシ</t>
    </rPh>
    <rPh sb="7" eb="9">
      <t>キロク</t>
    </rPh>
    <rPh sb="9" eb="11">
      <t>サイム</t>
    </rPh>
    <phoneticPr fontId="4"/>
  </si>
  <si>
    <t>為替レート</t>
  </si>
  <si>
    <t>単価（国内）</t>
  </si>
  <si>
    <t>金額（国内）</t>
  </si>
  <si>
    <t>消費税額（国内）</t>
  </si>
  <si>
    <t>明細按分金額（国内）</t>
  </si>
  <si>
    <t>明細按分消費税額（国内）</t>
  </si>
  <si>
    <t>明細按分セグメント１コード</t>
    <rPh sb="0" eb="4">
      <t>メイサイアンブン</t>
    </rPh>
    <phoneticPr fontId="4"/>
  </si>
  <si>
    <t>明細按分セグメント２コード</t>
    <rPh sb="0" eb="4">
      <t>メイサイアンブン</t>
    </rPh>
    <phoneticPr fontId="4"/>
  </si>
  <si>
    <t>控除部門コード</t>
  </si>
  <si>
    <t>控除セグメント１コード</t>
  </si>
  <si>
    <t>控除セグメント２コード</t>
  </si>
  <si>
    <t>控除プロジェクトコード</t>
  </si>
  <si>
    <t>控除工程／工種コード</t>
  </si>
  <si>
    <t>控除科目コード</t>
  </si>
  <si>
    <t>控除補助科目コード</t>
  </si>
  <si>
    <t>控除額</t>
  </si>
  <si>
    <t>控除額（国内）</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</si>
  <si>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</si>
  <si>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</si>
  <si>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</si>
  <si>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</si>
  <si>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</si>
  <si>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</si>
  <si>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</si>
  <si>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</si>
  <si>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</si>
  <si>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</si>
  <si>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</si>
  <si>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</si>
  <si>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</si>
  <si>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</si>
  <si>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</si>
  <si>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</si>
  <si>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</si>
  <si>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</si>
  <si>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</si>
  <si>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</si>
  <si>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</si>
  <si>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</si>
  <si>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</si>
  <si>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</si>
  <si>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4"/>
  </si>
  <si>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</si>
  <si>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</si>
  <si>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</si>
  <si>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</si>
  <si>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</si>
  <si>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</si>
  <si>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</si>
  <si>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</si>
  <si>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</si>
  <si>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</si>
  <si>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</si>
  <si>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</si>
  <si>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期日債務番号１</t>
  </si>
  <si>
    <t>期日債務番号3</t>
  </si>
  <si>
    <t>期日債務番号4</t>
  </si>
  <si>
    <t>期日債務番号5</t>
  </si>
  <si>
    <t>期日債務番号6</t>
  </si>
  <si>
    <t>期日債務番号7</t>
  </si>
  <si>
    <t>期日債務番号8</t>
  </si>
  <si>
    <t>期日債務番号9</t>
  </si>
  <si>
    <t>期日債務番号10</t>
  </si>
  <si>
    <t>期日債務番号11</t>
  </si>
  <si>
    <t>消込済額（国内）</t>
  </si>
  <si>
    <t>未消込額（国内）</t>
  </si>
  <si>
    <t>控除消費税（国内）</t>
  </si>
  <si>
    <t>控除セグメント２コード</t>
    <rPh sb="0" eb="2">
      <t>コウジョ</t>
    </rPh>
    <phoneticPr fontId="4"/>
  </si>
  <si>
    <t>期日債務番号２</t>
  </si>
  <si>
    <t>ファクタリング会社3コード</t>
  </si>
  <si>
    <t>決済日付3</t>
  </si>
  <si>
    <t>手数料3</t>
  </si>
  <si>
    <t>ファクタリング会社4コード</t>
  </si>
  <si>
    <t>決済日付4</t>
  </si>
  <si>
    <t>手数料4</t>
  </si>
  <si>
    <t>ファクタリング会社5コード</t>
  </si>
  <si>
    <t>決済日付5</t>
  </si>
  <si>
    <t>手数料5</t>
  </si>
  <si>
    <t>ファクタリング会社6コード</t>
  </si>
  <si>
    <t>決済日付6</t>
  </si>
  <si>
    <t>手数料6</t>
  </si>
  <si>
    <t>ファクタリング会社7コード</t>
  </si>
  <si>
    <t>決済日付7</t>
  </si>
  <si>
    <t>手数料7</t>
  </si>
  <si>
    <t>ファクタリング会社8コード</t>
  </si>
  <si>
    <t>決済日付8</t>
  </si>
  <si>
    <t>手数料8</t>
  </si>
  <si>
    <t>ファクタリング会社9コード</t>
  </si>
  <si>
    <t>決済日付9</t>
  </si>
  <si>
    <t>手数料9</t>
  </si>
  <si>
    <t>ファクタリング会社1２コード</t>
  </si>
  <si>
    <t>期日債務番号1２</t>
  </si>
  <si>
    <t>決済日付1２</t>
  </si>
  <si>
    <t>手数料1２</t>
  </si>
  <si>
    <t>入荷伝票データ</t>
    <rPh sb="0" eb="2">
      <t>ニュウカ</t>
    </rPh>
    <rPh sb="2" eb="4">
      <t>デンピョウ</t>
    </rPh>
    <phoneticPr fontId="4"/>
  </si>
  <si>
    <t>出荷伝票データ</t>
    <rPh sb="0" eb="2">
      <t>シュッカ</t>
    </rPh>
    <rPh sb="2" eb="4">
      <t>デンピョウ</t>
    </rPh>
    <phoneticPr fontId="4"/>
  </si>
  <si>
    <t>倉庫振替伝票データ</t>
    <rPh sb="0" eb="2">
      <t>ソウコ</t>
    </rPh>
    <rPh sb="2" eb="4">
      <t>フリカエ</t>
    </rPh>
    <rPh sb="4" eb="6">
      <t>デンピョウ</t>
    </rPh>
    <phoneticPr fontId="4"/>
  </si>
  <si>
    <t>荷姿振替伝票データ</t>
    <rPh sb="0" eb="2">
      <t>ニスガタ</t>
    </rPh>
    <rPh sb="2" eb="4">
      <t>フリカエ</t>
    </rPh>
    <rPh sb="4" eb="6">
      <t>デンピョウ</t>
    </rPh>
    <phoneticPr fontId="4"/>
  </si>
  <si>
    <t>他勘定振替伝票データ</t>
    <rPh sb="0" eb="1">
      <t>タ</t>
    </rPh>
    <rPh sb="1" eb="3">
      <t>カンジョウ</t>
    </rPh>
    <rPh sb="3" eb="5">
      <t>フリカエ</t>
    </rPh>
    <rPh sb="5" eb="7">
      <t>デンピョウ</t>
    </rPh>
    <phoneticPr fontId="4"/>
  </si>
  <si>
    <t>預り品振替伝票データ</t>
    <rPh sb="0" eb="1">
      <t>アズカ</t>
    </rPh>
    <rPh sb="2" eb="3">
      <t>ヒン</t>
    </rPh>
    <rPh sb="3" eb="5">
      <t>フリカエ</t>
    </rPh>
    <rPh sb="5" eb="7">
      <t>デンピョウ</t>
    </rPh>
    <phoneticPr fontId="4"/>
  </si>
  <si>
    <t>セグメント１コード</t>
    <phoneticPr fontId="4"/>
  </si>
  <si>
    <t>セグメント２コード</t>
    <phoneticPr fontId="4"/>
  </si>
  <si>
    <t>明細回収セグメント１コード</t>
    <rPh sb="0" eb="4">
      <t>メイサイカイシュウ</t>
    </rPh>
    <phoneticPr fontId="4"/>
  </si>
  <si>
    <t>明細回収セグメント２コード</t>
    <rPh sb="0" eb="4">
      <t>メイサイカイシュウ</t>
    </rPh>
    <phoneticPr fontId="4"/>
  </si>
  <si>
    <t>明細金額（国内）</t>
  </si>
  <si>
    <t>ファクタリング会社コード</t>
    <rPh sb="7" eb="9">
      <t>カイシャ</t>
    </rPh>
    <phoneticPr fontId="4"/>
  </si>
  <si>
    <t>決済日付</t>
    <rPh sb="0" eb="4">
      <t>ケッサイヒヅケ</t>
    </rPh>
    <phoneticPr fontId="4"/>
  </si>
  <si>
    <t>明細消費税（国内）</t>
  </si>
  <si>
    <t>購入額（国内）</t>
  </si>
  <si>
    <t>購入消費税（国内）</t>
  </si>
  <si>
    <t>債務額（国内）</t>
  </si>
  <si>
    <t>対象外債務額（国内）</t>
  </si>
  <si>
    <t>購入セグメント１コード</t>
    <rPh sb="0" eb="2">
      <t>コウニュウ</t>
    </rPh>
    <phoneticPr fontId="4"/>
  </si>
  <si>
    <t>購入セグメント２コード</t>
    <rPh sb="0" eb="2">
      <t>コウニュウ</t>
    </rPh>
    <phoneticPr fontId="4"/>
  </si>
  <si>
    <t>債務セグメント１コード</t>
    <rPh sb="0" eb="2">
      <t>サイム</t>
    </rPh>
    <phoneticPr fontId="4"/>
  </si>
  <si>
    <t>債務セグメント２コード</t>
    <rPh sb="0" eb="2">
      <t>サイム</t>
    </rPh>
    <phoneticPr fontId="4"/>
  </si>
  <si>
    <t>支払情報データ</t>
    <rPh sb="0" eb="2">
      <t>シハライ</t>
    </rPh>
    <rPh sb="2" eb="4">
      <t>ジョウホウ</t>
    </rPh>
    <phoneticPr fontId="4"/>
  </si>
  <si>
    <t>手数料費用支払セグメント１コード</t>
    <rPh sb="0" eb="5">
      <t>テスウリョウヒヨウ</t>
    </rPh>
    <rPh sb="5" eb="7">
      <t>シハライ</t>
    </rPh>
    <phoneticPr fontId="4"/>
  </si>
  <si>
    <t>手数料費用支払セグメント２コード</t>
    <rPh sb="0" eb="3">
      <t>テスウリョウ</t>
    </rPh>
    <rPh sb="3" eb="7">
      <t>ヒヨウシハラ</t>
    </rPh>
    <phoneticPr fontId="4"/>
  </si>
  <si>
    <t>値引支払セグメント１コード</t>
    <rPh sb="0" eb="4">
      <t>ネビキシハライ</t>
    </rPh>
    <phoneticPr fontId="4"/>
  </si>
  <si>
    <t>値引支払セグメント２コード</t>
    <rPh sb="0" eb="4">
      <t>ネビキシハライ</t>
    </rPh>
    <phoneticPr fontId="4"/>
  </si>
  <si>
    <t>手数料支払セグメント２コード</t>
    <rPh sb="0" eb="3">
      <t>テスウリョウ</t>
    </rPh>
    <rPh sb="3" eb="5">
      <t>シハライ</t>
    </rPh>
    <phoneticPr fontId="4"/>
  </si>
  <si>
    <t>手数料費用額（国内）</t>
  </si>
  <si>
    <t>手数料費用消費税（国内）</t>
  </si>
  <si>
    <t>源泉徴収額（国内）</t>
  </si>
  <si>
    <t>値引額（国内）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</si>
  <si>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</si>
  <si>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</si>
  <si>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</si>
  <si>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</si>
  <si>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</si>
  <si>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</si>
  <si>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4"/>
  </si>
  <si>
    <t>明細支払セグメント１コード</t>
    <rPh sb="0" eb="4">
      <t>メイサイシハライ</t>
    </rPh>
    <phoneticPr fontId="4"/>
  </si>
  <si>
    <t>明細支払セグメント２コード</t>
  </si>
  <si>
    <t>期日債務番号</t>
    <rPh sb="0" eb="2">
      <t>キジツ</t>
    </rPh>
    <rPh sb="2" eb="4">
      <t>サイム</t>
    </rPh>
    <rPh sb="4" eb="6">
      <t>バンゴウ</t>
    </rPh>
    <phoneticPr fontId="4"/>
  </si>
  <si>
    <t>債務残高データ</t>
    <rPh sb="0" eb="2">
      <t>サイム</t>
    </rPh>
    <rPh sb="2" eb="4">
      <t>ザンダカ</t>
    </rPh>
    <phoneticPr fontId="4"/>
  </si>
  <si>
    <t>前払金残高データ</t>
    <rPh sb="1" eb="2">
      <t>バラ</t>
    </rPh>
    <phoneticPr fontId="4"/>
  </si>
  <si>
    <t>明細支払セグメント１コード</t>
    <rPh sb="0" eb="2">
      <t>メイサイ</t>
    </rPh>
    <rPh sb="2" eb="4">
      <t>シハライ</t>
    </rPh>
    <phoneticPr fontId="4"/>
  </si>
  <si>
    <t>明細支払セグメント２コード</t>
    <rPh sb="0" eb="2">
      <t>メイサイ</t>
    </rPh>
    <rPh sb="2" eb="4">
      <t>シハライ</t>
    </rPh>
    <phoneticPr fontId="4"/>
  </si>
  <si>
    <t>Ver220630　変更内容</t>
    <phoneticPr fontId="4"/>
  </si>
  <si>
    <t>汎用データの新規追加</t>
    <rPh sb="0" eb="2">
      <t>ハンヨウ</t>
    </rPh>
    <rPh sb="6" eb="8">
      <t>シンキ</t>
    </rPh>
    <rPh sb="8" eb="10">
      <t>ツイカ</t>
    </rPh>
    <phoneticPr fontId="4"/>
  </si>
  <si>
    <t>送付先番地</t>
  </si>
  <si>
    <t>納入先番地</t>
  </si>
  <si>
    <t>預り品振替伝票データ</t>
    <phoneticPr fontId="4"/>
  </si>
  <si>
    <t>リレー元在庫内訳行番号</t>
  </si>
  <si>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</si>
  <si>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</si>
  <si>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</si>
  <si>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</si>
  <si>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証憑No.１～証憑No.５</t>
    <phoneticPr fontId="4"/>
  </si>
  <si>
    <t>証憑ファイルパス１～証憑ファイルパス５</t>
    <phoneticPr fontId="4"/>
  </si>
  <si>
    <t>支払処理額</t>
    <rPh sb="0" eb="2">
      <t>シハライ</t>
    </rPh>
    <rPh sb="2" eb="4">
      <t>ショリ</t>
    </rPh>
    <rPh sb="4" eb="5">
      <t>ガク</t>
    </rPh>
    <phoneticPr fontId="4"/>
  </si>
  <si>
    <t>Ver211223　変更内容</t>
    <phoneticPr fontId="4"/>
  </si>
  <si>
    <t>仕入先データ</t>
    <rPh sb="0" eb="2">
      <t>シイ</t>
    </rPh>
    <rPh sb="2" eb="3">
      <t>サキ</t>
    </rPh>
    <phoneticPr fontId="4"/>
  </si>
  <si>
    <t>補助科目優先コード指定</t>
    <phoneticPr fontId="4"/>
  </si>
  <si>
    <t>補助科目優先コード</t>
    <phoneticPr fontId="4"/>
  </si>
  <si>
    <t>販売取引－補助科目優先コード指定</t>
    <phoneticPr fontId="4"/>
  </si>
  <si>
    <t>販売取引－補助科目優先コード</t>
  </si>
  <si>
    <t>仕入取引－補助科目優先コード指定</t>
    <phoneticPr fontId="4"/>
  </si>
  <si>
    <t>仕入取引－補助科目優先コード</t>
    <phoneticPr fontId="4"/>
  </si>
  <si>
    <t>他勘定振替伝票データ</t>
    <rPh sb="0" eb="1">
      <t>ホカ</t>
    </rPh>
    <rPh sb="1" eb="3">
      <t>カンジョウ</t>
    </rPh>
    <rPh sb="3" eb="5">
      <t>フリカエ</t>
    </rPh>
    <rPh sb="5" eb="7">
      <t>デンピョウ</t>
    </rPh>
    <phoneticPr fontId="4"/>
  </si>
  <si>
    <t>Ver211028　変更内容</t>
    <phoneticPr fontId="4"/>
  </si>
  <si>
    <t>仕入伝票データ</t>
    <rPh sb="0" eb="2">
      <t>シイ</t>
    </rPh>
    <rPh sb="2" eb="4">
      <t>デンピョウ</t>
    </rPh>
    <phoneticPr fontId="4"/>
  </si>
  <si>
    <t>証憑連携</t>
  </si>
  <si>
    <t>Ver210929　変更内容</t>
    <phoneticPr fontId="4"/>
  </si>
  <si>
    <t>選択肢の追加
（「8：相殺」「10：現金」「11：小切手」を追加）</t>
    <phoneticPr fontId="4"/>
  </si>
  <si>
    <t>端数処理</t>
    <phoneticPr fontId="4"/>
  </si>
  <si>
    <t>選択肢の追加
（「9：科目優先」を追加）</t>
    <phoneticPr fontId="4"/>
  </si>
  <si>
    <t>支払方法データ</t>
    <rPh sb="0" eb="2">
      <t>シハラ</t>
    </rPh>
    <rPh sb="2" eb="4">
      <t>ホウホウ</t>
    </rPh>
    <phoneticPr fontId="4"/>
  </si>
  <si>
    <t>支払種別</t>
    <rPh sb="0" eb="2">
      <t>シハライ</t>
    </rPh>
    <rPh sb="2" eb="4">
      <t>シュベツ</t>
    </rPh>
    <phoneticPr fontId="23"/>
  </si>
  <si>
    <t>部門データ</t>
    <rPh sb="0" eb="2">
      <t>ブモン</t>
    </rPh>
    <phoneticPr fontId="4"/>
  </si>
  <si>
    <t>倉庫データ</t>
    <rPh sb="0" eb="2">
      <t>ソウコ</t>
    </rPh>
    <phoneticPr fontId="4"/>
  </si>
  <si>
    <t>摘要データ</t>
    <rPh sb="0" eb="2">
      <t>テキヨウ</t>
    </rPh>
    <phoneticPr fontId="4"/>
  </si>
  <si>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</si>
  <si>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</si>
  <si>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4"/>
  </si>
  <si>
    <t>発行コードデータ</t>
    <phoneticPr fontId="4"/>
  </si>
  <si>
    <t>構成品データ</t>
    <rPh sb="0" eb="3">
      <t>コウセイヒン</t>
    </rPh>
    <phoneticPr fontId="4"/>
  </si>
  <si>
    <t>セット商品データ</t>
    <phoneticPr fontId="4"/>
  </si>
  <si>
    <t>在庫単価データ</t>
    <rPh sb="0" eb="2">
      <t>ザイコ</t>
    </rPh>
    <rPh sb="2" eb="4">
      <t>タンカ</t>
    </rPh>
    <phoneticPr fontId="4"/>
  </si>
  <si>
    <t>価格データ</t>
    <rPh sb="0" eb="2">
      <t>カカク</t>
    </rPh>
    <phoneticPr fontId="4"/>
  </si>
  <si>
    <t>生産計算式</t>
    <rPh sb="0" eb="2">
      <t>セイサン</t>
    </rPh>
    <rPh sb="2" eb="4">
      <t>ケイサン</t>
    </rPh>
    <rPh sb="4" eb="5">
      <t>シキ</t>
    </rPh>
    <phoneticPr fontId="0"/>
  </si>
  <si>
    <t>分解計算式</t>
    <rPh sb="0" eb="2">
      <t>ブンカイ</t>
    </rPh>
    <rPh sb="2" eb="4">
      <t>ケイサン</t>
    </rPh>
    <rPh sb="4" eb="5">
      <t>シキ</t>
    </rPh>
    <phoneticPr fontId="0"/>
  </si>
  <si>
    <t>項目の新規追加</t>
  </si>
  <si>
    <t>仕訳伝票作成対象</t>
    <phoneticPr fontId="4"/>
  </si>
  <si>
    <t>項目の名称変更
（「仕訳作成対象」から「仕訳伝票作成対象」に変更）</t>
    <phoneticPr fontId="4"/>
  </si>
  <si>
    <t>控除種別</t>
  </si>
  <si>
    <t>振替元ＯＢＣｉＤ</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</si>
  <si>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</si>
  <si>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</si>
  <si>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</si>
  <si>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</si>
  <si>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振替元No.</t>
    <rPh sb="0" eb="2">
      <t>フリカエ</t>
    </rPh>
    <rPh sb="2" eb="3">
      <t>モト</t>
    </rPh>
    <phoneticPr fontId="26"/>
  </si>
  <si>
    <t>振替元支払日付</t>
    <rPh sb="0" eb="2">
      <t>フリカエ</t>
    </rPh>
    <rPh sb="2" eb="3">
      <t>モト</t>
    </rPh>
    <rPh sb="5" eb="7">
      <t>ヒヅケ</t>
    </rPh>
    <phoneticPr fontId="26"/>
  </si>
  <si>
    <t>振替元支払先コード</t>
    <rPh sb="5" eb="6">
      <t>サキ</t>
    </rPh>
    <phoneticPr fontId="26"/>
  </si>
  <si>
    <t>振替元支払部門コード</t>
    <rPh sb="5" eb="7">
      <t>ブモン</t>
    </rPh>
    <phoneticPr fontId="26"/>
  </si>
  <si>
    <t>振替元明細行番号</t>
    <rPh sb="3" eb="5">
      <t>メイサイ</t>
    </rPh>
    <rPh sb="5" eb="8">
      <t>ギョウバンゴウ</t>
    </rPh>
    <phoneticPr fontId="26"/>
  </si>
  <si>
    <t>明細種別</t>
    <phoneticPr fontId="4"/>
  </si>
  <si>
    <t>購入先コード</t>
    <rPh sb="2" eb="3">
      <t>サキ</t>
    </rPh>
    <phoneticPr fontId="0"/>
  </si>
  <si>
    <t>控除購入先コード</t>
  </si>
  <si>
    <t>支払情報No.</t>
    <rPh sb="0" eb="2">
      <t>シハライ</t>
    </rPh>
    <rPh sb="2" eb="4">
      <t>ジョウホウ</t>
    </rPh>
    <phoneticPr fontId="29"/>
  </si>
  <si>
    <t>支払情報支払日付</t>
    <rPh sb="2" eb="4">
      <t>ジョウホウ</t>
    </rPh>
    <rPh sb="6" eb="8">
      <t>ヒヅケ</t>
    </rPh>
    <phoneticPr fontId="29"/>
  </si>
  <si>
    <t>支払情報支払種別</t>
    <rPh sb="2" eb="4">
      <t>ジョウホウ</t>
    </rPh>
    <rPh sb="6" eb="8">
      <t>シュベツ</t>
    </rPh>
    <phoneticPr fontId="29"/>
  </si>
  <si>
    <t>支払情報法人口座</t>
    <rPh sb="2" eb="4">
      <t>ジョウホウ</t>
    </rPh>
    <rPh sb="4" eb="6">
      <t>ホウジン</t>
    </rPh>
    <rPh sb="6" eb="8">
      <t>コウザ</t>
    </rPh>
    <phoneticPr fontId="29"/>
  </si>
  <si>
    <t>支払情報支払額</t>
    <rPh sb="2" eb="4">
      <t>ジョウホウ</t>
    </rPh>
    <rPh sb="6" eb="7">
      <t>ガク</t>
    </rPh>
    <phoneticPr fontId="29"/>
  </si>
  <si>
    <t>支払種別</t>
    <phoneticPr fontId="4"/>
  </si>
  <si>
    <t>法人口座コード</t>
    <phoneticPr fontId="4"/>
  </si>
  <si>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4"/>
  </si>
  <si>
    <t>法人口座コード</t>
  </si>
  <si>
    <t>仕入先略称</t>
    <phoneticPr fontId="4"/>
  </si>
  <si>
    <t>バラ数量</t>
  </si>
  <si>
    <t>バラ単位</t>
  </si>
  <si>
    <t>発行コード</t>
  </si>
  <si>
    <t>構成品振替伝票データ</t>
    <rPh sb="0" eb="3">
      <t>コウセイヒン</t>
    </rPh>
    <rPh sb="3" eb="7">
      <t>フリカエデンピョウ</t>
    </rPh>
    <phoneticPr fontId="4"/>
  </si>
  <si>
    <t>バラ数量</t>
    <phoneticPr fontId="4"/>
  </si>
  <si>
    <t>Ver210629　変更内容</t>
    <phoneticPr fontId="4"/>
  </si>
  <si>
    <t>取引発生区分</t>
    <rPh sb="0" eb="2">
      <t>トリヒキ</t>
    </rPh>
    <rPh sb="2" eb="4">
      <t>ハッセイ</t>
    </rPh>
    <rPh sb="4" eb="6">
      <t>クブン</t>
    </rPh>
    <phoneticPr fontId="23"/>
  </si>
  <si>
    <t>選択肢の追加
（「9：科目優先」を追加）</t>
    <rPh sb="11" eb="13">
      <t>カモク</t>
    </rPh>
    <phoneticPr fontId="4"/>
  </si>
  <si>
    <t>消費税自動計算</t>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</si>
  <si>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</si>
  <si>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</si>
  <si>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23"/>
  </si>
  <si>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</si>
  <si>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</si>
  <si>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</si>
  <si>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</si>
  <si>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</si>
  <si>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</si>
  <si>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1"/>
  </si>
  <si>
    <t>回収予定確定単位（共通・営業債権）</t>
    <rPh sb="4" eb="6">
      <t>カクテイ</t>
    </rPh>
    <rPh sb="6" eb="8">
      <t>タンイ</t>
    </rPh>
    <phoneticPr fontId="31"/>
  </si>
  <si>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</si>
  <si>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</si>
  <si>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</si>
  <si>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</si>
  <si>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1"/>
  </si>
  <si>
    <t>回収予定確定単位（営業外債権）</t>
    <rPh sb="4" eb="6">
      <t>カクテイ</t>
    </rPh>
    <rPh sb="6" eb="8">
      <t>タンイ</t>
    </rPh>
    <phoneticPr fontId="31"/>
  </si>
  <si>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</si>
  <si>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</si>
  <si>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</si>
  <si>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1"/>
  </si>
  <si>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</si>
  <si>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</si>
  <si>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</si>
  <si>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</si>
  <si>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</si>
  <si>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</si>
  <si>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</si>
  <si>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</si>
  <si>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</si>
  <si>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1"/>
  </si>
  <si>
    <t>支払予定確定単位設定（営業外債務）</t>
    <rPh sb="0" eb="2">
      <t>シハライ</t>
    </rPh>
    <rPh sb="2" eb="4">
      <t>ヨテイ</t>
    </rPh>
    <rPh sb="4" eb="6">
      <t>カクテイ</t>
    </rPh>
    <rPh sb="6" eb="8">
      <t>タンイ</t>
    </rPh>
    <rPh sb="8" eb="10">
      <t>セッテイ</t>
    </rPh>
    <phoneticPr fontId="31"/>
  </si>
  <si>
    <t>支払予定確定単位（営業外債務）</t>
    <rPh sb="0" eb="2">
      <t>シハライ</t>
    </rPh>
    <rPh sb="2" eb="4">
      <t>ヨテイ</t>
    </rPh>
    <rPh sb="4" eb="6">
      <t>カクテイ</t>
    </rPh>
    <rPh sb="6" eb="8">
      <t>タンイ</t>
    </rPh>
    <phoneticPr fontId="31"/>
  </si>
  <si>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</si>
  <si>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</si>
  <si>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</si>
  <si>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購入限度額</t>
    <rPh sb="0" eb="2">
      <t>コウニュウ</t>
    </rPh>
    <rPh sb="2" eb="4">
      <t>ゲンド</t>
    </rPh>
    <rPh sb="4" eb="5">
      <t>ガク</t>
    </rPh>
    <phoneticPr fontId="0"/>
  </si>
  <si>
    <t>購入限度警告ライン</t>
    <rPh sb="0" eb="2">
      <t>コウニュウ</t>
    </rPh>
    <rPh sb="2" eb="4">
      <t>ゲンド</t>
    </rPh>
    <rPh sb="4" eb="6">
      <t>ケイコク</t>
    </rPh>
    <phoneticPr fontId="0"/>
  </si>
  <si>
    <t>商品データ</t>
    <phoneticPr fontId="4"/>
  </si>
  <si>
    <t>入数</t>
    <phoneticPr fontId="4"/>
  </si>
  <si>
    <t>整数桁の桁数変更
（「４桁」から「７桁」へ変更）</t>
    <rPh sb="0" eb="2">
      <t>セイスウ</t>
    </rPh>
    <rPh sb="2" eb="3">
      <t>ケタ</t>
    </rPh>
    <phoneticPr fontId="4"/>
  </si>
  <si>
    <t>入数２</t>
    <phoneticPr fontId="4"/>
  </si>
  <si>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4"/>
  </si>
  <si>
    <t>荷姿データ</t>
    <rPh sb="0" eb="2">
      <t>ニスガタ</t>
    </rPh>
    <phoneticPr fontId="4"/>
  </si>
  <si>
    <t>基準単位当り荷姿区分数</t>
    <rPh sb="0" eb="2">
      <t>キジュン</t>
    </rPh>
    <rPh sb="2" eb="4">
      <t>タンイ</t>
    </rPh>
    <rPh sb="4" eb="5">
      <t>アタ</t>
    </rPh>
    <rPh sb="6" eb="8">
      <t>ニスガタ</t>
    </rPh>
    <rPh sb="8" eb="10">
      <t>クブン</t>
    </rPh>
    <rPh sb="10" eb="11">
      <t>スウ</t>
    </rPh>
    <phoneticPr fontId="4"/>
  </si>
  <si>
    <t>整数桁の桁数変更
（「４桁」から「７桁」へ変更）</t>
    <phoneticPr fontId="4"/>
  </si>
  <si>
    <t>セット商品データ</t>
    <rPh sb="3" eb="5">
      <t>ショウヒン</t>
    </rPh>
    <phoneticPr fontId="4"/>
  </si>
  <si>
    <t>箱数</t>
    <rPh sb="0" eb="2">
      <t>ハコスウ</t>
    </rPh>
    <phoneticPr fontId="4"/>
  </si>
  <si>
    <t>整数桁の桁数変更
（「５桁」から「７桁」へ変更）</t>
    <rPh sb="0" eb="2">
      <t>セイスウ</t>
    </rPh>
    <rPh sb="2" eb="3">
      <t>ケタ</t>
    </rPh>
    <phoneticPr fontId="4"/>
  </si>
  <si>
    <t>整数桁の桁数変更
（「５桁」から「７桁」へ変更）</t>
    <phoneticPr fontId="4"/>
  </si>
  <si>
    <t>仕入先略称</t>
    <rPh sb="0" eb="2">
      <t>シイレ</t>
    </rPh>
    <rPh sb="2" eb="3">
      <t>サキ</t>
    </rPh>
    <rPh sb="3" eb="5">
      <t>リャクショウ</t>
    </rPh>
    <phoneticPr fontId="0"/>
  </si>
  <si>
    <t>プロジェクトコード</t>
  </si>
  <si>
    <t>プロジェクト名</t>
  </si>
  <si>
    <t>控除種別（補助）</t>
    <phoneticPr fontId="4"/>
  </si>
  <si>
    <t>控除種別</t>
    <phoneticPr fontId="4"/>
  </si>
  <si>
    <t>選択肢の追加
（「支払区分 」が「1：債務支払」の場合に、「1：仮払金」を追加）</t>
    <phoneticPr fontId="4"/>
  </si>
  <si>
    <t>選択肢の追加
（「控除種別」が「0：前払金」の場合に、「1：返金」を追加）</t>
    <phoneticPr fontId="4"/>
  </si>
  <si>
    <t>発注伝票データ
仕入伝票データ
入荷伝票データ
出荷伝票データ</t>
    <phoneticPr fontId="4"/>
  </si>
  <si>
    <t>倉庫振替伝票データ
他勘定振替伝票データ
預り品振替伝票データ</t>
    <phoneticPr fontId="4"/>
  </si>
  <si>
    <t>倉庫振替伝票データ</t>
    <phoneticPr fontId="4"/>
  </si>
  <si>
    <t xml:space="preserve">
荷姿振替伝票データ
</t>
    <phoneticPr fontId="4"/>
  </si>
  <si>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</si>
  <si>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</si>
  <si>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</si>
  <si>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</si>
  <si>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</si>
  <si>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</si>
  <si>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Ver201224　変更内容</t>
    <phoneticPr fontId="4"/>
  </si>
  <si>
    <t>仕入先データ</t>
    <phoneticPr fontId="4"/>
  </si>
  <si>
    <t>取引先コード</t>
  </si>
  <si>
    <t>取引先名</t>
  </si>
  <si>
    <t>取引先事業所名</t>
  </si>
  <si>
    <t>Ver201117　変更内容</t>
    <phoneticPr fontId="4"/>
  </si>
  <si>
    <t>選択肢の追加
（「7：値引・調整」を追加）</t>
    <rPh sb="14" eb="16">
      <t>チョウセイ</t>
    </rPh>
    <phoneticPr fontId="4"/>
  </si>
  <si>
    <t>送り状フォームコード</t>
    <rPh sb="0" eb="1">
      <t>オク</t>
    </rPh>
    <rPh sb="2" eb="3">
      <t>ジョウ</t>
    </rPh>
    <phoneticPr fontId="4"/>
  </si>
  <si>
    <t>送り状差出名コード</t>
    <rPh sb="0" eb="1">
      <t>オク</t>
    </rPh>
    <rPh sb="2" eb="3">
      <t>ジョウ</t>
    </rPh>
    <rPh sb="3" eb="5">
      <t>サシダシ</t>
    </rPh>
    <rPh sb="5" eb="6">
      <t>メイ</t>
    </rPh>
    <phoneticPr fontId="4"/>
  </si>
  <si>
    <t>債務部門指定</t>
  </si>
  <si>
    <t>債務プロジェクト指定</t>
  </si>
  <si>
    <t>債務工程／工種指定</t>
  </si>
  <si>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</si>
  <si>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</si>
  <si>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</si>
  <si>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</si>
  <si>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</si>
  <si>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</si>
  <si>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4"/>
  </si>
  <si>
    <t>明細種別</t>
  </si>
  <si>
    <t>選択肢の追加
（「0：前払金」「1：仮払金」を追加）</t>
    <phoneticPr fontId="4"/>
  </si>
  <si>
    <t>控除種別（補助）</t>
  </si>
  <si>
    <t>振替元No.</t>
    <rPh sb="0" eb="2">
      <t>フリカエ</t>
    </rPh>
    <rPh sb="2" eb="3">
      <t>モト</t>
    </rPh>
    <phoneticPr fontId="16"/>
  </si>
  <si>
    <t>振替元支払日付</t>
    <rPh sb="3" eb="5">
      <t>シハライ</t>
    </rPh>
    <rPh sb="5" eb="7">
      <t>ヒヅケ</t>
    </rPh>
    <phoneticPr fontId="16"/>
  </si>
  <si>
    <t>振替元出金先</t>
    <rPh sb="3" eb="5">
      <t>シュッキン</t>
    </rPh>
    <rPh sb="5" eb="6">
      <t>サキ</t>
    </rPh>
    <phoneticPr fontId="16"/>
  </si>
  <si>
    <t>振替元出金部門</t>
    <rPh sb="3" eb="5">
      <t>シュッキン</t>
    </rPh>
    <rPh sb="5" eb="7">
      <t>ブモン</t>
    </rPh>
    <phoneticPr fontId="16"/>
  </si>
  <si>
    <t>振替元明細行番号</t>
    <rPh sb="3" eb="5">
      <t>メイサイ</t>
    </rPh>
    <rPh sb="5" eb="8">
      <t>ギョウバンゴウ</t>
    </rPh>
    <phoneticPr fontId="16"/>
  </si>
  <si>
    <t>支払区分</t>
    <rPh sb="0" eb="2">
      <t>シハライ</t>
    </rPh>
    <rPh sb="2" eb="4">
      <t>クブン</t>
    </rPh>
    <phoneticPr fontId="33"/>
  </si>
  <si>
    <t>選択肢の追加
（「9：非連結」を追加）</t>
    <phoneticPr fontId="4"/>
  </si>
  <si>
    <t>選択肢の追加
（「6：非連結」を追加）</t>
    <phoneticPr fontId="4"/>
  </si>
  <si>
    <t>選択肢の追加
（「5：非連結」を追加）</t>
    <phoneticPr fontId="4"/>
  </si>
  <si>
    <t>Ver200930　変更内容</t>
    <phoneticPr fontId="4"/>
  </si>
  <si>
    <t>値引工程／工種指定</t>
  </si>
  <si>
    <t>値引工程／工種コード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</si>
  <si>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</si>
  <si>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</si>
  <si>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</si>
  <si>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</si>
  <si>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</si>
  <si>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</si>
  <si>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4"/>
  </si>
  <si>
    <t>担当者データ</t>
    <phoneticPr fontId="4"/>
  </si>
  <si>
    <t>摘要データ</t>
    <phoneticPr fontId="4"/>
  </si>
  <si>
    <t>倉庫データ</t>
    <phoneticPr fontId="4"/>
  </si>
  <si>
    <t>倉庫区分データ</t>
    <phoneticPr fontId="4"/>
  </si>
  <si>
    <t>直送先データ</t>
    <phoneticPr fontId="4"/>
  </si>
  <si>
    <t>商品区分データ</t>
    <phoneticPr fontId="4"/>
  </si>
  <si>
    <t>単価データ</t>
    <phoneticPr fontId="4"/>
  </si>
  <si>
    <t>プロジェクト区分１～５</t>
    <phoneticPr fontId="4"/>
  </si>
  <si>
    <t>プロジェクト区分データ</t>
    <rPh sb="6" eb="8">
      <t>クブン</t>
    </rPh>
    <phoneticPr fontId="4"/>
  </si>
  <si>
    <t>工程／工種データ</t>
    <rPh sb="0" eb="5">
      <t>コウテイ</t>
    </rPh>
    <phoneticPr fontId="4"/>
  </si>
  <si>
    <t>購入主工程／工種コード</t>
  </si>
  <si>
    <t>債務主工程／工種コード</t>
  </si>
  <si>
    <t>売上主工程／工種コード</t>
  </si>
  <si>
    <t>見積書フォームコード</t>
  </si>
  <si>
    <t>見積書差出名コード</t>
  </si>
  <si>
    <t>債権主工程／工種コード</t>
  </si>
  <si>
    <t>単価小数</t>
    <rPh sb="0" eb="2">
      <t>タンカ</t>
    </rPh>
    <rPh sb="2" eb="4">
      <t>ショウスウ</t>
    </rPh>
    <phoneticPr fontId="34"/>
  </si>
  <si>
    <t>発行コード</t>
    <rPh sb="0" eb="2">
      <t>ハッコウ</t>
    </rPh>
    <phoneticPr fontId="35"/>
  </si>
  <si>
    <t>荷姿１－荷姿区分コード～荷姿４－荷姿区分コード</t>
    <phoneticPr fontId="4"/>
  </si>
  <si>
    <t>荷姿１－基準荷姿区分コード～
荷姿４－基準荷姿区分コード</t>
    <phoneticPr fontId="4"/>
  </si>
  <si>
    <t>荷姿１－基準単位当り荷姿区分数～
荷姿４－基準単位当り荷姿区分数</t>
    <phoneticPr fontId="4"/>
  </si>
  <si>
    <t>荷姿１－単位～荷姿４－単位</t>
    <phoneticPr fontId="4"/>
  </si>
  <si>
    <t>荷姿１－内容～荷姿４－内容</t>
    <phoneticPr fontId="4"/>
  </si>
  <si>
    <t>荷姿１－備考～荷姿４－備考</t>
    <phoneticPr fontId="4"/>
  </si>
  <si>
    <t>主販売荷姿区分コード</t>
  </si>
  <si>
    <t>主仕入荷姿区分コード</t>
    <rPh sb="0" eb="1">
      <t>シュ</t>
    </rPh>
    <rPh sb="1" eb="3">
      <t>シイレ</t>
    </rPh>
    <rPh sb="3" eb="5">
      <t>ニスガタ</t>
    </rPh>
    <rPh sb="5" eb="7">
      <t>クブン</t>
    </rPh>
    <phoneticPr fontId="34"/>
  </si>
  <si>
    <t>荷姿区分コード</t>
    <rPh sb="0" eb="2">
      <t>ニスガタ</t>
    </rPh>
    <rPh sb="2" eb="4">
      <t>クブン</t>
    </rPh>
    <phoneticPr fontId="34"/>
  </si>
  <si>
    <t>発注検討在庫数量の集計対象</t>
    <rPh sb="0" eb="2">
      <t>ハッチュウ</t>
    </rPh>
    <rPh sb="2" eb="4">
      <t>ケントウ</t>
    </rPh>
    <rPh sb="4" eb="6">
      <t>ザイコ</t>
    </rPh>
    <rPh sb="6" eb="8">
      <t>スウリョウ</t>
    </rPh>
    <rPh sb="9" eb="11">
      <t>シュウケイ</t>
    </rPh>
    <rPh sb="11" eb="13">
      <t>タイショウ</t>
    </rPh>
    <phoneticPr fontId="35"/>
  </si>
  <si>
    <t>発注単位数量</t>
    <rPh sb="0" eb="2">
      <t>ハッチュウ</t>
    </rPh>
    <rPh sb="2" eb="4">
      <t>タンイ</t>
    </rPh>
    <rPh sb="4" eb="6">
      <t>スウリョウ</t>
    </rPh>
    <phoneticPr fontId="35"/>
  </si>
  <si>
    <t>発注点</t>
    <rPh sb="0" eb="2">
      <t>ハッチュウ</t>
    </rPh>
    <rPh sb="2" eb="3">
      <t>テン</t>
    </rPh>
    <phoneticPr fontId="35"/>
  </si>
  <si>
    <t>補充点</t>
    <rPh sb="0" eb="2">
      <t>ホジュウ</t>
    </rPh>
    <rPh sb="2" eb="3">
      <t>テン</t>
    </rPh>
    <phoneticPr fontId="35"/>
  </si>
  <si>
    <t>発注サイクル</t>
    <rPh sb="0" eb="2">
      <t>ハッチュウ</t>
    </rPh>
    <phoneticPr fontId="35"/>
  </si>
  <si>
    <t>リードタイム</t>
  </si>
  <si>
    <t>サービス率</t>
    <rPh sb="4" eb="5">
      <t>リツ</t>
    </rPh>
    <phoneticPr fontId="35"/>
  </si>
  <si>
    <t>安全在庫数量</t>
    <rPh sb="0" eb="2">
      <t>アンゼン</t>
    </rPh>
    <rPh sb="2" eb="4">
      <t>ザイコ</t>
    </rPh>
    <rPh sb="4" eb="6">
      <t>スウリョウ</t>
    </rPh>
    <phoneticPr fontId="35"/>
  </si>
  <si>
    <t>必要数量</t>
    <rPh sb="0" eb="2">
      <t>ヒツヨウ</t>
    </rPh>
    <rPh sb="2" eb="4">
      <t>スウリョウ</t>
    </rPh>
    <phoneticPr fontId="35"/>
  </si>
  <si>
    <t>発注検討区分</t>
    <rPh sb="0" eb="2">
      <t>ハッチュウ</t>
    </rPh>
    <rPh sb="2" eb="4">
      <t>ケントウ</t>
    </rPh>
    <rPh sb="4" eb="6">
      <t>クブン</t>
    </rPh>
    <phoneticPr fontId="35"/>
  </si>
  <si>
    <t>発注検討計算式コード</t>
    <rPh sb="0" eb="2">
      <t>ハッチュウ</t>
    </rPh>
    <rPh sb="2" eb="4">
      <t>ケントウ</t>
    </rPh>
    <rPh sb="4" eb="7">
      <t>ケイサンシキ</t>
    </rPh>
    <phoneticPr fontId="34"/>
  </si>
  <si>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</si>
  <si>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</si>
  <si>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35"/>
  </si>
  <si>
    <t>在庫金額の評価単位－バリエーション</t>
  </si>
  <si>
    <t>在庫金額の評価単位－荷姿</t>
    <rPh sb="10" eb="12">
      <t>ニスガタ</t>
    </rPh>
    <phoneticPr fontId="35"/>
  </si>
  <si>
    <t>在庫単価小数</t>
    <rPh sb="2" eb="4">
      <t>タンカ</t>
    </rPh>
    <rPh sb="4" eb="6">
      <t>ショウスウ</t>
    </rPh>
    <phoneticPr fontId="34"/>
  </si>
  <si>
    <t>標準価格（税抜）</t>
    <rPh sb="0" eb="2">
      <t>ヒョウジュン</t>
    </rPh>
    <rPh sb="2" eb="4">
      <t>カカク</t>
    </rPh>
    <rPh sb="5" eb="6">
      <t>ゼイ</t>
    </rPh>
    <rPh sb="6" eb="7">
      <t>ヌ</t>
    </rPh>
    <phoneticPr fontId="34"/>
  </si>
  <si>
    <t>標準価格（税込）</t>
    <rPh sb="0" eb="2">
      <t>ヒョウジュン</t>
    </rPh>
    <rPh sb="2" eb="4">
      <t>カカク</t>
    </rPh>
    <rPh sb="5" eb="7">
      <t>ゼイコ</t>
    </rPh>
    <phoneticPr fontId="34"/>
  </si>
  <si>
    <t>標準価格（税込）8%</t>
    <rPh sb="0" eb="2">
      <t>ヒョウジュン</t>
    </rPh>
    <rPh sb="2" eb="4">
      <t>カカク</t>
    </rPh>
    <rPh sb="5" eb="7">
      <t>ゼイコ</t>
    </rPh>
    <phoneticPr fontId="34"/>
  </si>
  <si>
    <t>標準価格（税込）8%軽</t>
    <rPh sb="0" eb="2">
      <t>ヒョウジュン</t>
    </rPh>
    <rPh sb="2" eb="4">
      <t>カカク</t>
    </rPh>
    <rPh sb="5" eb="7">
      <t>ゼイコ</t>
    </rPh>
    <phoneticPr fontId="34"/>
  </si>
  <si>
    <t>標準価格（税込）10%</t>
    <rPh sb="0" eb="2">
      <t>ヒョウジュン</t>
    </rPh>
    <rPh sb="2" eb="4">
      <t>カカク</t>
    </rPh>
    <rPh sb="5" eb="7">
      <t>ゼイコ</t>
    </rPh>
    <phoneticPr fontId="34"/>
  </si>
  <si>
    <t>売価No.１（税抜）～売価No.10（税抜）</t>
    <rPh sb="7" eb="8">
      <t>ゼイ</t>
    </rPh>
    <rPh sb="8" eb="9">
      <t>ヌ</t>
    </rPh>
    <phoneticPr fontId="34"/>
  </si>
  <si>
    <t>売価No.１（税込）～売価No.10（税込）</t>
    <rPh sb="7" eb="9">
      <t>ゼイコ</t>
    </rPh>
    <phoneticPr fontId="34"/>
  </si>
  <si>
    <t>売価No.１（税込）8%～売価No.10（税込）8%</t>
    <rPh sb="7" eb="9">
      <t>ゼイコ</t>
    </rPh>
    <phoneticPr fontId="34"/>
  </si>
  <si>
    <t>売価No.１（税込）8%軽～売価No.10（税込）8%軽</t>
    <rPh sb="7" eb="9">
      <t>ゼイコ</t>
    </rPh>
    <phoneticPr fontId="34"/>
  </si>
  <si>
    <t>売価No.１（税込）10%～売価No.10（税込）10%</t>
    <rPh sb="7" eb="9">
      <t>ゼイコ</t>
    </rPh>
    <phoneticPr fontId="34"/>
  </si>
  <si>
    <t>単位原価</t>
    <rPh sb="0" eb="2">
      <t>タンイ</t>
    </rPh>
    <rPh sb="2" eb="4">
      <t>ゲンカ</t>
    </rPh>
    <phoneticPr fontId="34"/>
  </si>
  <si>
    <t>仕入原価（税抜）</t>
    <rPh sb="0" eb="2">
      <t>シイレ</t>
    </rPh>
    <rPh sb="2" eb="4">
      <t>ゲンカ</t>
    </rPh>
    <rPh sb="5" eb="6">
      <t>ゼイ</t>
    </rPh>
    <rPh sb="6" eb="7">
      <t>ヌ</t>
    </rPh>
    <phoneticPr fontId="34"/>
  </si>
  <si>
    <t>仕入原価（税込）</t>
    <rPh sb="0" eb="2">
      <t>シイレ</t>
    </rPh>
    <rPh sb="2" eb="4">
      <t>ゲンカ</t>
    </rPh>
    <rPh sb="5" eb="7">
      <t>ゼイコ</t>
    </rPh>
    <phoneticPr fontId="34"/>
  </si>
  <si>
    <t>仕入原価（税込）8%</t>
    <rPh sb="0" eb="2">
      <t>シイレ</t>
    </rPh>
    <rPh sb="2" eb="4">
      <t>ゲンカ</t>
    </rPh>
    <rPh sb="5" eb="7">
      <t>ゼイコ</t>
    </rPh>
    <phoneticPr fontId="34"/>
  </si>
  <si>
    <t>仕入原価（税込）8%軽</t>
    <rPh sb="0" eb="2">
      <t>シイレ</t>
    </rPh>
    <rPh sb="2" eb="4">
      <t>ゲンカ</t>
    </rPh>
    <rPh sb="5" eb="7">
      <t>ゼイコ</t>
    </rPh>
    <phoneticPr fontId="34"/>
  </si>
  <si>
    <t>仕入原価（税込）10%</t>
    <rPh sb="0" eb="2">
      <t>シイレ</t>
    </rPh>
    <rPh sb="2" eb="4">
      <t>ゲンカ</t>
    </rPh>
    <rPh sb="5" eb="7">
      <t>ゼイコ</t>
    </rPh>
    <phoneticPr fontId="34"/>
  </si>
  <si>
    <t>在庫単価</t>
    <rPh sb="0" eb="2">
      <t>ザイコ</t>
    </rPh>
    <rPh sb="2" eb="4">
      <t>タンカ</t>
    </rPh>
    <phoneticPr fontId="35"/>
  </si>
  <si>
    <t>バリエーション区分データ</t>
    <rPh sb="7" eb="9">
      <t>クブン</t>
    </rPh>
    <phoneticPr fontId="4"/>
  </si>
  <si>
    <t>荷姿区分データ</t>
    <rPh sb="0" eb="2">
      <t>ニスガタ</t>
    </rPh>
    <rPh sb="2" eb="4">
      <t>クブン</t>
    </rPh>
    <phoneticPr fontId="4"/>
  </si>
  <si>
    <t>発行コードデータ</t>
    <rPh sb="0" eb="2">
      <t>ハッコウ</t>
    </rPh>
    <phoneticPr fontId="4"/>
  </si>
  <si>
    <t>バリエーションコード</t>
    <phoneticPr fontId="4"/>
  </si>
  <si>
    <t>荷姿区分コード</t>
    <phoneticPr fontId="4"/>
  </si>
  <si>
    <t>棚番No.</t>
    <phoneticPr fontId="4"/>
  </si>
  <si>
    <t>発注検討方法データ</t>
    <phoneticPr fontId="4"/>
  </si>
  <si>
    <t>発注検討在庫数量の集計対象</t>
    <phoneticPr fontId="4"/>
  </si>
  <si>
    <t>荷姿区分換算時の端数処理</t>
    <phoneticPr fontId="4"/>
  </si>
  <si>
    <t>バリエーションコード種類</t>
    <phoneticPr fontId="4"/>
  </si>
  <si>
    <t>明細部門コード</t>
    <phoneticPr fontId="4"/>
  </si>
  <si>
    <t>明細担当者コード</t>
  </si>
  <si>
    <t>明細プロジェクトコード</t>
  </si>
  <si>
    <t>工程／工種コード</t>
    <phoneticPr fontId="4"/>
  </si>
  <si>
    <t>荷姿コード</t>
    <phoneticPr fontId="4"/>
  </si>
  <si>
    <t>明細工程／工種コード</t>
    <phoneticPr fontId="4"/>
  </si>
  <si>
    <t>明細按分工程／工種コード</t>
    <phoneticPr fontId="4"/>
  </si>
  <si>
    <t>工程／工種コード</t>
  </si>
  <si>
    <t>債務工程／工種コード</t>
  </si>
  <si>
    <t>支払工程／工種１コード~
支払工程／工種12コード</t>
    <phoneticPr fontId="4"/>
  </si>
  <si>
    <t>明細工程／工種コード</t>
  </si>
  <si>
    <t>明細按分工程／工種コード</t>
  </si>
  <si>
    <t>バリエーションコード</t>
  </si>
  <si>
    <t>精算工程／工種コード</t>
  </si>
  <si>
    <t>債務工程／工種コード※</t>
    <phoneticPr fontId="4"/>
  </si>
  <si>
    <t>項目の新規追加
※債務工程／工種コードは、『債務奉行クラウド』の有無で、受入記号が異なります。</t>
    <phoneticPr fontId="4"/>
  </si>
  <si>
    <t>購入工程／工種コード</t>
  </si>
  <si>
    <t>出金工程／工種コード</t>
    <rPh sb="0" eb="2">
      <t>シュッキン</t>
    </rPh>
    <rPh sb="2" eb="7">
      <t>コウテイ</t>
    </rPh>
    <phoneticPr fontId="4"/>
  </si>
  <si>
    <t>明細支払工程／工種コード</t>
    <rPh sb="0" eb="2">
      <t>メイサイ</t>
    </rPh>
    <rPh sb="2" eb="4">
      <t>シハライ</t>
    </rPh>
    <rPh sb="4" eb="9">
      <t>コウテイ</t>
    </rPh>
    <phoneticPr fontId="4"/>
  </si>
  <si>
    <t>控除工程／工種コード</t>
    <rPh sb="0" eb="2">
      <t>コウジョ</t>
    </rPh>
    <rPh sb="2" eb="7">
      <t>コウテイ</t>
    </rPh>
    <phoneticPr fontId="4"/>
  </si>
  <si>
    <t>前払金残高データ</t>
    <rPh sb="0" eb="2">
      <t>マエバライ</t>
    </rPh>
    <rPh sb="2" eb="3">
      <t>キン</t>
    </rPh>
    <rPh sb="3" eb="5">
      <t>ザンダカ</t>
    </rPh>
    <phoneticPr fontId="4"/>
  </si>
  <si>
    <t>明細支払工程／工種コード</t>
  </si>
  <si>
    <t>入荷伝票データ</t>
    <phoneticPr fontId="4"/>
  </si>
  <si>
    <t>出荷伝票データ</t>
    <phoneticPr fontId="4"/>
  </si>
  <si>
    <t>伝票区分</t>
    <rPh sb="0" eb="2">
      <t>デンピョウ</t>
    </rPh>
    <rPh sb="2" eb="4">
      <t>クブン</t>
    </rPh>
    <phoneticPr fontId="4"/>
  </si>
  <si>
    <t>払出工程／工種コード</t>
  </si>
  <si>
    <t>受入工程／工種コード</t>
  </si>
  <si>
    <t>払出棚番No.</t>
    <phoneticPr fontId="4"/>
  </si>
  <si>
    <t>受入棚番No.</t>
    <phoneticPr fontId="4"/>
  </si>
  <si>
    <t>払出元工程／工種コード</t>
  </si>
  <si>
    <t>払出先工程／工種コード</t>
  </si>
  <si>
    <t>実地棚卸データ</t>
    <rPh sb="0" eb="2">
      <t>ジッチ</t>
    </rPh>
    <rPh sb="2" eb="4">
      <t>タナオロシ</t>
    </rPh>
    <phoneticPr fontId="4"/>
  </si>
  <si>
    <t>棚番No.</t>
  </si>
  <si>
    <t>バリエーションコード種類</t>
  </si>
  <si>
    <t>バリエーション名</t>
  </si>
  <si>
    <t>バリエーションコード２</t>
  </si>
  <si>
    <t>バリエーションコード３</t>
  </si>
  <si>
    <t>バリエーション区分１コード
　～バリエーション区分10コード</t>
    <phoneticPr fontId="4"/>
  </si>
  <si>
    <t>バリエーション区分１名
　～バリエーション区分10名</t>
    <phoneticPr fontId="4"/>
  </si>
  <si>
    <t>荷姿区分コード</t>
  </si>
  <si>
    <t>荷姿区分名</t>
    <rPh sb="4" eb="5">
      <t>メイ</t>
    </rPh>
    <phoneticPr fontId="4"/>
  </si>
  <si>
    <t>在庫残高データ</t>
    <rPh sb="0" eb="2">
      <t>ザイコ</t>
    </rPh>
    <rPh sb="2" eb="4">
      <t>ザンダカ</t>
    </rPh>
    <phoneticPr fontId="4"/>
  </si>
  <si>
    <t>Ver200630　変更内容</t>
    <phoneticPr fontId="4"/>
  </si>
  <si>
    <t>主仕入取引コード</t>
    <phoneticPr fontId="4"/>
  </si>
  <si>
    <t>主仕入取引コードー返品</t>
    <phoneticPr fontId="4"/>
  </si>
  <si>
    <t>主仕入取引コードー値引</t>
    <rPh sb="9" eb="11">
      <t>ネビ</t>
    </rPh>
    <phoneticPr fontId="4"/>
  </si>
  <si>
    <t>主仕入取引コード（営業外債務）</t>
    <phoneticPr fontId="4"/>
  </si>
  <si>
    <t>主仕入取引コードー返品（営業外債務）</t>
    <phoneticPr fontId="4"/>
  </si>
  <si>
    <t>主仕入取引コードー値引（営業外債務）</t>
    <rPh sb="9" eb="11">
      <t>ネビ</t>
    </rPh>
    <phoneticPr fontId="4"/>
  </si>
  <si>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</si>
  <si>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</si>
  <si>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</si>
  <si>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</si>
  <si>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</si>
  <si>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</si>
  <si>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3"/>
  </si>
  <si>
    <t>仮受補助科目コード</t>
    <phoneticPr fontId="3"/>
  </si>
  <si>
    <t>発注検討方法データ</t>
    <rPh sb="0" eb="2">
      <t>ハッチュウ</t>
    </rPh>
    <rPh sb="2" eb="4">
      <t>ケントウ</t>
    </rPh>
    <rPh sb="4" eb="6">
      <t>ホウホウ</t>
    </rPh>
    <phoneticPr fontId="4"/>
  </si>
  <si>
    <t>債務区分</t>
    <rPh sb="0" eb="2">
      <t>サイム</t>
    </rPh>
    <rPh sb="2" eb="4">
      <t>クブン</t>
    </rPh>
    <phoneticPr fontId="4"/>
  </si>
  <si>
    <t>仕訳作成対象</t>
    <phoneticPr fontId="4"/>
  </si>
  <si>
    <t>債務区分</t>
    <phoneticPr fontId="4"/>
  </si>
  <si>
    <t>Ver200331　変更内容</t>
    <phoneticPr fontId="4"/>
  </si>
  <si>
    <t>入数小数桁</t>
    <rPh sb="0" eb="2">
      <t>イリスウ</t>
    </rPh>
    <rPh sb="2" eb="4">
      <t>ショウスウ</t>
    </rPh>
    <rPh sb="4" eb="5">
      <t>ケタ</t>
    </rPh>
    <phoneticPr fontId="4"/>
  </si>
  <si>
    <t>入数２小数桁</t>
    <rPh sb="0" eb="2">
      <t>イリスウ</t>
    </rPh>
    <rPh sb="3" eb="5">
      <t>ショウスウ</t>
    </rPh>
    <rPh sb="5" eb="6">
      <t>ケタ</t>
    </rPh>
    <phoneticPr fontId="4"/>
  </si>
  <si>
    <t>箱数小数桁</t>
    <rPh sb="0" eb="2">
      <t>ハコスウ</t>
    </rPh>
    <rPh sb="2" eb="4">
      <t>ショウスウ</t>
    </rPh>
    <rPh sb="4" eb="5">
      <t>ケタ</t>
    </rPh>
    <phoneticPr fontId="4"/>
  </si>
  <si>
    <t>数量小数桁</t>
    <rPh sb="0" eb="2">
      <t>スウリョウ</t>
    </rPh>
    <rPh sb="2" eb="4">
      <t>ショウスウ</t>
    </rPh>
    <rPh sb="4" eb="5">
      <t>ケタ</t>
    </rPh>
    <phoneticPr fontId="4"/>
  </si>
  <si>
    <t>単価小数桁</t>
    <rPh sb="0" eb="2">
      <t>タンカ</t>
    </rPh>
    <rPh sb="2" eb="4">
      <t>ショウスウ</t>
    </rPh>
    <rPh sb="4" eb="5">
      <t>ケタ</t>
    </rPh>
    <phoneticPr fontId="4"/>
  </si>
  <si>
    <t>発注種別</t>
    <rPh sb="0" eb="2">
      <t>ハッチュウ</t>
    </rPh>
    <rPh sb="2" eb="4">
      <t>シュベツ</t>
    </rPh>
    <phoneticPr fontId="4"/>
  </si>
  <si>
    <t>入数小数桁</t>
    <rPh sb="0" eb="1">
      <t>ニュウ</t>
    </rPh>
    <rPh sb="1" eb="2">
      <t>スウ</t>
    </rPh>
    <rPh sb="2" eb="4">
      <t>ショウスウ</t>
    </rPh>
    <rPh sb="4" eb="5">
      <t>ケタ</t>
    </rPh>
    <phoneticPr fontId="4"/>
  </si>
  <si>
    <t>計算式項目１小数桁～計算式項目５小数桁</t>
    <rPh sb="0" eb="5">
      <t>ケイサンシキコウモク</t>
    </rPh>
    <rPh sb="6" eb="8">
      <t>ショウスウ</t>
    </rPh>
    <rPh sb="8" eb="9">
      <t>ケタ</t>
    </rPh>
    <phoneticPr fontId="4"/>
  </si>
  <si>
    <t>リレー元伝票種類</t>
    <phoneticPr fontId="4"/>
  </si>
  <si>
    <t>リレー元No.</t>
    <phoneticPr fontId="4"/>
  </si>
  <si>
    <t>リレー元日付</t>
    <phoneticPr fontId="4"/>
  </si>
  <si>
    <t>リレー元得意先コード</t>
    <phoneticPr fontId="4"/>
  </si>
  <si>
    <t>リレー元部門コード</t>
    <phoneticPr fontId="4"/>
  </si>
  <si>
    <t>リレー元ＯＢＣｉＤ</t>
    <phoneticPr fontId="4"/>
  </si>
  <si>
    <t>リレー元明細行番号</t>
    <phoneticPr fontId="4"/>
  </si>
  <si>
    <t>リレー元出荷内訳行番号</t>
    <phoneticPr fontId="4"/>
  </si>
  <si>
    <t>仕入伝票データ</t>
    <rPh sb="0" eb="2">
      <t>シイレ</t>
    </rPh>
    <phoneticPr fontId="4"/>
  </si>
  <si>
    <t>入荷区分</t>
    <rPh sb="2" eb="4">
      <t>クブン</t>
    </rPh>
    <phoneticPr fontId="4"/>
  </si>
  <si>
    <t>リレー元仕入先コード</t>
    <rPh sb="4" eb="6">
      <t>シイレ</t>
    </rPh>
    <phoneticPr fontId="4"/>
  </si>
  <si>
    <t>リレー元入荷内訳行番号</t>
    <phoneticPr fontId="4"/>
  </si>
  <si>
    <t>入荷内訳行番号</t>
  </si>
  <si>
    <t>入荷内訳数量</t>
    <phoneticPr fontId="4"/>
  </si>
  <si>
    <t>入荷内訳金額</t>
    <phoneticPr fontId="4"/>
  </si>
  <si>
    <t>入荷内訳消費税額</t>
    <phoneticPr fontId="4"/>
  </si>
  <si>
    <t xml:space="preserve">振替元No. </t>
  </si>
  <si>
    <t>振替元明細行番号</t>
  </si>
  <si>
    <t>明細種別</t>
    <rPh sb="0" eb="2">
      <t>メイサイ</t>
    </rPh>
    <rPh sb="2" eb="4">
      <t>シュベツ</t>
    </rPh>
    <phoneticPr fontId="4"/>
  </si>
  <si>
    <t>選択肢の追加
（「0：充当」を追加）</t>
    <rPh sb="0" eb="3">
      <t>センタクシ</t>
    </rPh>
    <rPh sb="4" eb="6">
      <t>ツイカ</t>
    </rPh>
    <rPh sb="11" eb="13">
      <t>ジュウトウ</t>
    </rPh>
    <rPh sb="15" eb="17">
      <t>ツイカ</t>
    </rPh>
    <phoneticPr fontId="4"/>
  </si>
  <si>
    <t>債務No.</t>
  </si>
  <si>
    <t>債務日付</t>
  </si>
  <si>
    <t>債務伝票精算先</t>
  </si>
  <si>
    <t>債務伝票精算部門</t>
  </si>
  <si>
    <t>債務伝票ＯＢＣｉＤ</t>
  </si>
  <si>
    <t>債務伝票明細行番号</t>
  </si>
  <si>
    <t>振替元支払日付</t>
  </si>
  <si>
    <t>振替元出金先</t>
  </si>
  <si>
    <t>振替元出金部門</t>
  </si>
  <si>
    <t>支払区分</t>
    <phoneticPr fontId="4"/>
  </si>
  <si>
    <t>選択肢の追加
（「1：債務支払」を追加）</t>
    <rPh sb="0" eb="3">
      <t>センタクシ</t>
    </rPh>
    <rPh sb="4" eb="6">
      <t>ツイカ</t>
    </rPh>
    <rPh sb="11" eb="13">
      <t>サイム</t>
    </rPh>
    <rPh sb="13" eb="15">
      <t>シハライ</t>
    </rPh>
    <rPh sb="17" eb="19">
      <t>ツイカ</t>
    </rPh>
    <phoneticPr fontId="4"/>
  </si>
  <si>
    <t>選択肢の追加
（「11：債務」を追加）</t>
    <rPh sb="0" eb="3">
      <t>センタクシ</t>
    </rPh>
    <rPh sb="4" eb="6">
      <t>ツイカ</t>
    </rPh>
    <rPh sb="12" eb="14">
      <t>サイム</t>
    </rPh>
    <rPh sb="16" eb="18">
      <t>ツイカ</t>
    </rPh>
    <phoneticPr fontId="4"/>
  </si>
  <si>
    <t>選択肢の追加
（「0：前払金」「3：消費税違算」「4：値引」を追加）</t>
    <rPh sb="0" eb="3">
      <t>センタクシ</t>
    </rPh>
    <rPh sb="4" eb="6">
      <t>ツイカ</t>
    </rPh>
    <phoneticPr fontId="4"/>
  </si>
  <si>
    <t>リレー区分</t>
    <rPh sb="3" eb="5">
      <t>クブン</t>
    </rPh>
    <phoneticPr fontId="4"/>
  </si>
  <si>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</si>
  <si>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4"/>
  </si>
  <si>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4"/>
  </si>
  <si>
    <t>Ver200129　変更内容</t>
    <phoneticPr fontId="4"/>
  </si>
  <si>
    <t>購入主プロジェクトコード</t>
    <rPh sb="2" eb="3">
      <t>シュ</t>
    </rPh>
    <phoneticPr fontId="36"/>
  </si>
  <si>
    <t>債務主プロジェクトコード</t>
    <rPh sb="0" eb="2">
      <t>サイム</t>
    </rPh>
    <rPh sb="2" eb="3">
      <t>シュ</t>
    </rPh>
    <phoneticPr fontId="36"/>
  </si>
  <si>
    <t>得意先データ</t>
    <rPh sb="0" eb="2">
      <t>トクイ</t>
    </rPh>
    <rPh sb="2" eb="3">
      <t>サキ</t>
    </rPh>
    <phoneticPr fontId="4"/>
  </si>
  <si>
    <t>売上主プロジェクトコード</t>
    <phoneticPr fontId="36"/>
  </si>
  <si>
    <t>債権主プロジェクトコード</t>
    <phoneticPr fontId="36"/>
  </si>
  <si>
    <t>値引プロジェクト指定</t>
    <rPh sb="0" eb="2">
      <t>ネビキ</t>
    </rPh>
    <rPh sb="8" eb="10">
      <t>シテイ</t>
    </rPh>
    <phoneticPr fontId="33"/>
  </si>
  <si>
    <t>値引プロジェクトコード</t>
  </si>
  <si>
    <t>出金プロジェクト指定コード</t>
    <rPh sb="0" eb="2">
      <t>シュッキン</t>
    </rPh>
    <rPh sb="8" eb="10">
      <t>シテイ</t>
    </rPh>
    <phoneticPr fontId="36"/>
  </si>
  <si>
    <t>出金プロジェクトコード</t>
    <rPh sb="0" eb="2">
      <t>シュッキン</t>
    </rPh>
    <phoneticPr fontId="33"/>
  </si>
  <si>
    <t>値引プロジェクトコード</t>
    <phoneticPr fontId="36"/>
  </si>
  <si>
    <t>手数料費用プロジェクト指定</t>
    <rPh sb="0" eb="3">
      <t>テスウリョウ</t>
    </rPh>
    <rPh sb="3" eb="5">
      <t>ヒヨウ</t>
    </rPh>
    <rPh sb="11" eb="13">
      <t>シテイ</t>
    </rPh>
    <phoneticPr fontId="4"/>
  </si>
  <si>
    <t>手数料費用プロジェクトコード</t>
    <rPh sb="0" eb="3">
      <t>テスウリョウ</t>
    </rPh>
    <phoneticPr fontId="4"/>
  </si>
  <si>
    <t>手数料支払プロジェクト指定</t>
    <rPh sb="0" eb="3">
      <t>テスウリョウ</t>
    </rPh>
    <rPh sb="3" eb="5">
      <t>シハライ</t>
    </rPh>
    <rPh sb="11" eb="13">
      <t>シテイ</t>
    </rPh>
    <phoneticPr fontId="4"/>
  </si>
  <si>
    <t>手数料支払プロジェクトコード</t>
    <rPh sb="0" eb="3">
      <t>テスウリョウ</t>
    </rPh>
    <rPh sb="3" eb="5">
      <t>シハライ</t>
    </rPh>
    <phoneticPr fontId="4"/>
  </si>
  <si>
    <t>プロジェクトコード</t>
    <phoneticPr fontId="4"/>
  </si>
  <si>
    <t>明細按分プロジェクトコード</t>
    <phoneticPr fontId="4"/>
  </si>
  <si>
    <t>証憑No.１～５</t>
    <phoneticPr fontId="4"/>
  </si>
  <si>
    <t>証憑ファイルパス１～５</t>
    <phoneticPr fontId="4"/>
  </si>
  <si>
    <t>債務プロジェクトコード</t>
    <phoneticPr fontId="4"/>
  </si>
  <si>
    <t>支払プロジェクト１コード～
支払プロジェクト12コード</t>
    <rPh sb="0" eb="2">
      <t>シハライ</t>
    </rPh>
    <rPh sb="14" eb="16">
      <t>シハライ</t>
    </rPh>
    <phoneticPr fontId="4"/>
  </si>
  <si>
    <t>控除プロジェクトコード</t>
    <phoneticPr fontId="4"/>
  </si>
  <si>
    <t>精算プロジェクトコード</t>
    <phoneticPr fontId="4"/>
  </si>
  <si>
    <t>債務プロジェクトコード※</t>
    <rPh sb="0" eb="2">
      <t>サイム</t>
    </rPh>
    <phoneticPr fontId="33"/>
  </si>
  <si>
    <t>項目の新規追加
※債務プロジェクトコードは、『債務奉行クラウド』の有無で、受入記号が異なります。</t>
    <rPh sb="9" eb="11">
      <t>サイム</t>
    </rPh>
    <rPh sb="23" eb="25">
      <t>サイム</t>
    </rPh>
    <phoneticPr fontId="4"/>
  </si>
  <si>
    <t>購入プロジェクトコード</t>
    <phoneticPr fontId="4"/>
  </si>
  <si>
    <t>精算プロジェクトコード</t>
    <rPh sb="0" eb="2">
      <t>セイサン</t>
    </rPh>
    <phoneticPr fontId="33"/>
  </si>
  <si>
    <t>出金プロジェクトコード</t>
    <phoneticPr fontId="4"/>
  </si>
  <si>
    <t>明細支払プロジェクトコード</t>
    <rPh sb="0" eb="2">
      <t>メイサイ</t>
    </rPh>
    <phoneticPr fontId="33"/>
  </si>
  <si>
    <t>証憑No.１～５</t>
    <phoneticPr fontId="33"/>
  </si>
  <si>
    <t>項目の新規追加
※債務プロジェクトコードは、『債務奉行クラウド』の有無で、受入記号が異なります。</t>
    <phoneticPr fontId="4"/>
  </si>
  <si>
    <t>精算プロジェクトコード</t>
    <rPh sb="0" eb="2">
      <t>セイサン</t>
    </rPh>
    <phoneticPr fontId="3"/>
  </si>
  <si>
    <t>明細支払プロジェクトコード</t>
    <rPh sb="0" eb="2">
      <t>メイサイ</t>
    </rPh>
    <rPh sb="2" eb="4">
      <t>シハライ</t>
    </rPh>
    <phoneticPr fontId="3"/>
  </si>
  <si>
    <t>入荷伝票データ
出荷伝票データ</t>
    <phoneticPr fontId="4"/>
  </si>
  <si>
    <t>倉庫振替データ</t>
    <phoneticPr fontId="4"/>
  </si>
  <si>
    <t>払出プロジェクトコード</t>
    <rPh sb="0" eb="2">
      <t>ハライダシ</t>
    </rPh>
    <phoneticPr fontId="4"/>
  </si>
  <si>
    <t>受入プロジェクトコード</t>
    <rPh sb="0" eb="2">
      <t>ウケイレ</t>
    </rPh>
    <phoneticPr fontId="4"/>
  </si>
  <si>
    <t>他勘定振替データ</t>
    <phoneticPr fontId="4"/>
  </si>
  <si>
    <t>払出元プロジェクトコード</t>
    <rPh sb="0" eb="2">
      <t>ハライダシ</t>
    </rPh>
    <rPh sb="2" eb="3">
      <t>モト</t>
    </rPh>
    <phoneticPr fontId="4"/>
  </si>
  <si>
    <t>払出先プロジェクトコード</t>
    <rPh sb="0" eb="2">
      <t>ハライダシ</t>
    </rPh>
    <rPh sb="2" eb="3">
      <t>サキ</t>
    </rPh>
    <phoneticPr fontId="4"/>
  </si>
  <si>
    <t>Ver191226　変更内容</t>
    <phoneticPr fontId="4"/>
  </si>
  <si>
    <t>得意先コード</t>
    <rPh sb="0" eb="3">
      <t>トクイサキ</t>
    </rPh>
    <phoneticPr fontId="4"/>
  </si>
  <si>
    <t>受入記号の変更
「SD308000X」から「SD309000X」に変更</t>
    <phoneticPr fontId="4"/>
  </si>
  <si>
    <t>仕入先コード</t>
    <rPh sb="0" eb="2">
      <t>シイレ</t>
    </rPh>
    <rPh sb="2" eb="3">
      <t>サキ</t>
    </rPh>
    <phoneticPr fontId="4"/>
  </si>
  <si>
    <t>商品コード</t>
    <rPh sb="0" eb="2">
      <t>ショウヒン</t>
    </rPh>
    <phoneticPr fontId="4"/>
  </si>
  <si>
    <t>発行コード</t>
    <rPh sb="0" eb="2">
      <t>ハッコウ</t>
    </rPh>
    <phoneticPr fontId="4"/>
  </si>
  <si>
    <t>債務連携データ</t>
    <rPh sb="0" eb="2">
      <t>サイム</t>
    </rPh>
    <rPh sb="2" eb="4">
      <t>レンケイ</t>
    </rPh>
    <phoneticPr fontId="4"/>
  </si>
  <si>
    <t>項目の廃止</t>
    <rPh sb="0" eb="2">
      <t>コウモク</t>
    </rPh>
    <rPh sb="3" eb="5">
      <t>ハイシ</t>
    </rPh>
    <phoneticPr fontId="4"/>
  </si>
  <si>
    <t>支払方法コード</t>
    <rPh sb="0" eb="2">
      <t>シハライ</t>
    </rPh>
    <phoneticPr fontId="4"/>
  </si>
  <si>
    <t>支払予定日</t>
    <phoneticPr fontId="4"/>
  </si>
  <si>
    <t>支払予定額</t>
    <phoneticPr fontId="4"/>
  </si>
  <si>
    <t>支払伝票No.</t>
    <phoneticPr fontId="4"/>
  </si>
  <si>
    <t>支払部門コード</t>
    <phoneticPr fontId="4"/>
  </si>
  <si>
    <t>振込先銀行コード</t>
    <phoneticPr fontId="4"/>
  </si>
  <si>
    <t>振込先支店コード</t>
    <phoneticPr fontId="4"/>
  </si>
  <si>
    <t>預金種目</t>
    <phoneticPr fontId="4"/>
  </si>
  <si>
    <t>口座番号</t>
  </si>
  <si>
    <t>口座名義</t>
    <phoneticPr fontId="4"/>
  </si>
  <si>
    <t>口座名義カナ</t>
    <phoneticPr fontId="4"/>
  </si>
  <si>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</si>
  <si>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</si>
  <si>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</si>
  <si>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</si>
  <si>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</si>
  <si>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</si>
  <si>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</si>
  <si>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</si>
  <si>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</si>
  <si>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</si>
  <si>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</si>
  <si>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支払方法12コード   ～   法人口座12コード</t>
    <phoneticPr fontId="4"/>
  </si>
  <si>
    <t>支払方法コード</t>
    <phoneticPr fontId="4"/>
  </si>
  <si>
    <t>口座番号</t>
    <phoneticPr fontId="4"/>
  </si>
  <si>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</si>
  <si>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</si>
  <si>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</si>
  <si>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</si>
  <si>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</si>
  <si>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</si>
  <si>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</si>
  <si>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</si>
  <si>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4"/>
  </si>
  <si>
    <t>支払方法10コード  ～  口座名義カナ10</t>
    <phoneticPr fontId="4"/>
  </si>
  <si>
    <t>支払方法11コード  ～  口座名義カナ11</t>
    <phoneticPr fontId="4"/>
  </si>
  <si>
    <t>支払方法12コード  ～  口座名義カナ12</t>
    <phoneticPr fontId="4"/>
  </si>
  <si>
    <t>科目属性-仮受科目</t>
  </si>
  <si>
    <t>科目属性-債務科目</t>
  </si>
  <si>
    <t>科目属性-購入科目</t>
  </si>
  <si>
    <t>科目属性-支払科目</t>
  </si>
  <si>
    <t>科目属性-前払科目</t>
  </si>
  <si>
    <t>科目属性-仮払科目</t>
  </si>
  <si>
    <t>科目属性-債務調整科目</t>
  </si>
  <si>
    <t>法人口座データ</t>
    <phoneticPr fontId="4"/>
  </si>
  <si>
    <t>伝票債権区分</t>
  </si>
  <si>
    <t>回収予定確定単位（営業外債権）</t>
  </si>
  <si>
    <t>任意項目コード</t>
  </si>
  <si>
    <t>控除摘要</t>
  </si>
  <si>
    <t>消費税計算</t>
  </si>
  <si>
    <t>明細消費税率</t>
  </si>
  <si>
    <t>明細消費税自動計算</t>
  </si>
  <si>
    <t>明細消費税端数処理</t>
  </si>
  <si>
    <t>-</t>
  </si>
  <si>
    <t>例</t>
    <rPh sb="0" eb="1">
      <t>レイ</t>
    </rPh>
    <phoneticPr fontId="4"/>
  </si>
  <si>
    <t>リレー元伝票種類</t>
  </si>
  <si>
    <t>MM4030248</t>
  </si>
  <si>
    <t>MM4030241</t>
  </si>
  <si>
    <t>MM4030249</t>
  </si>
  <si>
    <t>MM4030250</t>
  </si>
  <si>
    <t>MM4030251</t>
  </si>
  <si>
    <t>MM4030252</t>
  </si>
  <si>
    <t>MM4030253</t>
  </si>
  <si>
    <t>MM4030254</t>
  </si>
  <si>
    <t>MM4030501</t>
  </si>
  <si>
    <t>MM4030505</t>
  </si>
  <si>
    <t>MM4030506</t>
  </si>
  <si>
    <t>MM4030507</t>
  </si>
  <si>
    <t>MM4030242</t>
  </si>
  <si>
    <t>MM4020248</t>
  </si>
  <si>
    <t>MM4020249</t>
  </si>
  <si>
    <t>MM4020250</t>
  </si>
  <si>
    <t>MM4020251</t>
  </si>
  <si>
    <t>MM4020252</t>
  </si>
  <si>
    <t>MM4020253</t>
  </si>
  <si>
    <t>MM4020254</t>
  </si>
  <si>
    <t>MM4020255</t>
  </si>
  <si>
    <t>MM4030255</t>
  </si>
  <si>
    <t>MM4030256</t>
  </si>
  <si>
    <t>MM4030257</t>
  </si>
  <si>
    <t>MM4030258</t>
  </si>
  <si>
    <t>MM4030259</t>
  </si>
  <si>
    <t>MM4030260</t>
  </si>
  <si>
    <t>MM4030261</t>
  </si>
  <si>
    <t>MM4030262</t>
  </si>
  <si>
    <t>MM4030263</t>
  </si>
  <si>
    <t>MM4030264</t>
  </si>
  <si>
    <t>MM4020033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</si>
  <si>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</si>
  <si>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</si>
  <si>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</si>
  <si>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</si>
  <si>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</si>
  <si>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</si>
  <si>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AR2010412</t>
  </si>
  <si>
    <t>AR2010413</t>
  </si>
  <si>
    <t>AR2010414</t>
  </si>
  <si>
    <t>AR2010415</t>
  </si>
  <si>
    <t>AR2010416</t>
  </si>
  <si>
    <t>AR2010417</t>
  </si>
  <si>
    <t>AP2010412</t>
  </si>
  <si>
    <t>AP2010413</t>
  </si>
  <si>
    <t>AP2010414</t>
  </si>
  <si>
    <t>AP2010415</t>
  </si>
  <si>
    <t>AP2010416</t>
  </si>
  <si>
    <t>AP2010417</t>
  </si>
  <si>
    <t>AR2015425</t>
  </si>
  <si>
    <t>MM4030032</t>
  </si>
  <si>
    <t>MM4020208</t>
  </si>
  <si>
    <t>MM4020209</t>
  </si>
  <si>
    <t>MM4020210</t>
  </si>
  <si>
    <t>MM4020404</t>
  </si>
  <si>
    <t>MM4030208</t>
  </si>
  <si>
    <t>MM4030209</t>
  </si>
  <si>
    <t>MM4030210</t>
  </si>
  <si>
    <t>MM4030503</t>
  </si>
  <si>
    <t>MM5030007</t>
  </si>
  <si>
    <t>MM5030002</t>
  </si>
  <si>
    <t>MM5030005</t>
  </si>
  <si>
    <t>MM5030006</t>
  </si>
  <si>
    <t>荷姿区分コード</t>
    <rPh sb="0" eb="2">
      <t>ニスガタ</t>
    </rPh>
    <rPh sb="2" eb="4">
      <t>クブン</t>
    </rPh>
    <phoneticPr fontId="8"/>
  </si>
  <si>
    <t>荷姿区分コード</t>
    <rPh sb="0" eb="2">
      <t>ニスガタ</t>
    </rPh>
    <rPh sb="2" eb="4">
      <t>クブン</t>
    </rPh>
    <phoneticPr fontId="2"/>
  </si>
  <si>
    <t>SD2010409</t>
  </si>
  <si>
    <t>AR2010408</t>
  </si>
  <si>
    <t>支払工程／工種１コード</t>
  </si>
  <si>
    <t>支払工程／工種２コード</t>
  </si>
  <si>
    <t>MM4030634</t>
  </si>
  <si>
    <t>支払工程／工種３コード</t>
  </si>
  <si>
    <t>MM4030654</t>
  </si>
  <si>
    <t>支払工程／工種４コード</t>
  </si>
  <si>
    <t>MM4030674</t>
  </si>
  <si>
    <t>支払工程／工種５コード</t>
  </si>
  <si>
    <t>MM4030694</t>
  </si>
  <si>
    <t>支払工程／工種６コード</t>
  </si>
  <si>
    <t>MM4030714</t>
  </si>
  <si>
    <t>支払工程／工種７コード</t>
  </si>
  <si>
    <t>MM4030734</t>
  </si>
  <si>
    <t>支払工程／工種８コード</t>
  </si>
  <si>
    <t>MM4030754</t>
  </si>
  <si>
    <t>支払工程／工種９コード</t>
  </si>
  <si>
    <t>MM4030774</t>
  </si>
  <si>
    <t>MM4030794</t>
  </si>
  <si>
    <t>MM4030814</t>
  </si>
  <si>
    <t>MM4030834</t>
  </si>
  <si>
    <t>MM4020304</t>
  </si>
  <si>
    <t>MM4020312</t>
  </si>
  <si>
    <t>MM4020305</t>
  </si>
  <si>
    <t>MM4020306</t>
  </si>
  <si>
    <t>MM4020307</t>
  </si>
  <si>
    <t>MM4020308</t>
  </si>
  <si>
    <t>MM4020309</t>
  </si>
  <si>
    <t>MM4020310</t>
  </si>
  <si>
    <t>MM4020311</t>
  </si>
  <si>
    <t>仕入先コード</t>
  </si>
  <si>
    <t>仕入先事業所名</t>
  </si>
  <si>
    <t>仕入先担当者</t>
  </si>
  <si>
    <t>債務区分</t>
  </si>
  <si>
    <t>精算先コード</t>
  </si>
  <si>
    <t>MM4020301</t>
  </si>
  <si>
    <t>MM4020302</t>
  </si>
  <si>
    <t>MM4020303</t>
  </si>
  <si>
    <t>精算日付</t>
  </si>
  <si>
    <t>精算先事業所名</t>
  </si>
  <si>
    <t>債務プロジェクトコード</t>
  </si>
  <si>
    <t>精算単位</t>
  </si>
  <si>
    <t>支払予定確定単位</t>
  </si>
  <si>
    <t>精算No.</t>
  </si>
  <si>
    <t>支払方法１コード</t>
  </si>
  <si>
    <t>支払予定日１</t>
  </si>
  <si>
    <t>支払予定額１</t>
  </si>
  <si>
    <t>振込先銀行１コード</t>
  </si>
  <si>
    <t>振込先支店１コード</t>
  </si>
  <si>
    <t>預金種目１</t>
  </si>
  <si>
    <t>口座番号１</t>
  </si>
  <si>
    <t>口座名義１</t>
  </si>
  <si>
    <t>口座名義カナ１</t>
  </si>
  <si>
    <t>支払方法２コード</t>
  </si>
  <si>
    <t>支払予定日２</t>
  </si>
  <si>
    <t>支払予定額２</t>
  </si>
  <si>
    <t>振込先銀行２コード</t>
  </si>
  <si>
    <t>振込先支店２コード</t>
  </si>
  <si>
    <t>預金種目２</t>
  </si>
  <si>
    <t>口座番号２</t>
  </si>
  <si>
    <t>口座名義２</t>
  </si>
  <si>
    <t>口座名義カナ２</t>
  </si>
  <si>
    <t>支払方法３コード</t>
  </si>
  <si>
    <t>支払予定日３</t>
  </si>
  <si>
    <t>支払予定額３</t>
  </si>
  <si>
    <t>振込先銀行３コード</t>
  </si>
  <si>
    <t>振込先支店３コード</t>
  </si>
  <si>
    <t>預金種目３</t>
  </si>
  <si>
    <t>口座番号３</t>
  </si>
  <si>
    <t>口座名義３</t>
  </si>
  <si>
    <t>口座名義カナ３</t>
  </si>
  <si>
    <t>支払方法４コード</t>
  </si>
  <si>
    <t>支払予定日４</t>
  </si>
  <si>
    <t>支払予定額４</t>
  </si>
  <si>
    <t>振込先銀行４コード</t>
  </si>
  <si>
    <t>振込先支店４コード</t>
  </si>
  <si>
    <t>預金種目４</t>
  </si>
  <si>
    <t>口座番号４</t>
  </si>
  <si>
    <t>口座名義４</t>
  </si>
  <si>
    <t>口座名義カナ４</t>
  </si>
  <si>
    <t>支払方法５コード</t>
  </si>
  <si>
    <t>支払予定日５</t>
  </si>
  <si>
    <t>支払予定額５</t>
  </si>
  <si>
    <t>振込先銀行５コード</t>
  </si>
  <si>
    <t>振込先支店５コード</t>
  </si>
  <si>
    <t>預金種目５</t>
  </si>
  <si>
    <t>口座番号５</t>
  </si>
  <si>
    <t>口座名義５</t>
  </si>
  <si>
    <t>口座名義カナ５</t>
  </si>
  <si>
    <t>支払方法６コード</t>
  </si>
  <si>
    <t>支払予定日６</t>
  </si>
  <si>
    <t>支払予定額６</t>
  </si>
  <si>
    <t>振込先銀行６コード</t>
  </si>
  <si>
    <t>振込先支店６コード</t>
  </si>
  <si>
    <t>預金種目６</t>
  </si>
  <si>
    <t>口座番号６</t>
  </si>
  <si>
    <t>口座名義６</t>
  </si>
  <si>
    <t>口座名義カナ６</t>
  </si>
  <si>
    <t>支払方法７コード</t>
  </si>
  <si>
    <t>支払予定日７</t>
  </si>
  <si>
    <t>支払予定額７</t>
  </si>
  <si>
    <t>振込先銀行７コード</t>
  </si>
  <si>
    <t>振込先支店７コード</t>
  </si>
  <si>
    <t>預金種目７</t>
  </si>
  <si>
    <t>口座番号７</t>
  </si>
  <si>
    <t>口座名義７</t>
  </si>
  <si>
    <t>口座名義カナ７</t>
  </si>
  <si>
    <t>支払方法８コード</t>
  </si>
  <si>
    <t>支払予定日８</t>
  </si>
  <si>
    <t>支払予定額８</t>
  </si>
  <si>
    <t>振込先銀行８コード</t>
  </si>
  <si>
    <t>振込先支店８コード</t>
  </si>
  <si>
    <t>預金種目８</t>
  </si>
  <si>
    <t>口座番号８</t>
  </si>
  <si>
    <t>口座名義８</t>
  </si>
  <si>
    <t>口座名義カナ８</t>
  </si>
  <si>
    <t>支払方法９コード</t>
  </si>
  <si>
    <t>支払予定日９</t>
  </si>
  <si>
    <t>支払予定額９</t>
  </si>
  <si>
    <t>振込先銀行９コード</t>
  </si>
  <si>
    <t>振込先支店９コード</t>
  </si>
  <si>
    <t>預金種目９</t>
  </si>
  <si>
    <t>口座番号９</t>
  </si>
  <si>
    <t>口座名義９</t>
  </si>
  <si>
    <t>口座名義カナ９</t>
  </si>
  <si>
    <t>支払方法10コード</t>
  </si>
  <si>
    <t>支払予定日10</t>
  </si>
  <si>
    <t>支払予定額10</t>
  </si>
  <si>
    <t>振込先銀行10コード</t>
  </si>
  <si>
    <t>振込先支店10コード</t>
  </si>
  <si>
    <t>預金種目10</t>
  </si>
  <si>
    <t>口座番号10</t>
  </si>
  <si>
    <t>口座名義10</t>
  </si>
  <si>
    <t>口座名義カナ10</t>
  </si>
  <si>
    <t>支払工程／工種10コード</t>
  </si>
  <si>
    <t>支払方法11コード</t>
  </si>
  <si>
    <t>支払予定日11</t>
  </si>
  <si>
    <t>支払予定額11</t>
  </si>
  <si>
    <t>振込先銀行11コード</t>
  </si>
  <si>
    <t>振込先支店11コード</t>
  </si>
  <si>
    <t>預金種目11</t>
  </si>
  <si>
    <t>口座番号11</t>
  </si>
  <si>
    <t>口座名義11</t>
  </si>
  <si>
    <t>口座名義カナ11</t>
  </si>
  <si>
    <t>支払工程／工種11コード</t>
  </si>
  <si>
    <t>支払方法12コード</t>
  </si>
  <si>
    <t>支払予定日12</t>
  </si>
  <si>
    <t>支払予定額12</t>
  </si>
  <si>
    <t>振込先銀行12コード</t>
  </si>
  <si>
    <t>振込先支店12コード</t>
  </si>
  <si>
    <t>預金種目12</t>
  </si>
  <si>
    <t>口座番号12</t>
  </si>
  <si>
    <t>口座名義12</t>
  </si>
  <si>
    <t>口座名義カナ12</t>
  </si>
  <si>
    <t>リレー元ＯＢＣｉＤ</t>
  </si>
  <si>
    <t>備考</t>
  </si>
  <si>
    <t>MM3160006</t>
  </si>
  <si>
    <t>SD3090005</t>
  </si>
  <si>
    <t>MM3140002</t>
  </si>
  <si>
    <t>MM3150006</t>
  </si>
  <si>
    <t>MM3150007</t>
  </si>
  <si>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</si>
  <si>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</si>
  <si>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</si>
  <si>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</si>
  <si>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</si>
  <si>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</si>
  <si>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</si>
  <si>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</si>
  <si>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</si>
  <si>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</si>
  <si>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</si>
  <si>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</si>
  <si>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</si>
  <si>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</si>
  <si>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</si>
  <si>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荷姿１－基準荷姿区分コード</t>
  </si>
  <si>
    <t>SD3010702</t>
  </si>
  <si>
    <t>荷姿１－基準単位当り荷姿区分数</t>
  </si>
  <si>
    <t>SD3010703</t>
  </si>
  <si>
    <t>荷姿１－単位</t>
  </si>
  <si>
    <t>SD3010704</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</si>
  <si>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</si>
  <si>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</si>
  <si>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</si>
  <si>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</si>
  <si>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</si>
  <si>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</si>
  <si>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</si>
  <si>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</si>
  <si>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</si>
  <si>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</si>
  <si>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</si>
  <si>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</si>
  <si>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</si>
  <si>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</si>
  <si>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</si>
  <si>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</si>
  <si>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</si>
  <si>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</si>
  <si>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</si>
  <si>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</si>
  <si>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</si>
  <si>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</si>
  <si>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</si>
  <si>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</si>
  <si>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</si>
  <si>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</si>
  <si>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</si>
  <si>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</si>
  <si>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</si>
  <si>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</si>
  <si>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</si>
  <si>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</si>
  <si>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</si>
  <si>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</si>
  <si>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</si>
  <si>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</si>
  <si>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</si>
  <si>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</si>
  <si>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</si>
  <si>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</si>
  <si>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SD3010725</t>
  </si>
  <si>
    <t>SD3010726</t>
  </si>
  <si>
    <t>SD3080002</t>
  </si>
  <si>
    <t>MM3150003</t>
  </si>
  <si>
    <t>MM3150004</t>
  </si>
  <si>
    <t>AR2015429</t>
  </si>
  <si>
    <t>AP2016316</t>
  </si>
  <si>
    <t>SD2010803</t>
  </si>
  <si>
    <t>SD2010804</t>
  </si>
  <si>
    <t>SD2010805</t>
  </si>
  <si>
    <t>AR2010418</t>
  </si>
  <si>
    <t>AP2010418</t>
  </si>
  <si>
    <t>AP2010419</t>
  </si>
  <si>
    <t>AP2010420</t>
  </si>
  <si>
    <t>AR2010008</t>
  </si>
  <si>
    <t>AR2010009</t>
  </si>
  <si>
    <t>AR2010010</t>
  </si>
  <si>
    <t>AP2010008</t>
  </si>
  <si>
    <t>AP2010009</t>
  </si>
  <si>
    <t>AP2010010</t>
  </si>
  <si>
    <t>証憑ファイルパス２</t>
    <phoneticPr fontId="4"/>
  </si>
  <si>
    <t>証憑ファイルパス３</t>
    <phoneticPr fontId="4"/>
  </si>
  <si>
    <t>証憑ファイルパス４</t>
    <phoneticPr fontId="4"/>
  </si>
  <si>
    <t>証憑ファイルパス５</t>
    <phoneticPr fontId="4"/>
  </si>
  <si>
    <t>AR2010503</t>
  </si>
  <si>
    <t>AR2010504</t>
  </si>
  <si>
    <t>AR2010505</t>
  </si>
  <si>
    <t>AP2010503</t>
  </si>
  <si>
    <t>AP2010504</t>
  </si>
  <si>
    <t>AP2010505</t>
  </si>
  <si>
    <t>MM2010406</t>
  </si>
  <si>
    <t>MM2010407</t>
  </si>
  <si>
    <t>MM5020015</t>
  </si>
  <si>
    <t>MM5020243</t>
  </si>
  <si>
    <t>MM5020244</t>
  </si>
  <si>
    <t>MM5020245</t>
  </si>
  <si>
    <t>MM5010015</t>
  </si>
  <si>
    <t>MM5010251</t>
  </si>
  <si>
    <t>MM5010252</t>
  </si>
  <si>
    <t>振替元No.</t>
    <rPh sb="0" eb="2">
      <t>フリカエ</t>
    </rPh>
    <rPh sb="2" eb="3">
      <t>モト</t>
    </rPh>
    <phoneticPr fontId="2"/>
  </si>
  <si>
    <t>振替元明細行番号</t>
    <rPh sb="3" eb="5">
      <t>メイサイ</t>
    </rPh>
    <rPh sb="5" eb="8">
      <t>ギョウバンゴウ</t>
    </rPh>
    <phoneticPr fontId="2"/>
  </si>
  <si>
    <t>MM4031101</t>
  </si>
  <si>
    <t>MM4031102</t>
  </si>
  <si>
    <t>振替元支払日付</t>
    <rPh sb="0" eb="2">
      <t>フリカエ</t>
    </rPh>
    <rPh sb="2" eb="3">
      <t>モト</t>
    </rPh>
    <rPh sb="5" eb="7">
      <t>ヒヅケ</t>
    </rPh>
    <phoneticPr fontId="2"/>
  </si>
  <si>
    <t>MM4031103</t>
  </si>
  <si>
    <t>振替元支払先コード</t>
    <rPh sb="5" eb="6">
      <t>サキ</t>
    </rPh>
    <phoneticPr fontId="2"/>
  </si>
  <si>
    <t>MM4031104</t>
  </si>
  <si>
    <t>振替元支払部門コード</t>
    <rPh sb="5" eb="7">
      <t>ブモン</t>
    </rPh>
    <phoneticPr fontId="2"/>
  </si>
  <si>
    <t>MM4031105</t>
  </si>
  <si>
    <t>MM4031106</t>
  </si>
  <si>
    <t>MM4031107</t>
  </si>
  <si>
    <t>MM4031111</t>
  </si>
  <si>
    <t>MM4031112</t>
  </si>
  <si>
    <t>MM4031113</t>
  </si>
  <si>
    <t>MM4031114</t>
  </si>
  <si>
    <t>MM4031116</t>
  </si>
  <si>
    <t>MM4031117</t>
  </si>
  <si>
    <t>AP2010421</t>
  </si>
  <si>
    <t>SD3010313</t>
  </si>
  <si>
    <t>SD3010414</t>
  </si>
  <si>
    <t>区切</t>
    <rPh sb="0" eb="2">
      <t>クギ</t>
    </rPh>
    <phoneticPr fontId="2"/>
  </si>
  <si>
    <t>商品コード</t>
    <rPh sb="0" eb="2">
      <t>ショウヒン</t>
    </rPh>
    <phoneticPr fontId="2"/>
  </si>
  <si>
    <t>倉庫コード</t>
    <rPh sb="0" eb="2">
      <t>ソウコ</t>
    </rPh>
    <phoneticPr fontId="2"/>
  </si>
  <si>
    <t>消費税率種別</t>
  </si>
  <si>
    <t>消費税率</t>
  </si>
  <si>
    <t>申告書計算区分コード</t>
  </si>
  <si>
    <t>消費税自動計算</t>
  </si>
  <si>
    <t>消費税端数処理</t>
  </si>
  <si>
    <t>金額</t>
  </si>
  <si>
    <t>明細部門コード</t>
    <rPh sb="0" eb="2">
      <t>メイサイ</t>
    </rPh>
    <rPh sb="2" eb="4">
      <t>ブモン</t>
    </rPh>
    <phoneticPr fontId="2"/>
  </si>
  <si>
    <t>明細担当者コード</t>
    <rPh sb="2" eb="5">
      <t>タントウシャ</t>
    </rPh>
    <phoneticPr fontId="2"/>
  </si>
  <si>
    <t>付箋色</t>
  </si>
  <si>
    <t>付箋メモ</t>
  </si>
  <si>
    <t>MM4020316</t>
    <phoneticPr fontId="4"/>
  </si>
  <si>
    <t>MM4020317</t>
    <phoneticPr fontId="4"/>
  </si>
  <si>
    <t>MM4033981</t>
    <phoneticPr fontId="4"/>
  </si>
  <si>
    <t>SD3010214</t>
    <phoneticPr fontId="4"/>
  </si>
  <si>
    <t>SD3010215</t>
    <phoneticPr fontId="4"/>
  </si>
  <si>
    <t>MM4031120</t>
    <phoneticPr fontId="4"/>
  </si>
  <si>
    <t>MM4031121</t>
    <phoneticPr fontId="4"/>
  </si>
  <si>
    <t>帳票通貨コード</t>
    <rPh sb="0" eb="4">
      <t>チョウヒョウツウカ</t>
    </rPh>
    <phoneticPr fontId="32"/>
  </si>
  <si>
    <t>SD3010509</t>
  </si>
  <si>
    <t>仕入取引通貨コード</t>
    <rPh sb="0" eb="2">
      <t>シイレ</t>
    </rPh>
    <rPh sb="2" eb="4">
      <t>トリヒキ</t>
    </rPh>
    <rPh sb="4" eb="6">
      <t>ツウカ</t>
    </rPh>
    <phoneticPr fontId="0"/>
  </si>
  <si>
    <t>SD3080007</t>
  </si>
  <si>
    <t>取引通貨コード</t>
    <rPh sb="0" eb="2">
      <t>トリヒキ</t>
    </rPh>
    <rPh sb="2" eb="4">
      <t>ツウカ</t>
    </rPh>
    <phoneticPr fontId="32"/>
  </si>
  <si>
    <t>金額（国内）</t>
    <rPh sb="3" eb="5">
      <t>コクナイ</t>
    </rPh>
    <phoneticPr fontId="32"/>
  </si>
  <si>
    <t>消費税額（国内）</t>
    <rPh sb="3" eb="4">
      <t>ガク</t>
    </rPh>
    <rPh sb="5" eb="7">
      <t>コクナイ</t>
    </rPh>
    <phoneticPr fontId="32"/>
  </si>
  <si>
    <t>控除額</t>
    <rPh sb="0" eb="3">
      <t>コウジョガク</t>
    </rPh>
    <phoneticPr fontId="0"/>
  </si>
  <si>
    <t>控除額（国内）</t>
    <rPh sb="4" eb="6">
      <t>コクナイ</t>
    </rPh>
    <phoneticPr fontId="32"/>
  </si>
  <si>
    <t>取引通貨コード</t>
    <rPh sb="2" eb="4">
      <t>ツウカ</t>
    </rPh>
    <phoneticPr fontId="4"/>
  </si>
  <si>
    <t>MM4020014</t>
  </si>
  <si>
    <t>MM4020015</t>
  </si>
  <si>
    <t>MM4020016</t>
  </si>
  <si>
    <t>MM4020224</t>
  </si>
  <si>
    <t>消費税額</t>
    <rPh sb="3" eb="4">
      <t>ガク</t>
    </rPh>
    <phoneticPr fontId="30"/>
  </si>
  <si>
    <t>MM4020225</t>
  </si>
  <si>
    <t>MM4020226</t>
  </si>
  <si>
    <t>MM4020227</t>
  </si>
  <si>
    <t>MM4020228</t>
  </si>
  <si>
    <t>明細按分金額</t>
    <rPh sb="0" eb="4">
      <t>メイサイアンブン</t>
    </rPh>
    <rPh sb="4" eb="6">
      <t>キンガク</t>
    </rPh>
    <phoneticPr fontId="30"/>
  </si>
  <si>
    <t>明細按分消費税額</t>
    <rPh sb="0" eb="4">
      <t>メイサイアンブン</t>
    </rPh>
    <rPh sb="4" eb="7">
      <t>ショウヒゼイ</t>
    </rPh>
    <rPh sb="7" eb="8">
      <t>ガク</t>
    </rPh>
    <phoneticPr fontId="30"/>
  </si>
  <si>
    <t>明細按分金額（国内）</t>
    <rPh sb="0" eb="2">
      <t>メイサイ</t>
    </rPh>
    <rPh sb="2" eb="4">
      <t>アンブン</t>
    </rPh>
    <rPh sb="4" eb="6">
      <t>キンガク</t>
    </rPh>
    <rPh sb="7" eb="9">
      <t>コクナイ</t>
    </rPh>
    <phoneticPr fontId="32"/>
  </si>
  <si>
    <t>明細按分消費税額（国内）</t>
    <rPh sb="0" eb="2">
      <t>メイサイ</t>
    </rPh>
    <rPh sb="2" eb="4">
      <t>アンブン</t>
    </rPh>
    <rPh sb="4" eb="7">
      <t>ショウヒゼイ</t>
    </rPh>
    <rPh sb="7" eb="8">
      <t>ガク</t>
    </rPh>
    <rPh sb="9" eb="11">
      <t>コクナイ</t>
    </rPh>
    <phoneticPr fontId="32"/>
  </si>
  <si>
    <t>MM4030019</t>
  </si>
  <si>
    <t>MM4030020</t>
  </si>
  <si>
    <t>MM4030021</t>
  </si>
  <si>
    <t>支払予定額１</t>
    <rPh sb="2" eb="4">
      <t>ヨテイ</t>
    </rPh>
    <rPh sb="4" eb="5">
      <t>ガク</t>
    </rPh>
    <phoneticPr fontId="30"/>
  </si>
  <si>
    <t>MM4030603</t>
  </si>
  <si>
    <t>出金額１</t>
    <rPh sb="0" eb="2">
      <t>シュッキン</t>
    </rPh>
    <rPh sb="2" eb="3">
      <t>ガク</t>
    </rPh>
    <phoneticPr fontId="30"/>
  </si>
  <si>
    <t>MM4030610</t>
  </si>
  <si>
    <t>支払予定額２</t>
    <rPh sb="2" eb="4">
      <t>ヨテイ</t>
    </rPh>
    <rPh sb="4" eb="5">
      <t>ガク</t>
    </rPh>
    <phoneticPr fontId="30"/>
  </si>
  <si>
    <t>MM4030623</t>
  </si>
  <si>
    <t>出金額２</t>
    <rPh sb="0" eb="2">
      <t>シュッキン</t>
    </rPh>
    <rPh sb="2" eb="3">
      <t>ガク</t>
    </rPh>
    <phoneticPr fontId="30"/>
  </si>
  <si>
    <t>MM4030630</t>
  </si>
  <si>
    <t>支払予定額３</t>
    <rPh sb="2" eb="4">
      <t>ヨテイ</t>
    </rPh>
    <rPh sb="4" eb="5">
      <t>ガク</t>
    </rPh>
    <phoneticPr fontId="30"/>
  </si>
  <si>
    <t>MM4030643</t>
  </si>
  <si>
    <t>出金額３</t>
    <rPh sb="0" eb="2">
      <t>シュッキン</t>
    </rPh>
    <rPh sb="2" eb="3">
      <t>ガク</t>
    </rPh>
    <phoneticPr fontId="30"/>
  </si>
  <si>
    <t>MM4030650</t>
  </si>
  <si>
    <t>支払予定額４</t>
    <rPh sb="2" eb="4">
      <t>ヨテイ</t>
    </rPh>
    <rPh sb="4" eb="5">
      <t>ガク</t>
    </rPh>
    <phoneticPr fontId="30"/>
  </si>
  <si>
    <t>MM4030663</t>
  </si>
  <si>
    <t>出金額４</t>
    <rPh sb="0" eb="2">
      <t>シュッキン</t>
    </rPh>
    <rPh sb="2" eb="3">
      <t>ガク</t>
    </rPh>
    <phoneticPr fontId="30"/>
  </si>
  <si>
    <t>MM4030670</t>
  </si>
  <si>
    <t>支払予定額５</t>
    <rPh sb="2" eb="4">
      <t>ヨテイ</t>
    </rPh>
    <rPh sb="4" eb="5">
      <t>ガク</t>
    </rPh>
    <phoneticPr fontId="30"/>
  </si>
  <si>
    <t>MM4030683</t>
  </si>
  <si>
    <t>出金額５</t>
    <rPh sb="0" eb="2">
      <t>シュッキン</t>
    </rPh>
    <rPh sb="2" eb="3">
      <t>ガク</t>
    </rPh>
    <phoneticPr fontId="30"/>
  </si>
  <si>
    <t>MM4030690</t>
  </si>
  <si>
    <t>支払予定額６</t>
    <rPh sb="2" eb="4">
      <t>ヨテイ</t>
    </rPh>
    <rPh sb="4" eb="5">
      <t>ガク</t>
    </rPh>
    <phoneticPr fontId="30"/>
  </si>
  <si>
    <t>MM4030703</t>
  </si>
  <si>
    <t>出金額６</t>
    <rPh sb="0" eb="2">
      <t>シュッキン</t>
    </rPh>
    <rPh sb="2" eb="3">
      <t>ガク</t>
    </rPh>
    <phoneticPr fontId="30"/>
  </si>
  <si>
    <t>MM4030710</t>
  </si>
  <si>
    <t>支払予定額７</t>
    <rPh sb="2" eb="4">
      <t>ヨテイ</t>
    </rPh>
    <rPh sb="4" eb="5">
      <t>ガク</t>
    </rPh>
    <phoneticPr fontId="30"/>
  </si>
  <si>
    <t>MM4030723</t>
  </si>
  <si>
    <t>出金額７</t>
    <rPh sb="0" eb="2">
      <t>シュッキン</t>
    </rPh>
    <rPh sb="2" eb="3">
      <t>ガク</t>
    </rPh>
    <phoneticPr fontId="30"/>
  </si>
  <si>
    <t>MM4030730</t>
  </si>
  <si>
    <t>支払予定額８</t>
    <rPh sb="2" eb="4">
      <t>ヨテイ</t>
    </rPh>
    <rPh sb="4" eb="5">
      <t>ガク</t>
    </rPh>
    <phoneticPr fontId="30"/>
  </si>
  <si>
    <t>MM4030743</t>
  </si>
  <si>
    <t>出金額８</t>
    <rPh sb="0" eb="2">
      <t>シュッキン</t>
    </rPh>
    <rPh sb="2" eb="3">
      <t>ガク</t>
    </rPh>
    <phoneticPr fontId="30"/>
  </si>
  <si>
    <t>MM4030750</t>
  </si>
  <si>
    <t>支払予定額９</t>
    <rPh sb="2" eb="4">
      <t>ヨテイ</t>
    </rPh>
    <rPh sb="4" eb="5">
      <t>ガク</t>
    </rPh>
    <phoneticPr fontId="30"/>
  </si>
  <si>
    <t>MM4030763</t>
  </si>
  <si>
    <t>出金額９</t>
    <rPh sb="0" eb="2">
      <t>シュッキン</t>
    </rPh>
    <rPh sb="2" eb="3">
      <t>ガク</t>
    </rPh>
    <phoneticPr fontId="30"/>
  </si>
  <si>
    <t>MM4030770</t>
  </si>
  <si>
    <t>支払予定額10</t>
    <rPh sb="2" eb="4">
      <t>ヨテイ</t>
    </rPh>
    <rPh sb="4" eb="5">
      <t>ガク</t>
    </rPh>
    <phoneticPr fontId="30"/>
  </si>
  <si>
    <t>MM4030783</t>
  </si>
  <si>
    <t>出金額10</t>
    <rPh sb="0" eb="2">
      <t>シュッキン</t>
    </rPh>
    <rPh sb="2" eb="3">
      <t>ガク</t>
    </rPh>
    <phoneticPr fontId="30"/>
  </si>
  <si>
    <t>MM4030790</t>
  </si>
  <si>
    <t>支払予定額11</t>
    <rPh sb="2" eb="4">
      <t>ヨテイ</t>
    </rPh>
    <rPh sb="4" eb="5">
      <t>ガク</t>
    </rPh>
    <phoneticPr fontId="30"/>
  </si>
  <si>
    <t>MM4030803</t>
  </si>
  <si>
    <t>出金額11</t>
    <rPh sb="0" eb="2">
      <t>シュッキン</t>
    </rPh>
    <rPh sb="2" eb="3">
      <t>ガク</t>
    </rPh>
    <phoneticPr fontId="30"/>
  </si>
  <si>
    <t>MM4030810</t>
  </si>
  <si>
    <t>支払予定額1２</t>
    <rPh sb="2" eb="4">
      <t>ヨテイ</t>
    </rPh>
    <rPh sb="4" eb="5">
      <t>ガク</t>
    </rPh>
    <phoneticPr fontId="30"/>
  </si>
  <si>
    <t>MM4030823</t>
  </si>
  <si>
    <t>出金額1２</t>
    <rPh sb="0" eb="2">
      <t>シュッキン</t>
    </rPh>
    <rPh sb="2" eb="3">
      <t>ガク</t>
    </rPh>
    <phoneticPr fontId="30"/>
  </si>
  <si>
    <t>MM4030830</t>
  </si>
  <si>
    <t>MM4030224</t>
  </si>
  <si>
    <t>MM4030225</t>
  </si>
  <si>
    <t>MM4030226</t>
  </si>
  <si>
    <t>MM4030227</t>
  </si>
  <si>
    <t>消費税額（国内）</t>
    <rPh sb="2" eb="4">
      <t>ゼイガク</t>
    </rPh>
    <rPh sb="5" eb="7">
      <t>コクナイ</t>
    </rPh>
    <phoneticPr fontId="32"/>
  </si>
  <si>
    <t>MM4030228</t>
  </si>
  <si>
    <t>入荷内訳金額</t>
    <rPh sb="0" eb="2">
      <t>ニュウカ</t>
    </rPh>
    <rPh sb="2" eb="4">
      <t>ウチワケ</t>
    </rPh>
    <rPh sb="4" eb="6">
      <t>キンガク</t>
    </rPh>
    <phoneticPr fontId="21"/>
  </si>
  <si>
    <t>入荷内訳消費税額</t>
    <rPh sb="0" eb="2">
      <t>ニュウカ</t>
    </rPh>
    <rPh sb="2" eb="4">
      <t>ウチワケ</t>
    </rPh>
    <rPh sb="4" eb="7">
      <t>ショウヒゼイ</t>
    </rPh>
    <rPh sb="7" eb="8">
      <t>ガク</t>
    </rPh>
    <phoneticPr fontId="21"/>
  </si>
  <si>
    <t>MM4030308</t>
  </si>
  <si>
    <t>MM4030309</t>
  </si>
  <si>
    <t>MM4030310</t>
  </si>
  <si>
    <t>MM4030311</t>
  </si>
  <si>
    <t>控除部門コード</t>
    <rPh sb="0" eb="2">
      <t>コウジョ</t>
    </rPh>
    <rPh sb="2" eb="4">
      <t>ブモン</t>
    </rPh>
    <phoneticPr fontId="3"/>
  </si>
  <si>
    <t>控除セグメント１コード</t>
    <rPh sb="0" eb="2">
      <t>コウジョ</t>
    </rPh>
    <phoneticPr fontId="3"/>
  </si>
  <si>
    <t>控除セグメント２コード</t>
    <rPh sb="0" eb="2">
      <t>コウジョ</t>
    </rPh>
    <phoneticPr fontId="3"/>
  </si>
  <si>
    <t>控除プロジェクトコード</t>
    <rPh sb="0" eb="2">
      <t>コウジョ</t>
    </rPh>
    <phoneticPr fontId="3"/>
  </si>
  <si>
    <t>控除工程／工種コード</t>
    <rPh sb="0" eb="2">
      <t>コウジョ</t>
    </rPh>
    <rPh sb="2" eb="4">
      <t>コウテイ</t>
    </rPh>
    <rPh sb="5" eb="7">
      <t>コウシュ</t>
    </rPh>
    <phoneticPr fontId="3"/>
  </si>
  <si>
    <t>ファクタリング会社１コード</t>
    <rPh sb="7" eb="9">
      <t>ガイシャ</t>
    </rPh>
    <phoneticPr fontId="32"/>
  </si>
  <si>
    <t>決済日付１</t>
    <rPh sb="0" eb="2">
      <t>ケッサイ</t>
    </rPh>
    <rPh sb="2" eb="4">
      <t>ヒヅケ</t>
    </rPh>
    <phoneticPr fontId="32"/>
  </si>
  <si>
    <t>手数料１</t>
    <rPh sb="0" eb="3">
      <t>テスウリョウ</t>
    </rPh>
    <phoneticPr fontId="32"/>
  </si>
  <si>
    <t>決済日付２</t>
    <rPh sb="0" eb="2">
      <t>ケッサイ</t>
    </rPh>
    <rPh sb="2" eb="4">
      <t>ヒヅケ</t>
    </rPh>
    <phoneticPr fontId="32"/>
  </si>
  <si>
    <t>手数料２</t>
    <rPh sb="0" eb="3">
      <t>テスウリョウ</t>
    </rPh>
    <phoneticPr fontId="32"/>
  </si>
  <si>
    <t>手数料10</t>
    <rPh sb="0" eb="3">
      <t>テスウリョウ</t>
    </rPh>
    <phoneticPr fontId="32"/>
  </si>
  <si>
    <t>手数料11</t>
    <rPh sb="0" eb="3">
      <t>テスウリョウ</t>
    </rPh>
    <phoneticPr fontId="32"/>
  </si>
  <si>
    <t>期日債務番号１</t>
    <rPh sb="0" eb="1">
      <t>キ</t>
    </rPh>
    <rPh sb="1" eb="2">
      <t>ヒ</t>
    </rPh>
    <rPh sb="2" eb="4">
      <t>サイム</t>
    </rPh>
    <rPh sb="4" eb="6">
      <t>バンゴウ</t>
    </rPh>
    <phoneticPr fontId="32"/>
  </si>
  <si>
    <t>期日債務番号4</t>
    <rPh sb="0" eb="1">
      <t>キ</t>
    </rPh>
    <rPh sb="1" eb="2">
      <t>ヒ</t>
    </rPh>
    <rPh sb="2" eb="4">
      <t>サイム</t>
    </rPh>
    <rPh sb="4" eb="6">
      <t>バンゴウ</t>
    </rPh>
    <phoneticPr fontId="32"/>
  </si>
  <si>
    <t>期日債務番号5</t>
    <rPh sb="0" eb="1">
      <t>キ</t>
    </rPh>
    <rPh sb="1" eb="2">
      <t>ヒ</t>
    </rPh>
    <rPh sb="2" eb="4">
      <t>サイム</t>
    </rPh>
    <rPh sb="4" eb="6">
      <t>バンゴウ</t>
    </rPh>
    <phoneticPr fontId="32"/>
  </si>
  <si>
    <t>期日債務番号6</t>
    <rPh sb="0" eb="1">
      <t>キ</t>
    </rPh>
    <rPh sb="1" eb="2">
      <t>ヒ</t>
    </rPh>
    <rPh sb="2" eb="4">
      <t>サイム</t>
    </rPh>
    <rPh sb="4" eb="6">
      <t>バンゴウ</t>
    </rPh>
    <phoneticPr fontId="32"/>
  </si>
  <si>
    <t>期日債務番号7</t>
    <rPh sb="0" eb="1">
      <t>キ</t>
    </rPh>
    <rPh sb="1" eb="2">
      <t>ヒ</t>
    </rPh>
    <rPh sb="2" eb="4">
      <t>サイム</t>
    </rPh>
    <rPh sb="4" eb="6">
      <t>バンゴウ</t>
    </rPh>
    <phoneticPr fontId="32"/>
  </si>
  <si>
    <t>期日債務番号8</t>
    <rPh sb="0" eb="1">
      <t>キ</t>
    </rPh>
    <rPh sb="1" eb="2">
      <t>ヒ</t>
    </rPh>
    <rPh sb="2" eb="4">
      <t>サイム</t>
    </rPh>
    <rPh sb="4" eb="6">
      <t>バンゴウ</t>
    </rPh>
    <phoneticPr fontId="32"/>
  </si>
  <si>
    <t>期日債務番号9</t>
    <rPh sb="0" eb="1">
      <t>キ</t>
    </rPh>
    <rPh sb="1" eb="2">
      <t>ヒ</t>
    </rPh>
    <rPh sb="2" eb="4">
      <t>サイム</t>
    </rPh>
    <rPh sb="4" eb="6">
      <t>バンゴウ</t>
    </rPh>
    <phoneticPr fontId="32"/>
  </si>
  <si>
    <t>期日債務番号11</t>
    <rPh sb="0" eb="1">
      <t>キ</t>
    </rPh>
    <rPh sb="1" eb="2">
      <t>ヒ</t>
    </rPh>
    <rPh sb="2" eb="4">
      <t>サイム</t>
    </rPh>
    <rPh sb="4" eb="6">
      <t>バンゴウ</t>
    </rPh>
    <phoneticPr fontId="32"/>
  </si>
  <si>
    <t>期日債務番号3</t>
    <rPh sb="0" eb="1">
      <t>キ</t>
    </rPh>
    <rPh sb="1" eb="2">
      <t>ヒ</t>
    </rPh>
    <rPh sb="2" eb="4">
      <t>サイム</t>
    </rPh>
    <rPh sb="4" eb="6">
      <t>バンゴウ</t>
    </rPh>
    <phoneticPr fontId="32"/>
  </si>
  <si>
    <t>期日債務番号10</t>
    <rPh sb="0" eb="1">
      <t>キ</t>
    </rPh>
    <rPh sb="1" eb="2">
      <t>ヒ</t>
    </rPh>
    <rPh sb="2" eb="4">
      <t>サイム</t>
    </rPh>
    <rPh sb="4" eb="6">
      <t>バンゴウ</t>
    </rPh>
    <phoneticPr fontId="32"/>
  </si>
  <si>
    <t>MM4033842</t>
  </si>
  <si>
    <t>MM4033843</t>
  </si>
  <si>
    <t>MM4033844</t>
  </si>
  <si>
    <t>MM4033845</t>
  </si>
  <si>
    <t>MM4033847</t>
  </si>
  <si>
    <t>MM4033848</t>
  </si>
  <si>
    <t>MM4033849</t>
  </si>
  <si>
    <t>MM4033850</t>
  </si>
  <si>
    <t>MM4033852</t>
  </si>
  <si>
    <t>MM4033853</t>
  </si>
  <si>
    <t>MM4033854</t>
  </si>
  <si>
    <t>MM4033855</t>
  </si>
  <si>
    <t>MM4033857</t>
  </si>
  <si>
    <t>MM4033858</t>
  </si>
  <si>
    <t>MM4033859</t>
  </si>
  <si>
    <t>MM4033860</t>
  </si>
  <si>
    <t>MM4033862</t>
  </si>
  <si>
    <t>MM4033863</t>
  </si>
  <si>
    <t>MM4033864</t>
  </si>
  <si>
    <t>MM4033865</t>
  </si>
  <si>
    <t>MM4033867</t>
  </si>
  <si>
    <t>MM4033868</t>
  </si>
  <si>
    <t>MM4033869</t>
  </si>
  <si>
    <t>MM4033870</t>
  </si>
  <si>
    <t>MM4033872</t>
  </si>
  <si>
    <t>MM4033873</t>
  </si>
  <si>
    <t>MM4033874</t>
  </si>
  <si>
    <t>MM4033875</t>
  </si>
  <si>
    <t>MM4033877</t>
  </si>
  <si>
    <t>MM4033878</t>
  </si>
  <si>
    <t>MM4033879</t>
  </si>
  <si>
    <t>MM4033880</t>
  </si>
  <si>
    <t>MM4033882</t>
  </si>
  <si>
    <t>MM4033883</t>
  </si>
  <si>
    <t>MM4033884</t>
  </si>
  <si>
    <t>MM4033885</t>
  </si>
  <si>
    <t>MM4033887</t>
  </si>
  <si>
    <t>MM4033888</t>
  </si>
  <si>
    <t>MM4033889</t>
  </si>
  <si>
    <t>MM4033890</t>
  </si>
  <si>
    <t>MM4033892</t>
  </si>
  <si>
    <t>MM4033893</t>
  </si>
  <si>
    <t>MM4033894</t>
  </si>
  <si>
    <t>MM4033895</t>
  </si>
  <si>
    <t>MM4033897</t>
  </si>
  <si>
    <t>MM4033898</t>
  </si>
  <si>
    <t>MM4033899</t>
  </si>
  <si>
    <t>MM4033900</t>
  </si>
  <si>
    <t>AR2010116</t>
    <phoneticPr fontId="4"/>
  </si>
  <si>
    <t>AR2010117</t>
    <phoneticPr fontId="4"/>
  </si>
  <si>
    <t>AP2010116</t>
    <phoneticPr fontId="4"/>
  </si>
  <si>
    <t>AP2010117</t>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</si>
  <si>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</si>
  <si>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</si>
  <si>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</si>
  <si>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38"/>
  </si>
  <si>
    <t>在庫取引データ</t>
    <phoneticPr fontId="4"/>
  </si>
  <si>
    <t>【ヘッダー】</t>
  </si>
  <si>
    <t>在庫取引コード</t>
    <rPh sb="0" eb="2">
      <t>ザイコ</t>
    </rPh>
    <rPh sb="2" eb="4">
      <t>トリヒキ</t>
    </rPh>
    <phoneticPr fontId="2"/>
  </si>
  <si>
    <t>MM1030001</t>
  </si>
  <si>
    <t>４～10</t>
  </si>
  <si>
    <t>英数カナ</t>
  </si>
  <si>
    <t>必須</t>
  </si>
  <si>
    <t>桁数は、設定（メインメニュー右上にある[設定]アイコンから[運用設定]メニューの[債務管理]ページ）によって異なります。</t>
    <rPh sb="41" eb="43">
      <t>サイム</t>
    </rPh>
    <rPh sb="43" eb="45">
      <t>カンリ</t>
    </rPh>
    <phoneticPr fontId="0"/>
  </si>
  <si>
    <t>在庫取引名</t>
    <rPh sb="0" eb="2">
      <t>ザイコ</t>
    </rPh>
    <rPh sb="2" eb="4">
      <t>トリヒキ</t>
    </rPh>
    <rPh sb="4" eb="5">
      <t>メイ</t>
    </rPh>
    <phoneticPr fontId="2"/>
  </si>
  <si>
    <t>MM1030002</t>
  </si>
  <si>
    <t>60</t>
  </si>
  <si>
    <t>文字</t>
  </si>
  <si>
    <t>【基本】</t>
  </si>
  <si>
    <t>取引種別</t>
    <rPh sb="0" eb="2">
      <t>トリヒキ</t>
    </rPh>
    <rPh sb="2" eb="4">
      <t>シュベツ</t>
    </rPh>
    <phoneticPr fontId="2"/>
  </si>
  <si>
    <t>MM1030101</t>
  </si>
  <si>
    <t>１</t>
  </si>
  <si>
    <t>数字</t>
    <rPh sb="0" eb="2">
      <t>スウジ</t>
    </rPh>
    <phoneticPr fontId="2"/>
  </si>
  <si>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</si>
  <si>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2"/>
  </si>
  <si>
    <t>MM1030102</t>
  </si>
  <si>
    <t>３～10</t>
  </si>
  <si>
    <t>準必須</t>
    <rPh sb="0" eb="1">
      <t>ジュン</t>
    </rPh>
    <phoneticPr fontId="2"/>
  </si>
  <si>
    <t>桁数は、設定（メインメニュー右上にある[設定]アイコンから[運用設定]メニューの[基本]ページ）によって異なります。</t>
  </si>
  <si>
    <t>払出元補助科目コード</t>
    <rPh sb="0" eb="2">
      <t>ハライダシ</t>
    </rPh>
    <rPh sb="2" eb="3">
      <t>モト</t>
    </rPh>
    <rPh sb="3" eb="5">
      <t>ホジョ</t>
    </rPh>
    <rPh sb="5" eb="7">
      <t>カモク</t>
    </rPh>
    <phoneticPr fontId="2"/>
  </si>
  <si>
    <t>MM1030103</t>
  </si>
  <si>
    <t>払出先科目コード</t>
    <rPh sb="0" eb="2">
      <t>ハライダシ</t>
    </rPh>
    <rPh sb="2" eb="3">
      <t>サキ</t>
    </rPh>
    <rPh sb="3" eb="5">
      <t>カモク</t>
    </rPh>
    <phoneticPr fontId="2"/>
  </si>
  <si>
    <t>MM1030104</t>
  </si>
  <si>
    <t>払出先補助科目コード</t>
    <rPh sb="0" eb="1">
      <t>ハラ</t>
    </rPh>
    <rPh sb="1" eb="2">
      <t>ダ</t>
    </rPh>
    <rPh sb="2" eb="3">
      <t>サキ</t>
    </rPh>
    <rPh sb="3" eb="5">
      <t>ホジョ</t>
    </rPh>
    <rPh sb="5" eb="7">
      <t>カモク</t>
    </rPh>
    <phoneticPr fontId="2"/>
  </si>
  <si>
    <t>MM1030105</t>
  </si>
  <si>
    <t>倉庫コード</t>
    <rPh sb="0" eb="2">
      <t>ソウコ</t>
    </rPh>
    <phoneticPr fontId="30"/>
  </si>
  <si>
    <t>MM1010001</t>
  </si>
  <si>
    <t>英数カナ</t>
    <rPh sb="0" eb="2">
      <t>エイスウ</t>
    </rPh>
    <phoneticPr fontId="30"/>
  </si>
  <si>
    <t>桁数は、設定（メインメニュー右上にある[設定]アイコンから[運用設定]メニューの[在庫管理]ページ）によって異なります。</t>
    <rPh sb="41" eb="43">
      <t>ザイコ</t>
    </rPh>
    <phoneticPr fontId="0"/>
  </si>
  <si>
    <t>倉庫名</t>
    <rPh sb="0" eb="2">
      <t>ソウコ</t>
    </rPh>
    <rPh sb="2" eb="3">
      <t>メイ</t>
    </rPh>
    <phoneticPr fontId="30"/>
  </si>
  <si>
    <t>MM1010002</t>
  </si>
  <si>
    <t>40</t>
  </si>
  <si>
    <t>文字</t>
    <rPh sb="0" eb="2">
      <t>モジ</t>
    </rPh>
    <phoneticPr fontId="30"/>
  </si>
  <si>
    <t>1</t>
  </si>
  <si>
    <t>【基本】</t>
    <rPh sb="1" eb="3">
      <t>キホン</t>
    </rPh>
    <phoneticPr fontId="30"/>
  </si>
  <si>
    <t>送り状フォームコード</t>
    <rPh sb="0" eb="1">
      <t>オク</t>
    </rPh>
    <rPh sb="2" eb="3">
      <t>ジョウ</t>
    </rPh>
    <phoneticPr fontId="2"/>
  </si>
  <si>
    <t>MM1010103</t>
  </si>
  <si>
    <t>４</t>
  </si>
  <si>
    <t>数字</t>
    <rPh sb="0" eb="2">
      <t>スウジ</t>
    </rPh>
    <phoneticPr fontId="46"/>
  </si>
  <si>
    <t>送り状差出名コード</t>
    <rPh sb="0" eb="1">
      <t>オク</t>
    </rPh>
    <rPh sb="2" eb="3">
      <t>ジョウ</t>
    </rPh>
    <rPh sb="3" eb="5">
      <t>サシダシ</t>
    </rPh>
    <rPh sb="5" eb="6">
      <t>メイ</t>
    </rPh>
    <phoneticPr fontId="2"/>
  </si>
  <si>
    <t>MM1010104</t>
  </si>
  <si>
    <t>10</t>
  </si>
  <si>
    <t>英数カナ</t>
    <rPh sb="0" eb="2">
      <t>エイスウ</t>
    </rPh>
    <phoneticPr fontId="5"/>
  </si>
  <si>
    <t>0：しない　1：する
新規データとして空白データを受け入れた場合は、「0：しない」が設定されます。</t>
  </si>
  <si>
    <t>【区分】</t>
    <rPh sb="1" eb="3">
      <t>クブン</t>
    </rPh>
    <phoneticPr fontId="30"/>
  </si>
  <si>
    <t>倉庫区分１コード</t>
    <rPh sb="0" eb="2">
      <t>ソウコ</t>
    </rPh>
    <phoneticPr fontId="30"/>
  </si>
  <si>
    <t>MM1010201</t>
  </si>
  <si>
    <t>桁数は、設定（メインメニュー右上にある[設定]アイコンから[運用設定]メニューの[在庫管理]ページ）によって異なります。</t>
  </si>
  <si>
    <t>倉庫区分２コード</t>
    <rPh sb="0" eb="2">
      <t>ソウコ</t>
    </rPh>
    <rPh sb="2" eb="4">
      <t>クブン</t>
    </rPh>
    <phoneticPr fontId="30"/>
  </si>
  <si>
    <t>MM1010202</t>
  </si>
  <si>
    <t>倉庫区分３コード</t>
    <rPh sb="0" eb="2">
      <t>ソウコ</t>
    </rPh>
    <rPh sb="2" eb="4">
      <t>クブン</t>
    </rPh>
    <phoneticPr fontId="30"/>
  </si>
  <si>
    <t>MM1010203</t>
  </si>
  <si>
    <t>倉庫区分４コード</t>
    <rPh sb="0" eb="2">
      <t>ソウコ</t>
    </rPh>
    <rPh sb="2" eb="4">
      <t>クブン</t>
    </rPh>
    <phoneticPr fontId="30"/>
  </si>
  <si>
    <t>MM1010204</t>
  </si>
  <si>
    <t>倉庫区分５コード</t>
    <rPh sb="0" eb="2">
      <t>ソウコ</t>
    </rPh>
    <rPh sb="2" eb="4">
      <t>クブン</t>
    </rPh>
    <phoneticPr fontId="30"/>
  </si>
  <si>
    <t>MM1010205</t>
  </si>
  <si>
    <t>【棚番】</t>
    <rPh sb="1" eb="3">
      <t>タナバン</t>
    </rPh>
    <phoneticPr fontId="30"/>
  </si>
  <si>
    <t>棚番No.</t>
    <rPh sb="0" eb="2">
      <t>タナバン</t>
    </rPh>
    <phoneticPr fontId="47"/>
  </si>
  <si>
    <t>MM1010301</t>
  </si>
  <si>
    <t>英数カナ</t>
    <rPh sb="0" eb="2">
      <t>エイスウ</t>
    </rPh>
    <phoneticPr fontId="38"/>
  </si>
  <si>
    <t>英数カナ</t>
    <rPh sb="0" eb="2">
      <t>エイスウ</t>
    </rPh>
    <phoneticPr fontId="47"/>
  </si>
  <si>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</si>
  <si>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メモ</t>
  </si>
  <si>
    <t>MM1010302</t>
  </si>
  <si>
    <t>文字</t>
    <rPh sb="0" eb="2">
      <t>モジ</t>
    </rPh>
    <phoneticPr fontId="47"/>
  </si>
  <si>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棚番No.とセットで受け入れます。メモだけの場合は、受入対象から除外されます。</t>
    <rPh sb="126" eb="128">
      <t>タナバン</t>
    </rPh>
    <rPh sb="136" eb="137">
      <t>ウ</t>
    </rPh>
    <rPh sb="138" eb="139">
      <t>イ</t>
    </rPh>
    <rPh sb="148" eb="150">
      <t>バアイ</t>
    </rPh>
    <rPh sb="152" eb="154">
      <t>ウケイレ</t>
    </rPh>
    <rPh sb="154" eb="156">
      <t>タイショウ</t>
    </rPh>
    <rPh sb="158" eb="160">
      <t>ジョガイ</t>
    </rPh>
    <phoneticPr fontId="47"/>
  </si>
  <si>
    <t>倉庫区分コード</t>
    <rPh sb="0" eb="2">
      <t>ソウコ</t>
    </rPh>
    <rPh sb="2" eb="4">
      <t>クブン</t>
    </rPh>
    <phoneticPr fontId="30"/>
  </si>
  <si>
    <t>MM1020001</t>
  </si>
  <si>
    <t>倉庫区分名</t>
  </si>
  <si>
    <t>MM1020002</t>
  </si>
  <si>
    <t>30</t>
  </si>
  <si>
    <t>設定（メインメニュー右上にある[設定]アイコンから[運用設定]メニューの[在庫管理]ページ）によって異なります。</t>
  </si>
  <si>
    <t>このデータは、『Sシステム』または『奉行Ｖ ERPクラウド』をご利用の場合に受け入れできます。</t>
    <phoneticPr fontId="4"/>
  </si>
  <si>
    <t>[商品]メニューで、各項目の初期値を設定できます。新規データとして空白データを受け入れた場合は、初期値の内容が設定されます。</t>
    <phoneticPr fontId="4"/>
  </si>
  <si>
    <t>商品コード</t>
    <rPh sb="0" eb="2">
      <t>ショウヒン</t>
    </rPh>
    <phoneticPr fontId="39"/>
  </si>
  <si>
    <t>SD3010001</t>
  </si>
  <si>
    <t>１～40</t>
  </si>
  <si>
    <t>英数カナ</t>
    <rPh sb="0" eb="2">
      <t>エイスウ</t>
    </rPh>
    <phoneticPr fontId="39"/>
  </si>
  <si>
    <t>必須</t>
    <rPh sb="0" eb="2">
      <t>ヒッス</t>
    </rPh>
    <phoneticPr fontId="39"/>
  </si>
  <si>
    <t>桁数は、設定（メインメニュー右上にある[設定]アイコンから[運用設定]メニューの[商品管理]ページ）によって異なります。</t>
  </si>
  <si>
    <t>商品名</t>
    <rPh sb="0" eb="3">
      <t>ショウヒンメイ</t>
    </rPh>
    <phoneticPr fontId="39"/>
  </si>
  <si>
    <t>SD3010002</t>
  </si>
  <si>
    <t>文字</t>
    <rPh sb="0" eb="2">
      <t>モジ</t>
    </rPh>
    <phoneticPr fontId="39"/>
  </si>
  <si>
    <t>種別</t>
    <rPh sb="0" eb="2">
      <t>シュベツ</t>
    </rPh>
    <phoneticPr fontId="39"/>
  </si>
  <si>
    <t>SD3010003</t>
  </si>
  <si>
    <t>数字</t>
    <rPh sb="0" eb="2">
      <t>スウジ</t>
    </rPh>
    <phoneticPr fontId="39"/>
  </si>
  <si>
    <t>0：有形　1：無形</t>
    <rPh sb="2" eb="4">
      <t>ユウケイ</t>
    </rPh>
    <rPh sb="7" eb="9">
      <t>ムケイ</t>
    </rPh>
    <phoneticPr fontId="39"/>
  </si>
  <si>
    <t>数字</t>
    <rPh sb="0" eb="2">
      <t>スウジ</t>
    </rPh>
    <phoneticPr fontId="0"/>
  </si>
  <si>
    <t>文字</t>
    <rPh sb="0" eb="2">
      <t>モジ</t>
    </rPh>
    <phoneticPr fontId="0"/>
  </si>
  <si>
    <t>インデックス</t>
  </si>
  <si>
    <t>SD3010101</t>
  </si>
  <si>
    <t>数量入力</t>
    <rPh sb="0" eb="2">
      <t>スウリョウ</t>
    </rPh>
    <rPh sb="2" eb="4">
      <t>ニュウリョク</t>
    </rPh>
    <phoneticPr fontId="39"/>
  </si>
  <si>
    <t>SD3010102</t>
  </si>
  <si>
    <t>0：しない　1：する
この項目は、「種別」が「1：無形」の場合に受け入れできます。</t>
  </si>
  <si>
    <t>単位</t>
    <rPh sb="0" eb="2">
      <t>タンイ</t>
    </rPh>
    <phoneticPr fontId="39"/>
  </si>
  <si>
    <t>SD3010103</t>
  </si>
  <si>
    <t>6</t>
  </si>
  <si>
    <t>入数小数</t>
    <rPh sb="0" eb="2">
      <t>イリスウ</t>
    </rPh>
    <rPh sb="2" eb="4">
      <t>ショウスウ</t>
    </rPh>
    <phoneticPr fontId="39"/>
  </si>
  <si>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</si>
  <si>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30"/>
  </si>
  <si>
    <t>入数２小数</t>
    <rPh sb="0" eb="2">
      <t>イリスウ</t>
    </rPh>
    <rPh sb="3" eb="5">
      <t>ショウスウ</t>
    </rPh>
    <phoneticPr fontId="39"/>
  </si>
  <si>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</si>
  <si>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30"/>
  </si>
  <si>
    <t>箱数小数</t>
    <rPh sb="0" eb="2">
      <t>ハコスウ</t>
    </rPh>
    <rPh sb="2" eb="4">
      <t>ショウスウ</t>
    </rPh>
    <phoneticPr fontId="39"/>
  </si>
  <si>
    <t>SD3010106</t>
  </si>
  <si>
    <t>０～４
この項目は、「種別」が「1：無形」以外の場合に受け入れできます。</t>
    <rPh sb="21" eb="23">
      <t>イガイ</t>
    </rPh>
    <rPh sb="24" eb="26">
      <t>バアイ</t>
    </rPh>
    <rPh sb="27" eb="28">
      <t>ウ</t>
    </rPh>
    <rPh sb="29" eb="30">
      <t>イ</t>
    </rPh>
    <phoneticPr fontId="30"/>
  </si>
  <si>
    <t>入数</t>
    <rPh sb="0" eb="2">
      <t>イリスウ</t>
    </rPh>
    <phoneticPr fontId="39"/>
  </si>
  <si>
    <t>SD3010107</t>
  </si>
  <si>
    <t>12</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</si>
  <si>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</si>
  <si>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39"/>
  </si>
  <si>
    <t>入数２</t>
    <rPh sb="0" eb="2">
      <t>イリスウ</t>
    </rPh>
    <phoneticPr fontId="39"/>
  </si>
  <si>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</si>
  <si>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39"/>
  </si>
  <si>
    <t>数量小数</t>
    <rPh sb="0" eb="2">
      <t>スウリョウ</t>
    </rPh>
    <rPh sb="2" eb="4">
      <t>ショウスウ</t>
    </rPh>
    <phoneticPr fontId="39"/>
  </si>
  <si>
    <t>SD3010109</t>
  </si>
  <si>
    <t>０～４</t>
  </si>
  <si>
    <t>単価小数桁</t>
    <rPh sb="0" eb="2">
      <t>タンカ</t>
    </rPh>
    <rPh sb="2" eb="4">
      <t>ショウスウ</t>
    </rPh>
    <rPh sb="4" eb="5">
      <t>ケタ</t>
    </rPh>
    <phoneticPr fontId="39"/>
  </si>
  <si>
    <t>SD3080008</t>
  </si>
  <si>
    <t>０～４</t>
    <phoneticPr fontId="4"/>
  </si>
  <si>
    <t>商品名２</t>
    <rPh sb="0" eb="3">
      <t>ショウヒンメイ</t>
    </rPh>
    <phoneticPr fontId="39"/>
  </si>
  <si>
    <t>SD3010110</t>
  </si>
  <si>
    <t>この項目は、商品名２（メインメニュー右上にある[設定]アイコンから[運用設定]メニューの[商品管理]ページで設定）が「使用する」の場合に受け入れできます。</t>
    <rPh sb="8" eb="9">
      <t>メイ</t>
    </rPh>
    <phoneticPr fontId="30"/>
  </si>
  <si>
    <t>商品名３</t>
    <rPh sb="0" eb="3">
      <t>ショウヒンメイ</t>
    </rPh>
    <phoneticPr fontId="39"/>
  </si>
  <si>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</si>
  <si>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</si>
  <si>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39"/>
  </si>
  <si>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</si>
  <si>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30"/>
  </si>
  <si>
    <t>商品コード３</t>
    <rPh sb="0" eb="2">
      <t>ショウヒン</t>
    </rPh>
    <phoneticPr fontId="39"/>
  </si>
  <si>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</si>
  <si>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</si>
  <si>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30"/>
  </si>
  <si>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</si>
  <si>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30"/>
  </si>
  <si>
    <t>SD3120002</t>
  </si>
  <si>
    <t>桁数は、設定（メインメニュー右上にある[設定]アイコンから[運用設定]メニューの[基本]ページ）によって異なります。</t>
    <phoneticPr fontId="4"/>
  </si>
  <si>
    <t>この項目は、以下のいずれかの場合に受け入れできます。
　・『債務奉行クラウド』をご利用
　・『商奉行クラウド』と『債権奉行クラウド』をご利用
　・『債権奉行クラウドｉ』の『Sシステム』または『債権奉行Ｖ ERPクラウド』をご利用
桁数は、『債権奉行クラウド』または『債務奉行クラウド』の設定（メインメニュー右上にある[設定]アイコンから[運用設定]メニューの[基本]ページ）によって異なります。</t>
    <rPh sb="96" eb="98">
      <t>サイケン</t>
    </rPh>
    <phoneticPr fontId="4"/>
  </si>
  <si>
    <t>メモ１</t>
  </si>
  <si>
    <t>SD3010114</t>
  </si>
  <si>
    <t>メモ２</t>
  </si>
  <si>
    <t>SD3010115</t>
  </si>
  <si>
    <t>メモ３</t>
  </si>
  <si>
    <t>SD3010116</t>
  </si>
  <si>
    <t>【区分】</t>
    <rPh sb="1" eb="3">
      <t>クブン</t>
    </rPh>
    <phoneticPr fontId="39"/>
  </si>
  <si>
    <t>用途－販売品</t>
    <rPh sb="0" eb="2">
      <t>ヨウト</t>
    </rPh>
    <rPh sb="3" eb="5">
      <t>ハンバイ</t>
    </rPh>
    <rPh sb="5" eb="6">
      <t>ヒン</t>
    </rPh>
    <phoneticPr fontId="30"/>
  </si>
  <si>
    <t>SD3010211</t>
  </si>
  <si>
    <t>用途－購入品</t>
    <rPh sb="3" eb="6">
      <t>コウニュウヒン</t>
    </rPh>
    <phoneticPr fontId="30"/>
  </si>
  <si>
    <t>SD3010212</t>
  </si>
  <si>
    <t>用途－構成品</t>
    <rPh sb="3" eb="5">
      <t>コウセイ</t>
    </rPh>
    <rPh sb="5" eb="6">
      <t>ヒン</t>
    </rPh>
    <phoneticPr fontId="30"/>
  </si>
  <si>
    <t>SD3010213</t>
  </si>
  <si>
    <t>商品区分１コード</t>
    <rPh sb="0" eb="2">
      <t>ショウヒン</t>
    </rPh>
    <rPh sb="2" eb="4">
      <t>クブン</t>
    </rPh>
    <phoneticPr fontId="39"/>
  </si>
  <si>
    <t>SD3010201</t>
  </si>
  <si>
    <t>商品区分２コード</t>
    <rPh sb="0" eb="2">
      <t>ショウヒン</t>
    </rPh>
    <rPh sb="2" eb="4">
      <t>クブン</t>
    </rPh>
    <phoneticPr fontId="39"/>
  </si>
  <si>
    <t>SD3010202</t>
  </si>
  <si>
    <t>商品区分３コード</t>
    <rPh sb="0" eb="2">
      <t>ショウヒン</t>
    </rPh>
    <rPh sb="2" eb="4">
      <t>クブン</t>
    </rPh>
    <phoneticPr fontId="39"/>
  </si>
  <si>
    <t>SD3010203</t>
  </si>
  <si>
    <t>商品区分４コード</t>
    <rPh sb="0" eb="2">
      <t>ショウヒン</t>
    </rPh>
    <rPh sb="2" eb="4">
      <t>クブン</t>
    </rPh>
    <phoneticPr fontId="39"/>
  </si>
  <si>
    <t>SD3010204</t>
  </si>
  <si>
    <t>商品区分５コード</t>
    <rPh sb="0" eb="2">
      <t>ショウヒン</t>
    </rPh>
    <rPh sb="2" eb="4">
      <t>クブン</t>
    </rPh>
    <phoneticPr fontId="39"/>
  </si>
  <si>
    <t>SD3010205</t>
  </si>
  <si>
    <t>[商品区分]メニューで登録されている商品区分１コードを設定します。
桁数は、設定（メインメニュー右上にある[設定]アイコンから[運用設定]メニューの[商品管理]ページ）によって異なります。</t>
  </si>
  <si>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</si>
  <si>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</si>
  <si>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</si>
  <si>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</si>
  <si>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１～20</t>
    <phoneticPr fontId="4"/>
  </si>
  <si>
    <t>【荷姿】</t>
    <rPh sb="1" eb="3">
      <t>ニスガタ</t>
    </rPh>
    <phoneticPr fontId="30"/>
  </si>
  <si>
    <t>　この項目は、『Sシステム』または『奉行Ｖ ERPクラウド』をご利用の場合に受け入れできます。</t>
    <phoneticPr fontId="39"/>
  </si>
  <si>
    <t>１～10</t>
  </si>
  <si>
    <t>１～20</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</si>
  <si>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</si>
  <si>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3"/>
  </si>
  <si>
    <t>６</t>
  </si>
  <si>
    <t>この項目は、以下のすべての条件に該当する場合に受け入れできます。
・「基準荷姿区分コード」が受け入れるファイルに存在する
・「基準単位当たり荷姿区分数」が受け入れるファイルに存在する</t>
  </si>
  <si>
    <t>20</t>
  </si>
  <si>
    <t>設定内容は、「荷姿１」と同様です。</t>
    <rPh sb="0" eb="2">
      <t>セッテイ</t>
    </rPh>
    <rPh sb="2" eb="4">
      <t>ナイヨウ</t>
    </rPh>
    <rPh sb="7" eb="9">
      <t>ニスガタ</t>
    </rPh>
    <rPh sb="12" eb="14">
      <t>ドウヨウ</t>
    </rPh>
    <phoneticPr fontId="2"/>
  </si>
  <si>
    <t>0：しない　1：する
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t>
    <rPh sb="46" eb="47">
      <t>アキナイ</t>
    </rPh>
    <rPh sb="47" eb="49">
      <t>ブギョウ</t>
    </rPh>
    <rPh sb="56" eb="58">
      <t>リヨウ</t>
    </rPh>
    <phoneticPr fontId="43"/>
  </si>
  <si>
    <t>主仕入荷姿区分コード</t>
    <rPh sb="0" eb="1">
      <t>シュ</t>
    </rPh>
    <rPh sb="1" eb="3">
      <t>シイレ</t>
    </rPh>
    <rPh sb="3" eb="5">
      <t>ニスガタ</t>
    </rPh>
    <rPh sb="5" eb="7">
      <t>クブン</t>
    </rPh>
    <phoneticPr fontId="39"/>
  </si>
  <si>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t>
  </si>
  <si>
    <t>【販売】</t>
    <rPh sb="1" eb="3">
      <t>ハンバイ</t>
    </rPh>
    <phoneticPr fontId="39"/>
  </si>
  <si>
    <t>　この項目は、『商奉行クラウド』または『債権奉行クラウドｉ』の『Sシステム』または『債権奉行Ｖ ERPクラウド』をご利用の場合に受け入れできます。</t>
  </si>
  <si>
    <t>主販売取引コード</t>
    <rPh sb="0" eb="1">
      <t>シュ</t>
    </rPh>
    <rPh sb="1" eb="3">
      <t>ハンバイ</t>
    </rPh>
    <rPh sb="3" eb="5">
      <t>トリヒキ</t>
    </rPh>
    <phoneticPr fontId="39"/>
  </si>
  <si>
    <t>SD3010302</t>
  </si>
  <si>
    <t>主販売取引コードー返品</t>
    <rPh sb="0" eb="1">
      <t>シュ</t>
    </rPh>
    <rPh sb="1" eb="3">
      <t>ハンバイ</t>
    </rPh>
    <rPh sb="3" eb="5">
      <t>トリヒキ</t>
    </rPh>
    <phoneticPr fontId="39"/>
  </si>
  <si>
    <t>SD3010303</t>
  </si>
  <si>
    <t>主販売取引コードー値引</t>
    <rPh sb="0" eb="1">
      <t>シュ</t>
    </rPh>
    <rPh sb="1" eb="3">
      <t>ハンバイ</t>
    </rPh>
    <rPh sb="3" eb="5">
      <t>トリヒキ</t>
    </rPh>
    <rPh sb="9" eb="11">
      <t>ネビ</t>
    </rPh>
    <phoneticPr fontId="39"/>
  </si>
  <si>
    <t>SD3010304</t>
  </si>
  <si>
    <t>販売取引－補助科目優先コード指定</t>
  </si>
  <si>
    <t>0：使用しない　1：使用する</t>
    <rPh sb="2" eb="4">
      <t>シヨウ</t>
    </rPh>
    <rPh sb="10" eb="12">
      <t>シヨウ</t>
    </rPh>
    <phoneticPr fontId="39"/>
  </si>
  <si>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</si>
  <si>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30"/>
  </si>
  <si>
    <t>債権連携内容</t>
  </si>
  <si>
    <t>SD3120003</t>
  </si>
  <si>
    <t>100</t>
  </si>
  <si>
    <t>主販売取引と同じ設定にする</t>
    <rPh sb="0" eb="1">
      <t>シュ</t>
    </rPh>
    <rPh sb="1" eb="3">
      <t>ハンバイ</t>
    </rPh>
    <rPh sb="3" eb="5">
      <t>トリヒキ</t>
    </rPh>
    <rPh sb="6" eb="7">
      <t>オナ</t>
    </rPh>
    <rPh sb="8" eb="10">
      <t>セッテイ</t>
    </rPh>
    <phoneticPr fontId="39"/>
  </si>
  <si>
    <t>SD3010305</t>
  </si>
  <si>
    <t>0：しない　1：する</t>
  </si>
  <si>
    <t>販売課税区分</t>
    <rPh sb="0" eb="2">
      <t>ハンバイ</t>
    </rPh>
    <rPh sb="2" eb="4">
      <t>カゼイ</t>
    </rPh>
    <rPh sb="4" eb="6">
      <t>クブン</t>
    </rPh>
    <phoneticPr fontId="39"/>
  </si>
  <si>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</si>
  <si>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</si>
  <si>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39"/>
  </si>
  <si>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</si>
  <si>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</si>
  <si>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39"/>
  </si>
  <si>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</si>
  <si>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</si>
  <si>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</si>
  <si>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</si>
  <si>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売上計上基準</t>
  </si>
  <si>
    <t>SD3010312</t>
  </si>
  <si>
    <t>2</t>
  </si>
  <si>
    <t>0：出荷基準　１：検収基準</t>
    <rPh sb="2" eb="4">
      <t>シュッカ</t>
    </rPh>
    <rPh sb="4" eb="6">
      <t>キジュン</t>
    </rPh>
    <rPh sb="9" eb="11">
      <t>ケンシュウ</t>
    </rPh>
    <rPh sb="11" eb="13">
      <t>キジュン</t>
    </rPh>
    <phoneticPr fontId="39"/>
  </si>
  <si>
    <t>出荷予定日</t>
    <rPh sb="0" eb="5">
      <t>シュッカヨテイビ</t>
    </rPh>
    <phoneticPr fontId="39"/>
  </si>
  <si>
    <t>SD3010309</t>
  </si>
  <si>
    <t>0：当日  1～99：日後</t>
    <rPh sb="2" eb="4">
      <t>トウジツ</t>
    </rPh>
    <rPh sb="11" eb="12">
      <t>ニチ</t>
    </rPh>
    <rPh sb="12" eb="13">
      <t>ゴ</t>
    </rPh>
    <phoneticPr fontId="39"/>
  </si>
  <si>
    <t>休日パターンコード</t>
    <rPh sb="0" eb="2">
      <t>キュウジツ</t>
    </rPh>
    <phoneticPr fontId="39"/>
  </si>
  <si>
    <t>SD3010310</t>
  </si>
  <si>
    <t>３</t>
  </si>
  <si>
    <t>メインメニュー右上にある[設定]アイコンの[休日]メニューで登録されている休日パターンコードを設定します。</t>
  </si>
  <si>
    <t>【発注】</t>
    <rPh sb="1" eb="3">
      <t>ハッチュウ</t>
    </rPh>
    <phoneticPr fontId="30"/>
  </si>
  <si>
    <t>荷姿区分コード</t>
    <rPh sb="0" eb="2">
      <t>ニスガタ</t>
    </rPh>
    <rPh sb="2" eb="4">
      <t>クブン</t>
    </rPh>
    <phoneticPr fontId="39"/>
  </si>
  <si>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39"/>
  </si>
  <si>
    <t>発注検討在庫数量の集計対象</t>
    <rPh sb="0" eb="2">
      <t>ハッチュウ</t>
    </rPh>
    <rPh sb="2" eb="4">
      <t>ケントウ</t>
    </rPh>
    <rPh sb="4" eb="6">
      <t>ザイコ</t>
    </rPh>
    <rPh sb="6" eb="8">
      <t>スウリョウ</t>
    </rPh>
    <rPh sb="9" eb="11">
      <t>シュウケイ</t>
    </rPh>
    <rPh sb="11" eb="13">
      <t>タイショウ</t>
    </rPh>
    <phoneticPr fontId="30"/>
  </si>
  <si>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4"/>
  </si>
  <si>
    <t>発注単位数量</t>
    <rPh sb="0" eb="2">
      <t>ハッチュウ</t>
    </rPh>
    <rPh sb="2" eb="4">
      <t>タンイ</t>
    </rPh>
    <rPh sb="4" eb="6">
      <t>スウリョウ</t>
    </rPh>
    <phoneticPr fontId="30"/>
  </si>
  <si>
    <t>14</t>
  </si>
  <si>
    <t>整数９桁　小数４桁</t>
  </si>
  <si>
    <t>発注点</t>
    <rPh sb="0" eb="2">
      <t>ハッチュウ</t>
    </rPh>
    <rPh sb="2" eb="3">
      <t>テン</t>
    </rPh>
    <phoneticPr fontId="30"/>
  </si>
  <si>
    <t>17</t>
  </si>
  <si>
    <t>整数12桁　小数４桁</t>
  </si>
  <si>
    <t>補充点</t>
    <rPh sb="0" eb="2">
      <t>ホジュウ</t>
    </rPh>
    <rPh sb="2" eb="3">
      <t>テン</t>
    </rPh>
    <phoneticPr fontId="30"/>
  </si>
  <si>
    <t>発注サイクル</t>
    <rPh sb="0" eb="2">
      <t>ハッチュウ</t>
    </rPh>
    <phoneticPr fontId="30"/>
  </si>
  <si>
    <t>3</t>
  </si>
  <si>
    <t>サービス率</t>
    <rPh sb="4" eb="5">
      <t>リツ</t>
    </rPh>
    <phoneticPr fontId="30"/>
  </si>
  <si>
    <t>5</t>
  </si>
  <si>
    <t>整数２桁　小数２桁</t>
    <phoneticPr fontId="4"/>
  </si>
  <si>
    <t>安全在庫数量</t>
    <rPh sb="0" eb="2">
      <t>アンゼン</t>
    </rPh>
    <rPh sb="2" eb="4">
      <t>ザイコ</t>
    </rPh>
    <rPh sb="4" eb="6">
      <t>スウリョウ</t>
    </rPh>
    <phoneticPr fontId="30"/>
  </si>
  <si>
    <t>整数12桁　小数４桁</t>
    <phoneticPr fontId="4"/>
  </si>
  <si>
    <t>必要数量</t>
    <rPh sb="0" eb="2">
      <t>ヒツヨウ</t>
    </rPh>
    <rPh sb="2" eb="4">
      <t>スウリョウ</t>
    </rPh>
    <phoneticPr fontId="30"/>
  </si>
  <si>
    <t>整数９桁　小数４桁</t>
    <phoneticPr fontId="4"/>
  </si>
  <si>
    <t>発注検討区分</t>
    <rPh sb="0" eb="2">
      <t>ハッチュウ</t>
    </rPh>
    <rPh sb="2" eb="4">
      <t>ケントウ</t>
    </rPh>
    <rPh sb="4" eb="6">
      <t>クブン</t>
    </rPh>
    <phoneticPr fontId="30"/>
  </si>
  <si>
    <t>発注検討計算式コード</t>
    <rPh sb="0" eb="2">
      <t>ハッチュウ</t>
    </rPh>
    <rPh sb="2" eb="4">
      <t>ケントウ</t>
    </rPh>
    <rPh sb="4" eb="7">
      <t>ケイサンシキ</t>
    </rPh>
    <phoneticPr fontId="39"/>
  </si>
  <si>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</si>
  <si>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</si>
  <si>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39"/>
  </si>
  <si>
    <t>SD3010411</t>
  </si>
  <si>
    <t>0：当日　0～99：日後</t>
  </si>
  <si>
    <t>【仕入】</t>
    <rPh sb="1" eb="3">
      <t>シイレ</t>
    </rPh>
    <phoneticPr fontId="39"/>
  </si>
  <si>
    <t>主仕入取引コード</t>
    <rPh sb="0" eb="1">
      <t>シュ</t>
    </rPh>
    <rPh sb="1" eb="3">
      <t>シイレ</t>
    </rPh>
    <rPh sb="3" eb="5">
      <t>トリヒキ</t>
    </rPh>
    <phoneticPr fontId="39"/>
  </si>
  <si>
    <t>SD3010403</t>
  </si>
  <si>
    <t>主仕入取引コードー返品</t>
    <rPh sb="0" eb="1">
      <t>シュ</t>
    </rPh>
    <rPh sb="1" eb="3">
      <t>シイレ</t>
    </rPh>
    <rPh sb="3" eb="5">
      <t>トリヒキ</t>
    </rPh>
    <rPh sb="9" eb="11">
      <t>ヘンピン</t>
    </rPh>
    <phoneticPr fontId="39"/>
  </si>
  <si>
    <t>SD3010404</t>
  </si>
  <si>
    <t>主仕入取引コードー値引</t>
    <rPh sb="0" eb="1">
      <t>シュ</t>
    </rPh>
    <rPh sb="1" eb="3">
      <t>シイレ</t>
    </rPh>
    <rPh sb="3" eb="5">
      <t>トリヒキ</t>
    </rPh>
    <rPh sb="9" eb="11">
      <t>ネビ</t>
    </rPh>
    <phoneticPr fontId="39"/>
  </si>
  <si>
    <t>SD3010405</t>
  </si>
  <si>
    <t>仕入取引－補助科目優先コード指定</t>
  </si>
  <si>
    <t>１</t>
    <phoneticPr fontId="4"/>
  </si>
  <si>
    <t>0：使用しない　1：使用する</t>
    <rPh sb="2" eb="4">
      <t>シヨウ</t>
    </rPh>
    <rPh sb="10" eb="12">
      <t>シヨウ</t>
    </rPh>
    <phoneticPr fontId="30"/>
  </si>
  <si>
    <t>仕入取引－補助科目優先コード</t>
  </si>
  <si>
    <t>SD3010415</t>
  </si>
  <si>
    <t>債務連携内容</t>
    <rPh sb="0" eb="2">
      <t>サイム</t>
    </rPh>
    <rPh sb="2" eb="4">
      <t>レンケイ</t>
    </rPh>
    <rPh sb="4" eb="6">
      <t>ナイヨウ</t>
    </rPh>
    <phoneticPr fontId="39"/>
  </si>
  <si>
    <t>SD3120004</t>
  </si>
  <si>
    <t>この項目は、以下のすべての条件に該当する場合に受け入れできます。
・『債務奉行クラウド』をご利用の場合
・債務明細（[仕入管理規程]メニュー[債務管理]ページで設定）の設定が以下の場合
　作成単位が「見出しごとに集約して作成する」または「明細ごとに作成する」、もしくは集約単位が「商品ごとにまとめる」</t>
  </si>
  <si>
    <t>主仕入取引と同じ設定にする</t>
    <rPh sb="0" eb="1">
      <t>シュ</t>
    </rPh>
    <rPh sb="1" eb="3">
      <t>シイレ</t>
    </rPh>
    <rPh sb="3" eb="5">
      <t>トリヒキ</t>
    </rPh>
    <rPh sb="6" eb="7">
      <t>オナ</t>
    </rPh>
    <rPh sb="8" eb="10">
      <t>セッテイ</t>
    </rPh>
    <phoneticPr fontId="39"/>
  </si>
  <si>
    <t>SD3010406</t>
  </si>
  <si>
    <t>仕入課税区分</t>
    <rPh sb="0" eb="2">
      <t>シイレ</t>
    </rPh>
    <rPh sb="2" eb="4">
      <t>カゼイ</t>
    </rPh>
    <rPh sb="4" eb="6">
      <t>クブン</t>
    </rPh>
    <phoneticPr fontId="39"/>
  </si>
  <si>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</si>
  <si>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</si>
  <si>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39"/>
  </si>
  <si>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</si>
  <si>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</si>
  <si>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39"/>
  </si>
  <si>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</si>
  <si>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</si>
  <si>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39"/>
  </si>
  <si>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</si>
  <si>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</si>
  <si>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仕入先と同じ設定にする</t>
    <rPh sb="0" eb="2">
      <t>シイレ</t>
    </rPh>
    <rPh sb="2" eb="3">
      <t>サキ</t>
    </rPh>
    <phoneticPr fontId="30"/>
  </si>
  <si>
    <t>SD3010412</t>
  </si>
  <si>
    <t>仕入計上基準</t>
    <rPh sb="0" eb="2">
      <t>シイレ</t>
    </rPh>
    <rPh sb="2" eb="6">
      <t>ケイジョウキジュン</t>
    </rPh>
    <phoneticPr fontId="30"/>
  </si>
  <si>
    <t>SD3010413</t>
  </si>
  <si>
    <t>0：入荷基準　１：検収基準
この項目は、「仕入先と同じ設定にする」が「0：しない」の場合に受け入れできます。</t>
    <rPh sb="4" eb="6">
      <t>キジュン</t>
    </rPh>
    <rPh sb="9" eb="11">
      <t>ケンシュウ</t>
    </rPh>
    <rPh sb="11" eb="13">
      <t>キジュン</t>
    </rPh>
    <phoneticPr fontId="39"/>
  </si>
  <si>
    <t>主仕入先コード</t>
    <rPh sb="0" eb="1">
      <t>シュ</t>
    </rPh>
    <rPh sb="1" eb="3">
      <t>シイレ</t>
    </rPh>
    <rPh sb="3" eb="4">
      <t>サキ</t>
    </rPh>
    <phoneticPr fontId="2"/>
  </si>
  <si>
    <t>桁数は、設定（メインメニュー右上にある[設定]アイコンから[運用設定]メニューの[取引先管理]ページ）によって異なります。</t>
  </si>
  <si>
    <t>【在庫】</t>
    <rPh sb="1" eb="3">
      <t>ザイコ</t>
    </rPh>
    <phoneticPr fontId="39"/>
  </si>
  <si>
    <t>在庫管理</t>
    <rPh sb="0" eb="2">
      <t>ザイコ</t>
    </rPh>
    <rPh sb="2" eb="4">
      <t>カンリ</t>
    </rPh>
    <phoneticPr fontId="39"/>
  </si>
  <si>
    <t>SD3010501</t>
  </si>
  <si>
    <t>0：しない　1：する
この項目は、「種別」が「0：有形」の場合に受け入れできます。</t>
  </si>
  <si>
    <t>主倉庫コード</t>
    <rPh sb="0" eb="3">
      <t>シュソウコ</t>
    </rPh>
    <phoneticPr fontId="39"/>
  </si>
  <si>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</si>
  <si>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30"/>
  </si>
  <si>
    <t>棚卸資産評価方法</t>
    <rPh sb="0" eb="8">
      <t>タナオロシシサンヒョウカホウホウ</t>
    </rPh>
    <phoneticPr fontId="30"/>
  </si>
  <si>
    <t>数字</t>
    <rPh sb="0" eb="2">
      <t>スウジ</t>
    </rPh>
    <phoneticPr fontId="30"/>
  </si>
  <si>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4"/>
  </si>
  <si>
    <t>主在庫取引コード－期末棚卸</t>
    <rPh sb="0" eb="1">
      <t>シュ</t>
    </rPh>
    <rPh sb="1" eb="3">
      <t>ザイコ</t>
    </rPh>
    <rPh sb="3" eb="5">
      <t>トリヒキ</t>
    </rPh>
    <rPh sb="9" eb="11">
      <t>キマツ</t>
    </rPh>
    <rPh sb="11" eb="13">
      <t>タナオロシ</t>
    </rPh>
    <phoneticPr fontId="39"/>
  </si>
  <si>
    <t>SD3010503</t>
  </si>
  <si>
    <t>主在庫取引コード－棚卸減耗</t>
    <rPh sb="0" eb="1">
      <t>シュ</t>
    </rPh>
    <rPh sb="1" eb="3">
      <t>ザイコ</t>
    </rPh>
    <rPh sb="3" eb="5">
      <t>トリヒキ</t>
    </rPh>
    <rPh sb="9" eb="11">
      <t>タナオロシ</t>
    </rPh>
    <rPh sb="11" eb="13">
      <t>ゲンモウ</t>
    </rPh>
    <phoneticPr fontId="39"/>
  </si>
  <si>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</si>
  <si>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30"/>
  </si>
  <si>
    <t>主在庫取引コード－期末評価</t>
    <rPh sb="0" eb="1">
      <t>シュ</t>
    </rPh>
    <rPh sb="1" eb="3">
      <t>ザイコ</t>
    </rPh>
    <rPh sb="3" eb="5">
      <t>トリヒキ</t>
    </rPh>
    <rPh sb="9" eb="11">
      <t>キマツ</t>
    </rPh>
    <rPh sb="11" eb="13">
      <t>ヒョウカ</t>
    </rPh>
    <phoneticPr fontId="39"/>
  </si>
  <si>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</si>
  <si>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30"/>
  </si>
  <si>
    <t>SD3010506</t>
  </si>
  <si>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30"/>
  </si>
  <si>
    <t>在庫金額の評価単位－荷姿</t>
    <rPh sb="10" eb="12">
      <t>ニスガタ</t>
    </rPh>
    <phoneticPr fontId="30"/>
  </si>
  <si>
    <t>SD3010507</t>
  </si>
  <si>
    <t>1</t>
    <phoneticPr fontId="4"/>
  </si>
  <si>
    <t>在庫単価小数桁</t>
    <rPh sb="2" eb="4">
      <t>タンカ</t>
    </rPh>
    <rPh sb="4" eb="6">
      <t>ショウスウ</t>
    </rPh>
    <rPh sb="6" eb="7">
      <t>ケタ</t>
    </rPh>
    <phoneticPr fontId="39"/>
  </si>
  <si>
    <t>０～４
形式は、表紙の「金額・数量の形式」参照</t>
  </si>
  <si>
    <t>大文字英字</t>
    <rPh sb="0" eb="5">
      <t>オオモジエイジ</t>
    </rPh>
    <phoneticPr fontId="22"/>
  </si>
  <si>
    <t>この項目は、以下のすべての条件に該当する場合に受け入れできます。
・『債務奉行クラウド』をご利用の場合
・『奉行Ｖ ERPクラウド』をご利用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</si>
  <si>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【単価】</t>
    <rPh sb="1" eb="3">
      <t>タンカ</t>
    </rPh>
    <phoneticPr fontId="39"/>
  </si>
  <si>
    <t>標準価格（税抜）</t>
    <rPh sb="0" eb="2">
      <t>ヒョウジュン</t>
    </rPh>
    <rPh sb="2" eb="4">
      <t>カカク</t>
    </rPh>
    <rPh sb="5" eb="6">
      <t>ゼイ</t>
    </rPh>
    <rPh sb="6" eb="7">
      <t>ヌ</t>
    </rPh>
    <phoneticPr fontId="39"/>
  </si>
  <si>
    <t>SD3080102</t>
  </si>
  <si>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30"/>
  </si>
  <si>
    <t>標準価格（税込）</t>
    <rPh sb="0" eb="2">
      <t>ヒョウジュン</t>
    </rPh>
    <rPh sb="2" eb="4">
      <t>カカク</t>
    </rPh>
    <rPh sb="5" eb="7">
      <t>ゼイコ</t>
    </rPh>
    <phoneticPr fontId="39"/>
  </si>
  <si>
    <t>SD3080103</t>
  </si>
  <si>
    <t>標準価格（税込）8%</t>
    <rPh sb="0" eb="2">
      <t>ヒョウジュン</t>
    </rPh>
    <rPh sb="2" eb="4">
      <t>カカク</t>
    </rPh>
    <rPh sb="5" eb="7">
      <t>ゼイコ</t>
    </rPh>
    <phoneticPr fontId="39"/>
  </si>
  <si>
    <t>SD3080104</t>
  </si>
  <si>
    <t>標準価格（税込）8%軽</t>
    <rPh sb="0" eb="2">
      <t>ヒョウジュン</t>
    </rPh>
    <rPh sb="2" eb="4">
      <t>カカク</t>
    </rPh>
    <rPh sb="5" eb="7">
      <t>ゼイコ</t>
    </rPh>
    <phoneticPr fontId="39"/>
  </si>
  <si>
    <t>SD3080105</t>
  </si>
  <si>
    <t>標準価格（税込）10%</t>
    <rPh sb="0" eb="2">
      <t>ヒョウジュン</t>
    </rPh>
    <rPh sb="2" eb="4">
      <t>カカク</t>
    </rPh>
    <rPh sb="5" eb="7">
      <t>ゼイコ</t>
    </rPh>
    <phoneticPr fontId="39"/>
  </si>
  <si>
    <t>SD3080106</t>
  </si>
  <si>
    <t>売価No.１（税抜）</t>
    <rPh sb="7" eb="8">
      <t>ゼイ</t>
    </rPh>
    <rPh sb="8" eb="9">
      <t>ヌ</t>
    </rPh>
    <phoneticPr fontId="39"/>
  </si>
  <si>
    <t>SD3080107</t>
  </si>
  <si>
    <t>売価No.１（税込）</t>
    <rPh sb="7" eb="9">
      <t>ゼイコ</t>
    </rPh>
    <phoneticPr fontId="39"/>
  </si>
  <si>
    <t>SD3080108</t>
  </si>
  <si>
    <t>売価No.１（税込）8%</t>
    <rPh sb="7" eb="9">
      <t>ゼイコ</t>
    </rPh>
    <phoneticPr fontId="39"/>
  </si>
  <si>
    <t>SD3080109</t>
  </si>
  <si>
    <t>売価No.１（税込）8%軽</t>
    <rPh sb="7" eb="9">
      <t>ゼイコ</t>
    </rPh>
    <phoneticPr fontId="39"/>
  </si>
  <si>
    <t>SD3080110</t>
  </si>
  <si>
    <t>売価No.１（税込）10%</t>
    <rPh sb="7" eb="9">
      <t>ゼイコ</t>
    </rPh>
    <phoneticPr fontId="39"/>
  </si>
  <si>
    <t>SD3080111</t>
  </si>
  <si>
    <t>売価No.２（税抜）</t>
    <rPh sb="7" eb="8">
      <t>ゼイ</t>
    </rPh>
    <rPh sb="8" eb="9">
      <t>ヌ</t>
    </rPh>
    <phoneticPr fontId="39"/>
  </si>
  <si>
    <t>SD3080112</t>
  </si>
  <si>
    <t>売価No.２（税込）</t>
    <rPh sb="7" eb="9">
      <t>ゼイコ</t>
    </rPh>
    <phoneticPr fontId="39"/>
  </si>
  <si>
    <t>SD3080113</t>
  </si>
  <si>
    <t>売価No.２（税込）8%</t>
    <rPh sb="7" eb="9">
      <t>ゼイコ</t>
    </rPh>
    <phoneticPr fontId="39"/>
  </si>
  <si>
    <t>SD3080114</t>
  </si>
  <si>
    <t>売価No.２（税込）8%軽</t>
    <rPh sb="7" eb="9">
      <t>ゼイコ</t>
    </rPh>
    <phoneticPr fontId="39"/>
  </si>
  <si>
    <t>SD3080115</t>
  </si>
  <si>
    <t>売価No.２（税込）10%</t>
    <rPh sb="7" eb="9">
      <t>ゼイコ</t>
    </rPh>
    <phoneticPr fontId="39"/>
  </si>
  <si>
    <t>SD3080116</t>
  </si>
  <si>
    <t>売価No.３（税抜）</t>
    <rPh sb="7" eb="8">
      <t>ゼイ</t>
    </rPh>
    <rPh sb="8" eb="9">
      <t>ヌ</t>
    </rPh>
    <phoneticPr fontId="39"/>
  </si>
  <si>
    <t>SD3080117</t>
  </si>
  <si>
    <t>売価No.３（税込）</t>
    <rPh sb="7" eb="9">
      <t>ゼイコ</t>
    </rPh>
    <phoneticPr fontId="39"/>
  </si>
  <si>
    <t>SD3080118</t>
  </si>
  <si>
    <t>売価No.３（税込）8%</t>
    <rPh sb="7" eb="9">
      <t>ゼイコ</t>
    </rPh>
    <phoneticPr fontId="39"/>
  </si>
  <si>
    <t>SD3080119</t>
  </si>
  <si>
    <t>売価No.３（税込）8%軽</t>
    <rPh sb="7" eb="9">
      <t>ゼイコ</t>
    </rPh>
    <phoneticPr fontId="39"/>
  </si>
  <si>
    <t>SD3080120</t>
  </si>
  <si>
    <t>売価No.３（税込）10%</t>
    <rPh sb="7" eb="9">
      <t>ゼイコ</t>
    </rPh>
    <phoneticPr fontId="39"/>
  </si>
  <si>
    <t>SD3080121</t>
  </si>
  <si>
    <t>売価No.４（税抜）</t>
    <rPh sb="7" eb="8">
      <t>ゼイ</t>
    </rPh>
    <rPh sb="8" eb="9">
      <t>ヌ</t>
    </rPh>
    <phoneticPr fontId="39"/>
  </si>
  <si>
    <t>SD3080122</t>
  </si>
  <si>
    <t>売価No.４（税込）</t>
    <rPh sb="7" eb="9">
      <t>ゼイコ</t>
    </rPh>
    <phoneticPr fontId="39"/>
  </si>
  <si>
    <t>SD3080123</t>
  </si>
  <si>
    <t>売価No.４（税込）8%</t>
    <rPh sb="7" eb="9">
      <t>ゼイコ</t>
    </rPh>
    <phoneticPr fontId="39"/>
  </si>
  <si>
    <t>SD3080124</t>
  </si>
  <si>
    <t>売価No.４（税込）8%軽</t>
    <rPh sb="7" eb="9">
      <t>ゼイコ</t>
    </rPh>
    <phoneticPr fontId="39"/>
  </si>
  <si>
    <t>SD3080125</t>
  </si>
  <si>
    <t>売価No.４（税込）10%</t>
    <rPh sb="7" eb="9">
      <t>ゼイコ</t>
    </rPh>
    <phoneticPr fontId="39"/>
  </si>
  <si>
    <t>SD3080126</t>
  </si>
  <si>
    <t>売価No.５（税抜）</t>
    <rPh sb="7" eb="8">
      <t>ゼイ</t>
    </rPh>
    <rPh sb="8" eb="9">
      <t>ヌ</t>
    </rPh>
    <phoneticPr fontId="39"/>
  </si>
  <si>
    <t>SD3080127</t>
  </si>
  <si>
    <t>売価No.５（税込）</t>
    <rPh sb="7" eb="9">
      <t>ゼイコ</t>
    </rPh>
    <phoneticPr fontId="39"/>
  </si>
  <si>
    <t>SD3080128</t>
  </si>
  <si>
    <t>売価No.５（税込）8%</t>
    <rPh sb="7" eb="9">
      <t>ゼイコ</t>
    </rPh>
    <phoneticPr fontId="39"/>
  </si>
  <si>
    <t>SD3080129</t>
  </si>
  <si>
    <t>売価No.５（税込）8%軽</t>
    <rPh sb="7" eb="9">
      <t>ゼイコ</t>
    </rPh>
    <phoneticPr fontId="39"/>
  </si>
  <si>
    <t>SD3080130</t>
  </si>
  <si>
    <t>売価No.５（税込）10%</t>
    <rPh sb="7" eb="9">
      <t>ゼイコ</t>
    </rPh>
    <phoneticPr fontId="39"/>
  </si>
  <si>
    <t>SD3080131</t>
  </si>
  <si>
    <t>売価No.６（税抜）</t>
    <rPh sb="7" eb="8">
      <t>ゼイ</t>
    </rPh>
    <rPh sb="8" eb="9">
      <t>ヌ</t>
    </rPh>
    <phoneticPr fontId="39"/>
  </si>
  <si>
    <t>SD3080132</t>
  </si>
  <si>
    <t>売価No.６（税込）</t>
    <rPh sb="7" eb="9">
      <t>ゼイコ</t>
    </rPh>
    <phoneticPr fontId="39"/>
  </si>
  <si>
    <t>SD3080133</t>
  </si>
  <si>
    <t>売価No.６（税込）8%</t>
    <rPh sb="7" eb="9">
      <t>ゼイコ</t>
    </rPh>
    <phoneticPr fontId="39"/>
  </si>
  <si>
    <t>SD3080134</t>
  </si>
  <si>
    <t>売価No.６（税込）8%軽</t>
    <rPh sb="7" eb="9">
      <t>ゼイコ</t>
    </rPh>
    <phoneticPr fontId="39"/>
  </si>
  <si>
    <t>SD3080135</t>
  </si>
  <si>
    <t>売価No.６（税込）10%</t>
    <rPh sb="7" eb="9">
      <t>ゼイコ</t>
    </rPh>
    <phoneticPr fontId="39"/>
  </si>
  <si>
    <t>SD3080136</t>
  </si>
  <si>
    <t>売価No.７（税抜）</t>
    <rPh sb="7" eb="8">
      <t>ゼイ</t>
    </rPh>
    <rPh sb="8" eb="9">
      <t>ヌ</t>
    </rPh>
    <phoneticPr fontId="39"/>
  </si>
  <si>
    <t>SD3080137</t>
  </si>
  <si>
    <t>売価No.７（税込）</t>
    <rPh sb="7" eb="9">
      <t>ゼイコ</t>
    </rPh>
    <phoneticPr fontId="39"/>
  </si>
  <si>
    <t>SD3080138</t>
  </si>
  <si>
    <t>売価No.７（税込）8%</t>
    <rPh sb="7" eb="9">
      <t>ゼイコ</t>
    </rPh>
    <phoneticPr fontId="39"/>
  </si>
  <si>
    <t>SD3080139</t>
  </si>
  <si>
    <t>売価No.７（税込）8%軽</t>
    <rPh sb="7" eb="9">
      <t>ゼイコ</t>
    </rPh>
    <phoneticPr fontId="39"/>
  </si>
  <si>
    <t>SD3080140</t>
  </si>
  <si>
    <t>売価No.７（税込）10%</t>
    <rPh sb="7" eb="9">
      <t>ゼイコ</t>
    </rPh>
    <phoneticPr fontId="39"/>
  </si>
  <si>
    <t>SD3080141</t>
  </si>
  <si>
    <t>売価No.８（税抜）</t>
    <rPh sb="7" eb="8">
      <t>ゼイ</t>
    </rPh>
    <rPh sb="8" eb="9">
      <t>ヌ</t>
    </rPh>
    <phoneticPr fontId="39"/>
  </si>
  <si>
    <t>SD3080142</t>
  </si>
  <si>
    <t>売価No.８（税込）</t>
    <rPh sb="7" eb="9">
      <t>ゼイコ</t>
    </rPh>
    <phoneticPr fontId="39"/>
  </si>
  <si>
    <t>SD3080143</t>
  </si>
  <si>
    <t>売価No.８（税込）8%</t>
    <rPh sb="7" eb="9">
      <t>ゼイコ</t>
    </rPh>
    <phoneticPr fontId="39"/>
  </si>
  <si>
    <t>SD3080144</t>
  </si>
  <si>
    <t>売価No.８（税込）8%軽</t>
    <rPh sb="7" eb="9">
      <t>ゼイコ</t>
    </rPh>
    <phoneticPr fontId="39"/>
  </si>
  <si>
    <t>SD3080145</t>
  </si>
  <si>
    <t>売価No.８（税込）10%</t>
    <rPh sb="7" eb="9">
      <t>ゼイコ</t>
    </rPh>
    <phoneticPr fontId="39"/>
  </si>
  <si>
    <t>SD3080146</t>
  </si>
  <si>
    <t>売価No.９（税抜）</t>
    <rPh sb="7" eb="8">
      <t>ゼイ</t>
    </rPh>
    <rPh sb="8" eb="9">
      <t>ヌ</t>
    </rPh>
    <phoneticPr fontId="39"/>
  </si>
  <si>
    <t>SD3080147</t>
  </si>
  <si>
    <t>売価No.９（税込）</t>
    <rPh sb="7" eb="9">
      <t>ゼイコ</t>
    </rPh>
    <phoneticPr fontId="39"/>
  </si>
  <si>
    <t>SD3080148</t>
  </si>
  <si>
    <t>売価No.９（税込）8%</t>
    <rPh sb="7" eb="9">
      <t>ゼイコ</t>
    </rPh>
    <phoneticPr fontId="39"/>
  </si>
  <si>
    <t>SD3080149</t>
  </si>
  <si>
    <t>売価No.９（税込）8%軽</t>
    <rPh sb="7" eb="9">
      <t>ゼイコ</t>
    </rPh>
    <phoneticPr fontId="39"/>
  </si>
  <si>
    <t>SD3080150</t>
  </si>
  <si>
    <t>売価No.９（税込）10%</t>
    <rPh sb="7" eb="9">
      <t>ゼイコ</t>
    </rPh>
    <phoneticPr fontId="39"/>
  </si>
  <si>
    <t>SD3080151</t>
  </si>
  <si>
    <t>売価No.10（税抜）</t>
    <rPh sb="8" eb="9">
      <t>ゼイ</t>
    </rPh>
    <rPh sb="9" eb="10">
      <t>ヌ</t>
    </rPh>
    <phoneticPr fontId="39"/>
  </si>
  <si>
    <t>SD3080152</t>
  </si>
  <si>
    <t>売価No.10（税込）</t>
    <rPh sb="8" eb="10">
      <t>ゼイコ</t>
    </rPh>
    <phoneticPr fontId="39"/>
  </si>
  <si>
    <t>SD3080153</t>
  </si>
  <si>
    <t>売価No.10（税込）8%</t>
    <rPh sb="8" eb="10">
      <t>ゼイコ</t>
    </rPh>
    <phoneticPr fontId="39"/>
  </si>
  <si>
    <t>SD3080154</t>
  </si>
  <si>
    <t>売価No.10（税込）8%軽</t>
    <rPh sb="8" eb="10">
      <t>ゼイコ</t>
    </rPh>
    <phoneticPr fontId="39"/>
  </si>
  <si>
    <t>SD3080155</t>
  </si>
  <si>
    <t>売価No.10（税込）10%</t>
    <rPh sb="8" eb="10">
      <t>ゼイコ</t>
    </rPh>
    <phoneticPr fontId="39"/>
  </si>
  <si>
    <t>SD3080156</t>
  </si>
  <si>
    <t>単位原価</t>
    <rPh sb="0" eb="2">
      <t>タンイ</t>
    </rPh>
    <rPh sb="2" eb="4">
      <t>ゲンカ</t>
    </rPh>
    <phoneticPr fontId="39"/>
  </si>
  <si>
    <t>SD3080157</t>
  </si>
  <si>
    <t>仕入原価（税抜）</t>
    <rPh sb="0" eb="2">
      <t>シイレ</t>
    </rPh>
    <rPh sb="2" eb="4">
      <t>ゲンカ</t>
    </rPh>
    <rPh sb="5" eb="6">
      <t>ゼイ</t>
    </rPh>
    <rPh sb="6" eb="7">
      <t>ヌ</t>
    </rPh>
    <phoneticPr fontId="39"/>
  </si>
  <si>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</si>
  <si>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</si>
  <si>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39"/>
  </si>
  <si>
    <t>SD3080159</t>
  </si>
  <si>
    <t>仕入原価（税込）8%</t>
    <rPh sb="0" eb="2">
      <t>シイレ</t>
    </rPh>
    <rPh sb="2" eb="4">
      <t>ゲンカ</t>
    </rPh>
    <rPh sb="5" eb="7">
      <t>ゼイコ</t>
    </rPh>
    <phoneticPr fontId="39"/>
  </si>
  <si>
    <t>SD3080160</t>
  </si>
  <si>
    <t>仕入原価（税込）8%軽</t>
    <rPh sb="0" eb="2">
      <t>シイレ</t>
    </rPh>
    <rPh sb="2" eb="4">
      <t>ゲンカ</t>
    </rPh>
    <rPh sb="5" eb="7">
      <t>ゼイコ</t>
    </rPh>
    <phoneticPr fontId="39"/>
  </si>
  <si>
    <t>SD3080161</t>
  </si>
  <si>
    <t>仕入原価（税込）10%</t>
    <rPh sb="0" eb="2">
      <t>シイレ</t>
    </rPh>
    <rPh sb="2" eb="4">
      <t>ゲンカ</t>
    </rPh>
    <rPh sb="5" eb="7">
      <t>ゼイコ</t>
    </rPh>
    <phoneticPr fontId="39"/>
  </si>
  <si>
    <t>SD3080162</t>
  </si>
  <si>
    <t>在庫単価</t>
    <rPh sb="0" eb="2">
      <t>ザイコ</t>
    </rPh>
    <rPh sb="2" eb="4">
      <t>タンカ</t>
    </rPh>
    <phoneticPr fontId="30"/>
  </si>
  <si>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30"/>
  </si>
  <si>
    <t>【循環について】</t>
    <rPh sb="1" eb="3">
      <t>ジュンカン</t>
    </rPh>
    <phoneticPr fontId="4"/>
  </si>
  <si>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4"/>
  </si>
  <si>
    <t>【例】</t>
    <phoneticPr fontId="4"/>
  </si>
  <si>
    <t>以下の場合は、循環になるため、受け入れできません。</t>
    <rPh sb="0" eb="2">
      <t>イカ</t>
    </rPh>
    <rPh sb="3" eb="5">
      <t>バアイ</t>
    </rPh>
    <rPh sb="7" eb="9">
      <t>ジュンカン</t>
    </rPh>
    <rPh sb="15" eb="16">
      <t>ウ</t>
    </rPh>
    <rPh sb="17" eb="18">
      <t>イ</t>
    </rPh>
    <phoneticPr fontId="4"/>
  </si>
  <si>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</si>
  <si>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</si>
  <si>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このデータは、『Sシステム』または『奉行Ｖ ERPクラウド』をご利用の場合に受け入れできます。</t>
  </si>
  <si>
    <t>SD3020001</t>
  </si>
  <si>
    <t>桁数は、設定（メインメニュー右上にある[設定]アイコンから[運用設定]メニューの[商品管理]ページ）によって異なります。</t>
    <rPh sb="0" eb="2">
      <t>ケタスウ</t>
    </rPh>
    <phoneticPr fontId="39"/>
  </si>
  <si>
    <t>SD3020002</t>
  </si>
  <si>
    <t>バリエーション名</t>
    <rPh sb="7" eb="8">
      <t>メイ</t>
    </rPh>
    <phoneticPr fontId="39"/>
  </si>
  <si>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</si>
  <si>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</si>
  <si>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</si>
  <si>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</si>
  <si>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</si>
  <si>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</si>
  <si>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39"/>
  </si>
  <si>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</si>
  <si>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</si>
  <si>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39"/>
  </si>
  <si>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</si>
  <si>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</si>
  <si>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39"/>
  </si>
  <si>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</si>
  <si>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</si>
  <si>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39"/>
  </si>
  <si>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</si>
  <si>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</si>
  <si>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39"/>
  </si>
  <si>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</si>
  <si>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</si>
  <si>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39"/>
  </si>
  <si>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</si>
  <si>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</si>
  <si>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39"/>
  </si>
  <si>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</si>
  <si>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</si>
  <si>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39"/>
  </si>
  <si>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</si>
  <si>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</si>
  <si>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39"/>
  </si>
  <si>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</si>
  <si>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</si>
  <si>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39"/>
  </si>
  <si>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</si>
  <si>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</si>
  <si>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4"/>
  </si>
  <si>
    <t>バリエーション区分コード</t>
    <rPh sb="7" eb="9">
      <t>クブン</t>
    </rPh>
    <phoneticPr fontId="2"/>
  </si>
  <si>
    <t>SD3030001</t>
  </si>
  <si>
    <t>必須</t>
    <rPh sb="0" eb="2">
      <t>ヒッス</t>
    </rPh>
    <phoneticPr fontId="2"/>
  </si>
  <si>
    <t>バリエーション区分名</t>
    <rPh sb="7" eb="9">
      <t>クブン</t>
    </rPh>
    <rPh sb="9" eb="10">
      <t>メイ</t>
    </rPh>
    <phoneticPr fontId="2"/>
  </si>
  <si>
    <t>SD3030002</t>
  </si>
  <si>
    <t>SD3090001</t>
    <phoneticPr fontId="4"/>
  </si>
  <si>
    <t>英数カナ</t>
    <rPh sb="0" eb="2">
      <t>エイスウ</t>
    </rPh>
    <phoneticPr fontId="4"/>
  </si>
  <si>
    <t>準必須</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</si>
  <si>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</si>
  <si>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SD3090002</t>
    <phoneticPr fontId="4"/>
  </si>
  <si>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4"/>
  </si>
  <si>
    <t>SD3090003</t>
    <phoneticPr fontId="4"/>
  </si>
  <si>
    <t>１～40</t>
    <phoneticPr fontId="4"/>
  </si>
  <si>
    <t>必須</t>
    <rPh sb="0" eb="2">
      <t>ヒッス</t>
    </rPh>
    <phoneticPr fontId="4"/>
  </si>
  <si>
    <t>SD3090004</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</si>
  <si>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</si>
  <si>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</si>
  <si>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4"/>
  </si>
  <si>
    <t>SD3040001</t>
  </si>
  <si>
    <t>【荷姿明細】</t>
    <rPh sb="1" eb="3">
      <t>ニスガタ</t>
    </rPh>
    <rPh sb="3" eb="5">
      <t>メイサイ</t>
    </rPh>
    <phoneticPr fontId="2"/>
  </si>
  <si>
    <t>SD3040101</t>
  </si>
  <si>
    <t>基準荷姿区分コード</t>
  </si>
  <si>
    <t>SD3040102</t>
  </si>
  <si>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</si>
  <si>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</si>
  <si>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3"/>
  </si>
  <si>
    <t>単位</t>
  </si>
  <si>
    <t>SD3040104</t>
  </si>
  <si>
    <t>内容</t>
    <rPh sb="0" eb="2">
      <t>ナイヨウ</t>
    </rPh>
    <phoneticPr fontId="39"/>
  </si>
  <si>
    <t>SD3040105</t>
  </si>
  <si>
    <t>備考</t>
    <rPh sb="0" eb="2">
      <t>ビコウ</t>
    </rPh>
    <phoneticPr fontId="39"/>
  </si>
  <si>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</si>
  <si>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</si>
  <si>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</si>
  <si>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3"/>
  </si>
  <si>
    <t>主仕入荷姿区分</t>
    <rPh sb="0" eb="1">
      <t>シュ</t>
    </rPh>
    <rPh sb="1" eb="3">
      <t>シイレ</t>
    </rPh>
    <rPh sb="3" eb="5">
      <t>ニスガタ</t>
    </rPh>
    <rPh sb="5" eb="7">
      <t>クブン</t>
    </rPh>
    <phoneticPr fontId="39"/>
  </si>
  <si>
    <t>SD3040108</t>
  </si>
  <si>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</si>
  <si>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4"/>
  </si>
  <si>
    <t>SD3050001</t>
  </si>
  <si>
    <t>荷姿区分名</t>
    <rPh sb="0" eb="2">
      <t>ニスガタ</t>
    </rPh>
    <rPh sb="2" eb="4">
      <t>クブン</t>
    </rPh>
    <rPh sb="4" eb="5">
      <t>メイ</t>
    </rPh>
    <phoneticPr fontId="2"/>
  </si>
  <si>
    <t>SD3050002</t>
  </si>
  <si>
    <t>MM3160001</t>
  </si>
  <si>
    <t>英数カナ</t>
    <rPh sb="0" eb="2">
      <t>エイスウ</t>
    </rPh>
    <phoneticPr fontId="2"/>
  </si>
  <si>
    <t>準必須</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</si>
  <si>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2"/>
  </si>
  <si>
    <t>MM3160002</t>
  </si>
  <si>
    <t>MM3160003</t>
  </si>
  <si>
    <t>英数カナ</t>
    <rPh sb="0" eb="2">
      <t>エイスウ</t>
    </rPh>
    <phoneticPr fontId="11"/>
  </si>
  <si>
    <t>荷姿区分コード</t>
    <rPh sb="0" eb="2">
      <t>ニスガタ</t>
    </rPh>
    <rPh sb="2" eb="4">
      <t>クブン</t>
    </rPh>
    <phoneticPr fontId="0"/>
  </si>
  <si>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66" eb="68">
      <t>ニスガタ</t>
    </rPh>
    <phoneticPr fontId="0"/>
  </si>
  <si>
    <t>　</t>
  </si>
  <si>
    <t>発注検討区分</t>
    <rPh sb="0" eb="2">
      <t>ハッチュウ</t>
    </rPh>
    <rPh sb="2" eb="4">
      <t>ケントウ</t>
    </rPh>
    <rPh sb="4" eb="6">
      <t>クブン</t>
    </rPh>
    <phoneticPr fontId="2"/>
  </si>
  <si>
    <t>発注点</t>
    <rPh sb="0" eb="2">
      <t>ハッチュウ</t>
    </rPh>
    <rPh sb="2" eb="3">
      <t>テン</t>
    </rPh>
    <phoneticPr fontId="2"/>
  </si>
  <si>
    <t>補充点</t>
    <rPh sb="0" eb="2">
      <t>ホジュウ</t>
    </rPh>
    <rPh sb="2" eb="3">
      <t>テン</t>
    </rPh>
    <phoneticPr fontId="2"/>
  </si>
  <si>
    <t>発注単位数量</t>
    <rPh sb="0" eb="2">
      <t>ハッチュウ</t>
    </rPh>
    <rPh sb="2" eb="4">
      <t>タンイ</t>
    </rPh>
    <rPh sb="4" eb="6">
      <t>スウリョウ</t>
    </rPh>
    <phoneticPr fontId="2"/>
  </si>
  <si>
    <t>発注サイクル</t>
    <rPh sb="0" eb="2">
      <t>ハッチュウ</t>
    </rPh>
    <phoneticPr fontId="2"/>
  </si>
  <si>
    <t>サービス率</t>
    <rPh sb="4" eb="5">
      <t>リツ</t>
    </rPh>
    <phoneticPr fontId="2"/>
  </si>
  <si>
    <t>整数２桁　小数２桁</t>
  </si>
  <si>
    <t>安全在庫数量</t>
    <rPh sb="0" eb="2">
      <t>アンゼン</t>
    </rPh>
    <rPh sb="2" eb="4">
      <t>ザイコ</t>
    </rPh>
    <rPh sb="4" eb="6">
      <t>スウリョウ</t>
    </rPh>
    <phoneticPr fontId="2"/>
  </si>
  <si>
    <t>必要数量</t>
    <rPh sb="0" eb="2">
      <t>ヒツヨウ</t>
    </rPh>
    <rPh sb="2" eb="4">
      <t>スウリョウ</t>
    </rPh>
    <phoneticPr fontId="2"/>
  </si>
  <si>
    <t>発注検討在庫数量の集計対象</t>
    <rPh sb="0" eb="2">
      <t>ハッチュウ</t>
    </rPh>
    <rPh sb="2" eb="4">
      <t>ケントウ</t>
    </rPh>
    <rPh sb="4" eb="6">
      <t>ザイコ</t>
    </rPh>
    <rPh sb="6" eb="8">
      <t>スウリョウ</t>
    </rPh>
    <rPh sb="9" eb="11">
      <t>シュウケイ</t>
    </rPh>
    <rPh sb="11" eb="13">
      <t>タイショウ</t>
    </rPh>
    <phoneticPr fontId="11"/>
  </si>
  <si>
    <t>0:すべての荷姿区分（バラ換算） 1:発注時の荷姿区分
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</si>
  <si>
    <t>0:切り上げ 1:切り捨て 2:端数をバラで発注する
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新規データとして空白データを受け入れた場合は、「0:切り上げ 」が設定されます。</t>
  </si>
  <si>
    <t>構成品データ</t>
    <phoneticPr fontId="4"/>
  </si>
  <si>
    <t>MM3170000</t>
  </si>
  <si>
    <t>半角</t>
  </si>
  <si>
    <t>各セット商品の１明細目に「*」を必ず付けます。</t>
    <rPh sb="4" eb="6">
      <t>ショウヒン</t>
    </rPh>
    <phoneticPr fontId="30"/>
  </si>
  <si>
    <t>【ヘッダー情報】</t>
    <rPh sb="5" eb="7">
      <t>ジョウホウ</t>
    </rPh>
    <phoneticPr fontId="2"/>
  </si>
  <si>
    <t>構成品商品コード</t>
    <rPh sb="0" eb="3">
      <t>コウセイヒン</t>
    </rPh>
    <rPh sb="3" eb="5">
      <t>ショウヒン</t>
    </rPh>
    <phoneticPr fontId="30"/>
  </si>
  <si>
    <t>MM3170001</t>
  </si>
  <si>
    <t>1～40</t>
  </si>
  <si>
    <t>桁数は、設定（メインメニュー右上にある[設定]アイコンから[運用設定]メニューの[商品管理]ページ）によって異なります。</t>
    <phoneticPr fontId="4"/>
  </si>
  <si>
    <t>構成品商品名２</t>
    <rPh sb="0" eb="3">
      <t>コウセイヒン</t>
    </rPh>
    <rPh sb="3" eb="5">
      <t>ショウヒン</t>
    </rPh>
    <rPh sb="5" eb="6">
      <t>メイ</t>
    </rPh>
    <phoneticPr fontId="30"/>
  </si>
  <si>
    <t>MM3170002</t>
  </si>
  <si>
    <t>構成品商品名３</t>
    <rPh sb="0" eb="3">
      <t>コウセイヒン</t>
    </rPh>
    <rPh sb="3" eb="5">
      <t>ショウヒン</t>
    </rPh>
    <rPh sb="5" eb="6">
      <t>メイ</t>
    </rPh>
    <phoneticPr fontId="30"/>
  </si>
  <si>
    <t>MM3170003</t>
  </si>
  <si>
    <t>構成品バリエーションコード</t>
    <rPh sb="0" eb="3">
      <t>コウセイヒン</t>
    </rPh>
    <phoneticPr fontId="30"/>
  </si>
  <si>
    <t>MM3170004</t>
  </si>
  <si>
    <t>構成品荷姿区分コード</t>
    <rPh sb="0" eb="3">
      <t>コウセイヒン</t>
    </rPh>
    <rPh sb="3" eb="7">
      <t>ニスガタクブン</t>
    </rPh>
    <phoneticPr fontId="30"/>
  </si>
  <si>
    <t>MM3170005</t>
  </si>
  <si>
    <t>構成品倉庫コード</t>
    <rPh sb="0" eb="3">
      <t>コウセイヒン</t>
    </rPh>
    <rPh sb="3" eb="5">
      <t>ソウコ</t>
    </rPh>
    <phoneticPr fontId="30"/>
  </si>
  <si>
    <t>MM3170006</t>
  </si>
  <si>
    <t>構成品棚番No.</t>
    <rPh sb="0" eb="3">
      <t>コウセイヒン</t>
    </rPh>
    <rPh sb="3" eb="5">
      <t>タナバン</t>
    </rPh>
    <phoneticPr fontId="30"/>
  </si>
  <si>
    <t>MM3170007</t>
  </si>
  <si>
    <t>生産単位数量</t>
    <rPh sb="0" eb="6">
      <t>セイサンタンイスウリョウ</t>
    </rPh>
    <phoneticPr fontId="39"/>
  </si>
  <si>
    <t>MM3170008</t>
  </si>
  <si>
    <t>MM3170012</t>
  </si>
  <si>
    <t>MM3170013</t>
  </si>
  <si>
    <t>MM3170014</t>
  </si>
  <si>
    <t>生産区分</t>
    <rPh sb="0" eb="4">
      <t>セイサンクブン</t>
    </rPh>
    <phoneticPr fontId="39"/>
  </si>
  <si>
    <t>MM3170015</t>
  </si>
  <si>
    <t>【明細情報】</t>
    <rPh sb="1" eb="3">
      <t>メイサイ</t>
    </rPh>
    <rPh sb="3" eb="5">
      <t>ジョウホウ</t>
    </rPh>
    <phoneticPr fontId="2"/>
  </si>
  <si>
    <t>MM3170101</t>
  </si>
  <si>
    <t>0：部品　1：副産物
空白データを受け入れた場合は、「0：部品」が設定されます。</t>
    <rPh sb="2" eb="4">
      <t>ブヒン</t>
    </rPh>
    <rPh sb="7" eb="10">
      <t>フクサンブツ</t>
    </rPh>
    <rPh sb="29" eb="31">
      <t>ブヒン</t>
    </rPh>
    <phoneticPr fontId="13"/>
  </si>
  <si>
    <t>明細区分</t>
    <rPh sb="0" eb="2">
      <t>メイサイ</t>
    </rPh>
    <rPh sb="2" eb="4">
      <t>クブン</t>
    </rPh>
    <phoneticPr fontId="30"/>
  </si>
  <si>
    <t>MM3170102</t>
  </si>
  <si>
    <t>必須</t>
    <rPh sb="0" eb="2">
      <t>ヒッス</t>
    </rPh>
    <phoneticPr fontId="30"/>
  </si>
  <si>
    <t>0：部品・副産物　4：摘要　9：その他
「4：摘要」だけの伝票は受け入れできません。</t>
    <rPh sb="2" eb="4">
      <t>ブヒン</t>
    </rPh>
    <rPh sb="5" eb="8">
      <t>フクサンブツ</t>
    </rPh>
    <phoneticPr fontId="30"/>
  </si>
  <si>
    <t>商品コード</t>
    <rPh sb="0" eb="2">
      <t>ショウヒン</t>
    </rPh>
    <phoneticPr fontId="30"/>
  </si>
  <si>
    <t>MM3170103</t>
  </si>
  <si>
    <t>英数カナ</t>
    <rPh sb="0" eb="2">
      <t>エイスウ</t>
    </rPh>
    <phoneticPr fontId="13"/>
  </si>
  <si>
    <t>準必須</t>
    <rPh sb="0" eb="1">
      <t>ジュン</t>
    </rPh>
    <rPh sb="1" eb="3">
      <t>ヒッス</t>
    </rPh>
    <phoneticPr fontId="49"/>
  </si>
  <si>
    <t>桁数は、設定（メインメニュー右上にある[設定]アイコンから[運用設定]メニューの[商品]ページで設定）によって異なります。
【必須になる条件】
「明細区分」が「0：部品・副産物」の場合</t>
    <phoneticPr fontId="4"/>
  </si>
  <si>
    <t>商品名</t>
    <rPh sb="0" eb="3">
      <t>ショウヒンメイ</t>
    </rPh>
    <phoneticPr fontId="30"/>
  </si>
  <si>
    <t>MM3170104</t>
  </si>
  <si>
    <t>この項目は、「明細区分」が「4：摘要」または「9：その他」で「商品コード」が未指定の場合に受け入れできます。
空白データを受け入れた場合は、商品の商品名（[商品]メニューで設定）が設定されます。</t>
    <phoneticPr fontId="4"/>
  </si>
  <si>
    <t>商品名２</t>
    <rPh sb="0" eb="3">
      <t>ショウヒンメイ</t>
    </rPh>
    <phoneticPr fontId="30"/>
  </si>
  <si>
    <t>MM3170105</t>
  </si>
  <si>
    <t>文字</t>
    <rPh sb="0" eb="2">
      <t>モジ</t>
    </rPh>
    <phoneticPr fontId="13"/>
  </si>
  <si>
    <t>この項目は、以下のすべての条件に該当する場合に受け入れできます。
・商品名２（メインメニュー右上にある[設定]アイコンから[運用設定]メニューの[商品管理]ページ）が「使用する」の場合
・「明細区分」が「4：摘要」または「9：その他」で「商品コード」が未指定の場合
空白データを受け入れた場合は、商品の商品名２（[商品]メニューで設定）が設定されます。</t>
    <phoneticPr fontId="4"/>
  </si>
  <si>
    <t>商品名３</t>
    <rPh sb="0" eb="3">
      <t>ショウヒンメイ</t>
    </rPh>
    <phoneticPr fontId="30"/>
  </si>
  <si>
    <t>MM3170106</t>
  </si>
  <si>
    <t>この項目は、以下のすべての条件に該当する場合に受け入れできます。
・商品名３（メインメニュー右上にある[設定]アイコンから[運用設定]メニューの[商品管理]ページ）が「使用する」の場合
・「明細区分」が「4：摘要」または「9：その他」で「商品コード」が未指定の場合
空白データを受け入れた場合は、商品の商品名３（[商品]メニューで設定）が設定されます。</t>
  </si>
  <si>
    <t>MM3170107</t>
  </si>
  <si>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07" eb="109">
      <t>ブヒン</t>
    </rPh>
    <rPh sb="110" eb="113">
      <t>フクサンブツ</t>
    </rPh>
    <phoneticPr fontId="30"/>
  </si>
  <si>
    <t>荷姿コード</t>
    <rPh sb="0" eb="2">
      <t>ニスガタ</t>
    </rPh>
    <phoneticPr fontId="30"/>
  </si>
  <si>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</si>
  <si>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</si>
  <si>
    <t>MM3170109</t>
  </si>
  <si>
    <t>1～10</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</si>
  <si>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22" eb="124">
      <t>ショウヒン</t>
    </rPh>
    <rPh sb="127" eb="129">
      <t>ザイコ</t>
    </rPh>
    <rPh sb="129" eb="131">
      <t>カンリ</t>
    </rPh>
    <rPh sb="133" eb="135">
      <t>ショウヒン</t>
    </rPh>
    <rPh sb="141" eb="143">
      <t>ザイコ</t>
    </rPh>
    <rPh sb="198" eb="200">
      <t>ザイコ</t>
    </rPh>
    <phoneticPr fontId="50"/>
  </si>
  <si>
    <t>MM3170110</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</si>
  <si>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・棚番（メインメニュー右上にある[設定]アイコンから[運用設定]メニューの[在庫管理]ページで設定）が「使用する」の場合
・「倉庫」に「その他」以外の倉庫を指定している場合
空白データを受け入れた場合は、「倉庫」に紐づく「その他」の「棚番」が設定されます。</t>
    <rPh sb="41" eb="43">
      <t>ザイコ</t>
    </rPh>
    <rPh sb="43" eb="45">
      <t>カンリ</t>
    </rPh>
    <rPh sb="95" eb="97">
      <t>タナバン</t>
    </rPh>
    <rPh sb="132" eb="134">
      <t>ザイコ</t>
    </rPh>
    <rPh sb="134" eb="136">
      <t>カンリ</t>
    </rPh>
    <rPh sb="157" eb="159">
      <t>ソウコ</t>
    </rPh>
    <rPh sb="164" eb="165">
      <t>タ</t>
    </rPh>
    <rPh sb="166" eb="168">
      <t>イガイ</t>
    </rPh>
    <rPh sb="169" eb="171">
      <t>ソウコ</t>
    </rPh>
    <rPh sb="172" eb="174">
      <t>シテイ</t>
    </rPh>
    <rPh sb="197" eb="199">
      <t>ソウコ</t>
    </rPh>
    <rPh sb="201" eb="202">
      <t>ヒモ</t>
    </rPh>
    <rPh sb="207" eb="208">
      <t>タ</t>
    </rPh>
    <rPh sb="211" eb="213">
      <t>タナバン</t>
    </rPh>
    <phoneticPr fontId="30"/>
  </si>
  <si>
    <t>入数</t>
    <rPh sb="0" eb="2">
      <t>イリスウ</t>
    </rPh>
    <phoneticPr fontId="30"/>
  </si>
  <si>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</si>
  <si>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空白データを受け入れた場合は、商品の入数（[商品]メニューの[基本]ページで設定）が設定されます。</t>
  </si>
  <si>
    <t>入数２</t>
    <rPh sb="0" eb="2">
      <t>イリスウ</t>
    </rPh>
    <phoneticPr fontId="30"/>
  </si>
  <si>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</si>
  <si>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空白データを受け入れた場合は、商品の入数２（[商品]メニューの[基本]ページで設定）が設定されます。</t>
  </si>
  <si>
    <t>箱数</t>
    <rPh sb="0" eb="2">
      <t>ハコスウ</t>
    </rPh>
    <phoneticPr fontId="30"/>
  </si>
  <si>
    <t>MM3170113</t>
  </si>
  <si>
    <t>整数７桁　小数４桁　マイナスも可
この項目は、「明細区分」が「0：部品・副産物」「9：その他」の場合に受け入れできます。</t>
  </si>
  <si>
    <t>価格計算式種類</t>
    <rPh sb="0" eb="2">
      <t>カカク</t>
    </rPh>
    <rPh sb="2" eb="5">
      <t>ケイサンシキ</t>
    </rPh>
    <rPh sb="5" eb="7">
      <t>シュルイ</t>
    </rPh>
    <phoneticPr fontId="30"/>
  </si>
  <si>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</si>
  <si>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30"/>
  </si>
  <si>
    <t>計算式項目１</t>
    <rPh sb="0" eb="5">
      <t>ケイサンシキコウモク</t>
    </rPh>
    <phoneticPr fontId="30"/>
  </si>
  <si>
    <t>MM3170115</t>
  </si>
  <si>
    <t>18</t>
  </si>
  <si>
    <t>整数13桁　小数４桁　マイナスも可
形式は、表紙の「数量・金額の形式」参照
この項目は、以下のすべての条件に該当する場合に受け入れできます。
・計算式項目１（[価格]メニューで設定）が「使用する」
・「明細区分」が「0：部品・副産物」「9：その他」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57" eb="162">
      <t>カカクケイサンシキ</t>
    </rPh>
    <rPh sb="184" eb="186">
      <t>ケイサン</t>
    </rPh>
    <rPh sb="186" eb="188">
      <t>ケッカ</t>
    </rPh>
    <phoneticPr fontId="30"/>
  </si>
  <si>
    <t>計算式項目２</t>
    <rPh sb="0" eb="5">
      <t>ケイサンシキコウモク</t>
    </rPh>
    <phoneticPr fontId="30"/>
  </si>
  <si>
    <t>MM3170116</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</si>
  <si>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99" eb="101">
      <t>バアイ</t>
    </rPh>
    <phoneticPr fontId="30"/>
  </si>
  <si>
    <t>計算式項目３</t>
    <rPh sb="0" eb="5">
      <t>ケイサンシキコウモク</t>
    </rPh>
    <phoneticPr fontId="30"/>
  </si>
  <si>
    <t>MM3170117</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</si>
  <si>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phoneticPr fontId="30"/>
  </si>
  <si>
    <t>計算式項目４</t>
    <rPh sb="0" eb="5">
      <t>ケイサンシキコウモク</t>
    </rPh>
    <phoneticPr fontId="30"/>
  </si>
  <si>
    <t>MM3170118</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</si>
  <si>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phoneticPr fontId="30"/>
  </si>
  <si>
    <t>計算式項目５</t>
    <rPh sb="0" eb="5">
      <t>ケイサンシキコウモク</t>
    </rPh>
    <phoneticPr fontId="30"/>
  </si>
  <si>
    <t>MM3170119</t>
  </si>
  <si>
    <t>整数13桁　小数４桁　マイナスも可
形式は、表紙の「数量・金額の形式」参照
この項目は、以下のすべての条件に該当する場合に受け入れできます。
・計算式項目５（[価格]メニューで設定）が「使用する」の場合
・「明細区分」が「0：売上・仕入」「2：値引」「9：その他」の場合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30"/>
  </si>
  <si>
    <t>数量</t>
    <rPh sb="0" eb="2">
      <t>スウリョウ</t>
    </rPh>
    <phoneticPr fontId="30"/>
  </si>
  <si>
    <t>MM3170120</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</si>
  <si>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</si>
  <si>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30"/>
  </si>
  <si>
    <t>数字</t>
    <rPh sb="0" eb="2">
      <t>スウジ</t>
    </rPh>
    <phoneticPr fontId="14"/>
  </si>
  <si>
    <t>文字</t>
    <rPh sb="0" eb="2">
      <t>モジ</t>
    </rPh>
    <phoneticPr fontId="14"/>
  </si>
  <si>
    <t>生産時計算</t>
    <rPh sb="0" eb="5">
      <t>セイサンジケイサン</t>
    </rPh>
    <phoneticPr fontId="30"/>
  </si>
  <si>
    <t>MM3170124</t>
  </si>
  <si>
    <t>0：しない　1：する
この項目は、「明細区分」が「0：部品・副産物」「9：その他」の場合に受け入れできます。
空白データを受け入れた場合は、「1：する」が設定されます。</t>
    <rPh sb="77" eb="79">
      <t>セッテイ</t>
    </rPh>
    <phoneticPr fontId="30"/>
  </si>
  <si>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</si>
  <si>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</si>
  <si>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</si>
  <si>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</si>
  <si>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</si>
  <si>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</si>
  <si>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</si>
  <si>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</si>
  <si>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</si>
  <si>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</si>
  <si>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</si>
  <si>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30"/>
  </si>
  <si>
    <t>数字</t>
    <rPh sb="0" eb="2">
      <t>スウジ</t>
    </rPh>
    <phoneticPr fontId="47"/>
  </si>
  <si>
    <t>数字</t>
    <rPh sb="0" eb="2">
      <t>スウジ</t>
    </rPh>
    <phoneticPr fontId="7"/>
  </si>
  <si>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</si>
  <si>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</si>
  <si>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</si>
  <si>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</si>
  <si>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</si>
  <si>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</si>
  <si>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</si>
  <si>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</si>
  <si>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</si>
  <si>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</si>
  <si>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</si>
  <si>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</si>
  <si>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</si>
  <si>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</si>
  <si>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</si>
  <si>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</si>
  <si>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</si>
  <si>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</si>
  <si>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</si>
  <si>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</si>
  <si>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</si>
  <si>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</si>
  <si>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31" eb="133">
      <t>ウリアゲ</t>
    </rPh>
    <rPh sb="134" eb="136">
      <t>シイレ</t>
    </rPh>
    <rPh sb="252" eb="254">
      <t>バアイ</t>
    </rPh>
    <rPh sb="256" eb="258">
      <t>ハンバイ</t>
    </rPh>
    <rPh sb="281" eb="283">
      <t>シイレ</t>
    </rPh>
    <phoneticPr fontId="7"/>
  </si>
  <si>
    <t>仕入取引コード</t>
    <rPh sb="0" eb="2">
      <t>シイレ</t>
    </rPh>
    <rPh sb="2" eb="4">
      <t>トリヒキ</t>
    </rPh>
    <phoneticPr fontId="0"/>
  </si>
  <si>
    <t>SD3160110</t>
  </si>
  <si>
    <t>この項目は、「明細区分」が「0：売上・仕入」「2：値引」「9：その他」の場合に受け入れできます。
桁数は、設定（メインメニュー右上にある[設定]アイコンから[運用設定]メニューの[債務管理]ページ）によって異なります。</t>
    <rPh sb="90" eb="92">
      <t>サイム</t>
    </rPh>
    <phoneticPr fontId="7"/>
  </si>
  <si>
    <t>倉庫コード</t>
    <rPh sb="0" eb="2">
      <t>ソウコ</t>
    </rPh>
    <phoneticPr fontId="0"/>
  </si>
  <si>
    <t>SD3160111</t>
  </si>
  <si>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</si>
  <si>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</si>
  <si>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</si>
  <si>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</si>
  <si>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</si>
  <si>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</si>
  <si>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</si>
  <si>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</si>
  <si>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</si>
  <si>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</si>
  <si>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</si>
  <si>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</si>
  <si>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</si>
  <si>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</si>
  <si>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</si>
  <si>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</si>
  <si>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</si>
  <si>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</si>
  <si>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</si>
  <si>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</si>
  <si>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</si>
  <si>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</si>
  <si>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</si>
  <si>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</si>
  <si>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</si>
  <si>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</si>
  <si>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</si>
  <si>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</si>
  <si>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</si>
  <si>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</si>
  <si>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</si>
  <si>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</si>
  <si>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</si>
  <si>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</si>
  <si>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</si>
  <si>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</si>
  <si>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</si>
  <si>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この項目は、『Sシステム』または『奉行Ｖ ERPクラウド』をご利用の場合に受け入れできます。</t>
    <rPh sb="2" eb="4">
      <t>コウモク</t>
    </rPh>
    <rPh sb="37" eb="38">
      <t>ウ</t>
    </rPh>
    <rPh sb="39" eb="40">
      <t>イ</t>
    </rPh>
    <phoneticPr fontId="30"/>
  </si>
  <si>
    <t>SD3160125</t>
  </si>
  <si>
    <t>文字</t>
    <rPh sb="0" eb="2">
      <t>モジ</t>
    </rPh>
    <phoneticPr fontId="2"/>
  </si>
  <si>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</si>
  <si>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</si>
  <si>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</si>
  <si>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</si>
  <si>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</si>
  <si>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</si>
  <si>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</si>
  <si>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</si>
  <si>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</si>
  <si>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</si>
  <si>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</si>
  <si>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</si>
  <si>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</si>
  <si>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</si>
  <si>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</si>
  <si>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</si>
  <si>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</si>
  <si>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</si>
  <si>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</si>
  <si>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</si>
  <si>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</si>
  <si>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</si>
  <si>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</si>
  <si>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</si>
  <si>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</si>
  <si>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</si>
  <si>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</si>
  <si>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</si>
  <si>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</si>
  <si>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</si>
  <si>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</si>
  <si>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</si>
  <si>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</si>
  <si>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</si>
  <si>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</si>
  <si>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</si>
  <si>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</si>
  <si>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</si>
  <si>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</si>
  <si>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</si>
  <si>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</si>
  <si>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</si>
  <si>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</si>
  <si>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</si>
  <si>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30"/>
  </si>
  <si>
    <t>SD3070001</t>
  </si>
  <si>
    <t>商品区分名</t>
    <rPh sb="0" eb="2">
      <t>ショウヒン</t>
    </rPh>
    <phoneticPr fontId="30"/>
  </si>
  <si>
    <t>SD3070002</t>
  </si>
  <si>
    <t>商品</t>
    <rPh sb="0" eb="2">
      <t>ショウヒン</t>
    </rPh>
    <phoneticPr fontId="39"/>
  </si>
  <si>
    <t>SD3120001</t>
  </si>
  <si>
    <t>任意項目</t>
    <rPh sb="0" eb="4">
      <t>ニンイコウモク</t>
    </rPh>
    <phoneticPr fontId="39"/>
  </si>
  <si>
    <t>債権連携内容</t>
    <rPh sb="0" eb="4">
      <t>サイケンレンケイ</t>
    </rPh>
    <rPh sb="4" eb="6">
      <t>ナイヨウ</t>
    </rPh>
    <phoneticPr fontId="39"/>
  </si>
  <si>
    <t>債務連携内容</t>
    <rPh sb="0" eb="6">
      <t>サイムレンケイナイヨウ</t>
    </rPh>
    <phoneticPr fontId="39"/>
  </si>
  <si>
    <t>このデータは『債務奉行クラウド』をご利用の場合に受け入れできます。</t>
    <rPh sb="7" eb="9">
      <t>サイム</t>
    </rPh>
    <phoneticPr fontId="2"/>
  </si>
  <si>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2"/>
  </si>
  <si>
    <t>【マスター情報】</t>
    <rPh sb="5" eb="7">
      <t>ジョウホウ</t>
    </rPh>
    <phoneticPr fontId="30"/>
  </si>
  <si>
    <t>SD3080001</t>
  </si>
  <si>
    <t>桁数は、設定（メインメニュー右上にある[設定]アイコンから[運用設定]メニューの[商品管理]ページ）によって異なります。</t>
    <rPh sb="41" eb="43">
      <t>ショウヒン</t>
    </rPh>
    <rPh sb="43" eb="45">
      <t>カンリ</t>
    </rPh>
    <phoneticPr fontId="30"/>
  </si>
  <si>
    <t>4～10</t>
  </si>
  <si>
    <t>準必須</t>
    <rPh sb="0" eb="1">
      <t>ジュン</t>
    </rPh>
    <phoneticPr fontId="30"/>
  </si>
  <si>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</si>
  <si>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</si>
  <si>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</si>
  <si>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39"/>
  </si>
  <si>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</si>
  <si>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39"/>
  </si>
  <si>
    <t>仕入先コード</t>
    <rPh sb="0" eb="2">
      <t>シイレ</t>
    </rPh>
    <rPh sb="2" eb="3">
      <t>サキ</t>
    </rPh>
    <phoneticPr fontId="39"/>
  </si>
  <si>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</si>
  <si>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39"/>
  </si>
  <si>
    <t>大文字英字</t>
  </si>
  <si>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</si>
  <si>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０～４
新規データとして空白データを受け入れた場合は、「0」が設定されます。</t>
  </si>
  <si>
    <t>【金額】</t>
    <rPh sb="1" eb="3">
      <t>キンガク</t>
    </rPh>
    <phoneticPr fontId="30"/>
  </si>
  <si>
    <t>２</t>
  </si>
  <si>
    <t>価格データ</t>
    <phoneticPr fontId="4"/>
  </si>
  <si>
    <t>SD3110001</t>
  </si>
  <si>
    <t>販売計算式コード</t>
    <rPh sb="0" eb="5">
      <t>ハンバイケイサンシキ</t>
    </rPh>
    <phoneticPr fontId="39"/>
  </si>
  <si>
    <t>SD3110002</t>
  </si>
  <si>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4"/>
  </si>
  <si>
    <t>仕入計算式コード</t>
    <rPh sb="0" eb="2">
      <t>シイレ</t>
    </rPh>
    <rPh sb="2" eb="4">
      <t>ケイサン</t>
    </rPh>
    <rPh sb="4" eb="5">
      <t>シキ</t>
    </rPh>
    <phoneticPr fontId="39"/>
  </si>
  <si>
    <t>SD3110003</t>
  </si>
  <si>
    <t>在庫計算式コード</t>
    <rPh sb="0" eb="2">
      <t>ザイコ</t>
    </rPh>
    <rPh sb="2" eb="4">
      <t>ケイサン</t>
    </rPh>
    <rPh sb="4" eb="5">
      <t>シキ</t>
    </rPh>
    <phoneticPr fontId="39"/>
  </si>
  <si>
    <t>SD3110004</t>
  </si>
  <si>
    <t>計算式項目１使用</t>
    <rPh sb="0" eb="2">
      <t>ケイサン</t>
    </rPh>
    <rPh sb="2" eb="3">
      <t>シキ</t>
    </rPh>
    <rPh sb="3" eb="5">
      <t>コウモク</t>
    </rPh>
    <rPh sb="6" eb="8">
      <t>シヨウ</t>
    </rPh>
    <phoneticPr fontId="2"/>
  </si>
  <si>
    <t>SD3110005</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</si>
  <si>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</si>
  <si>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</si>
  <si>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</si>
  <si>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</si>
  <si>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</si>
  <si>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</si>
  <si>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</si>
  <si>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</si>
  <si>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</si>
  <si>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</si>
  <si>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</si>
  <si>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</si>
  <si>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</si>
  <si>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</si>
  <si>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</si>
  <si>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</si>
  <si>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</si>
  <si>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</si>
  <si>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</si>
  <si>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</si>
  <si>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</si>
  <si>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</si>
  <si>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</si>
  <si>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</si>
  <si>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</si>
  <si>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</si>
  <si>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</si>
  <si>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</si>
  <si>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</si>
  <si>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</si>
  <si>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</si>
  <si>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</si>
  <si>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</si>
  <si>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</si>
  <si>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</si>
  <si>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</si>
  <si>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</si>
  <si>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</si>
  <si>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</si>
  <si>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</si>
  <si>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1~40</t>
  </si>
  <si>
    <t>文字</t>
    <rPh sb="0" eb="2">
      <t>モジ</t>
    </rPh>
    <phoneticPr fontId="51"/>
  </si>
  <si>
    <t>0：しない　1：する
この項目は、「統一伝票価格表コード」が「0」の場合に受け入れできます。
新規データとして空白データを受け入れた場合は、「0：しない」が設定されます。</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</si>
  <si>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</si>
  <si>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売価金額端数処理額</t>
  </si>
  <si>
    <t>1／10／100／1,000／10,000／100,000／1,000,000／10,000,000／100,000,000</t>
  </si>
  <si>
    <t>棚卸資産評価方法データ</t>
    <phoneticPr fontId="4"/>
  </si>
  <si>
    <t>MM3140001</t>
  </si>
  <si>
    <t>桁数は、設定（メインメニュー右上にある[設定]アイコンから[運用設定]メニューの[商品管理]ページ）によって異なります。</t>
    <rPh sb="41" eb="43">
      <t>ショウヒン</t>
    </rPh>
    <rPh sb="43" eb="45">
      <t>カンリ</t>
    </rPh>
    <phoneticPr fontId="4"/>
  </si>
  <si>
    <t>棚卸資産評価方法</t>
    <rPh sb="0" eb="8">
      <t>タナオロシシサンヒョウカホウホウ</t>
    </rPh>
    <phoneticPr fontId="2"/>
  </si>
  <si>
    <t>在庫単価データ</t>
    <phoneticPr fontId="4"/>
  </si>
  <si>
    <t>MM3150002</t>
  </si>
  <si>
    <t>準必須</t>
    <rPh sb="0" eb="1">
      <t>ジュン</t>
    </rPh>
    <rPh sb="1" eb="3">
      <t>ヒッス</t>
    </rPh>
    <phoneticPr fontId="8"/>
  </si>
  <si>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66" eb="268">
      <t>ショウヒン</t>
    </rPh>
    <rPh sb="271" eb="273">
      <t>ザイコ</t>
    </rPh>
    <rPh sb="284" eb="286">
      <t>タンイ</t>
    </rPh>
    <rPh sb="305" eb="306">
      <t>ツ</t>
    </rPh>
    <phoneticPr fontId="47"/>
  </si>
  <si>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66" eb="68">
      <t>ニスガタ</t>
    </rPh>
    <rPh sb="280" eb="282">
      <t>ニスガタ</t>
    </rPh>
    <phoneticPr fontId="47"/>
  </si>
  <si>
    <t>準必須</t>
    <rPh sb="0" eb="1">
      <t>ジュン</t>
    </rPh>
    <rPh sb="1" eb="3">
      <t>ヒッス</t>
    </rPh>
    <phoneticPr fontId="4"/>
  </si>
  <si>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30"/>
  </si>
  <si>
    <t>各伝票の１明細目に「*」を必ず付けます。</t>
  </si>
  <si>
    <t>11</t>
  </si>
  <si>
    <t>文字</t>
    <rPh sb="0" eb="2">
      <t>モジ</t>
    </rPh>
    <phoneticPr fontId="53"/>
  </si>
  <si>
    <t>形式は、表紙の「日付の形式」参照</t>
  </si>
  <si>
    <t>６～15</t>
  </si>
  <si>
    <t>英数カナ</t>
    <rPh sb="0" eb="2">
      <t>エイスウ</t>
    </rPh>
    <phoneticPr fontId="53"/>
  </si>
  <si>
    <t>数字</t>
    <rPh sb="0" eb="2">
      <t>スウジ</t>
    </rPh>
    <phoneticPr fontId="53"/>
  </si>
  <si>
    <t>１～15</t>
  </si>
  <si>
    <t>４～20</t>
  </si>
  <si>
    <t>4</t>
  </si>
  <si>
    <t>16</t>
  </si>
  <si>
    <t>24</t>
  </si>
  <si>
    <t>50</t>
  </si>
  <si>
    <t>数字</t>
    <rPh sb="0" eb="2">
      <t>スウジ</t>
    </rPh>
    <phoneticPr fontId="22"/>
  </si>
  <si>
    <t>13</t>
  </si>
  <si>
    <t>16</t>
    <phoneticPr fontId="4"/>
  </si>
  <si>
    <t>13</t>
    <phoneticPr fontId="4"/>
  </si>
  <si>
    <t>数字</t>
    <rPh sb="0" eb="2">
      <t>スウジ</t>
    </rPh>
    <phoneticPr fontId="4"/>
  </si>
  <si>
    <t>14</t>
    <phoneticPr fontId="4"/>
  </si>
  <si>
    <t>数字</t>
    <rPh sb="0" eb="2">
      <t>スウジ</t>
    </rPh>
    <phoneticPr fontId="21"/>
  </si>
  <si>
    <t>数字</t>
    <rPh sb="0" eb="2">
      <t>スウジ</t>
    </rPh>
    <phoneticPr fontId="3"/>
  </si>
  <si>
    <t>15</t>
    <phoneticPr fontId="4"/>
  </si>
  <si>
    <t>【付箋情報】</t>
    <rPh sb="1" eb="3">
      <t>フセン</t>
    </rPh>
    <rPh sb="3" eb="5">
      <t>ジョウホウ</t>
    </rPh>
    <phoneticPr fontId="2"/>
  </si>
  <si>
    <t>0：赤　1：青　2：黄　3：橙　4：緑　5：紫
付箋メモを設定し、空白データを受け入れた場合は、「0：赤」が設定されます。</t>
  </si>
  <si>
    <t>400</t>
  </si>
  <si>
    <t>【明細按分情報】</t>
    <rPh sb="1" eb="3">
      <t>メイサイ</t>
    </rPh>
    <rPh sb="3" eb="5">
      <t>アンブン</t>
    </rPh>
    <rPh sb="5" eb="7">
      <t>ジョウホウ</t>
    </rPh>
    <phoneticPr fontId="2"/>
  </si>
  <si>
    <t>数字</t>
    <rPh sb="0" eb="2">
      <t>スウジ</t>
    </rPh>
    <phoneticPr fontId="25"/>
  </si>
  <si>
    <t>数字</t>
    <rPh sb="0" eb="2">
      <t>スウジ</t>
    </rPh>
    <phoneticPr fontId="35"/>
  </si>
  <si>
    <t>【見出し付きの明細の受け入れ】</t>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</si>
  <si>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</si>
  <si>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</si>
  <si>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</si>
  <si>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</si>
  <si>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</si>
  <si>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</si>
  <si>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</si>
  <si>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</si>
  <si>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</si>
  <si>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</si>
  <si>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</si>
  <si>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</si>
  <si>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</si>
  <si>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</si>
  <si>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</si>
  <si>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伝票No.</t>
  </si>
  <si>
    <t>大文字英字</t>
    <phoneticPr fontId="4"/>
  </si>
  <si>
    <t>英数カナ</t>
    <phoneticPr fontId="4"/>
  </si>
  <si>
    <t>数字</t>
    <phoneticPr fontId="4"/>
  </si>
  <si>
    <t>200</t>
  </si>
  <si>
    <t>【証憑】</t>
    <rPh sb="1" eb="3">
      <t>ショウヒョウ</t>
    </rPh>
    <phoneticPr fontId="2"/>
  </si>
  <si>
    <t>15</t>
  </si>
  <si>
    <t>2083</t>
  </si>
  <si>
    <t>「証憑No.２」と「証憑ファイルパス２」がどちらも指定されていない場合は、２つ目の証憑として受け入れられます。</t>
    <phoneticPr fontId="56"/>
  </si>
  <si>
    <t>英数カナ</t>
    <rPh sb="0" eb="2">
      <t>エイスウ</t>
    </rPh>
    <phoneticPr fontId="40"/>
  </si>
  <si>
    <t>英数カナ</t>
    <rPh sb="0" eb="2">
      <t>エイスウ</t>
    </rPh>
    <phoneticPr fontId="10"/>
  </si>
  <si>
    <t>数字</t>
    <rPh sb="0" eb="2">
      <t>スウジ</t>
    </rPh>
    <phoneticPr fontId="32"/>
  </si>
  <si>
    <t>英数カナ</t>
    <rPh sb="0" eb="2">
      <t>エイスウ</t>
    </rPh>
    <phoneticPr fontId="33"/>
  </si>
  <si>
    <t>納品期日</t>
  </si>
  <si>
    <t>数字</t>
    <rPh sb="0" eb="2">
      <t>スウジ</t>
    </rPh>
    <phoneticPr fontId="42"/>
  </si>
  <si>
    <t>0：赤　1：青　2：黄　3：橙　4：緑　5：紫
「付箋メモ」を設定し、空白データを受け入れた場合は、「0：赤」が設定されます。</t>
  </si>
  <si>
    <t>【在庫受払情報】</t>
    <rPh sb="1" eb="3">
      <t>ザイコ</t>
    </rPh>
    <rPh sb="3" eb="5">
      <t>ウケハライ</t>
    </rPh>
    <rPh sb="5" eb="7">
      <t>ジョウホウ</t>
    </rPh>
    <phoneticPr fontId="36"/>
  </si>
  <si>
    <t>　・商品の在庫管理（[商品]メニューの[在庫]ページ）が「する」</t>
    <phoneticPr fontId="36"/>
  </si>
  <si>
    <t>明細按分任意項目コード</t>
  </si>
  <si>
    <t>数字</t>
    <rPh sb="0" eb="2">
      <t>スウジ</t>
    </rPh>
    <phoneticPr fontId="33"/>
  </si>
  <si>
    <t>数字</t>
    <rPh sb="0" eb="2">
      <t>スウジ</t>
    </rPh>
    <phoneticPr fontId="20"/>
  </si>
  <si>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</si>
  <si>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３</t>
    <phoneticPr fontId="4"/>
  </si>
  <si>
    <t>0：敬称なし　1：敬称１   2：敬称２   3： 敬称３  4：敬称４　5：敬称５</t>
  </si>
  <si>
    <t>数字</t>
    <rPh sb="0" eb="2">
      <t>スウジ</t>
    </rPh>
    <phoneticPr fontId="40"/>
  </si>
  <si>
    <t>数字</t>
    <rPh sb="0" eb="2">
      <t>スウジ</t>
    </rPh>
    <phoneticPr fontId="10"/>
  </si>
  <si>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4"/>
  </si>
  <si>
    <t>2</t>
    <phoneticPr fontId="4"/>
  </si>
  <si>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</si>
  <si>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</si>
  <si>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t>
  </si>
  <si>
    <t>　　　明細　数量100　</t>
    <rPh sb="6" eb="8">
      <t>スウリョウ</t>
    </rPh>
    <phoneticPr fontId="8"/>
  </si>
  <si>
    <t>　　　┗在庫内訳①　20</t>
    <rPh sb="4" eb="6">
      <t>ザイコ</t>
    </rPh>
    <rPh sb="6" eb="8">
      <t>ウチワケ</t>
    </rPh>
    <phoneticPr fontId="8"/>
  </si>
  <si>
    <t>　　　┗在庫内訳②　80</t>
    <rPh sb="4" eb="6">
      <t>ザイコ</t>
    </rPh>
    <rPh sb="6" eb="8">
      <t>ウチワケ</t>
    </rPh>
    <phoneticPr fontId="8"/>
  </si>
  <si>
    <t>詳細は、欄外の【受注伝票または出荷伝票をリレーして受け入れる場合】参照</t>
    <phoneticPr fontId="4"/>
  </si>
  <si>
    <t>得意先担当者</t>
  </si>
  <si>
    <t>空白データを受け入れた場合は、得意先の担当者名（[得意先]メニューの[ご担当]ページで設定）が設定されます。
※リレー入力の場合で、空白データを受け入れた場合は、リレー元の値が設定されます。</t>
  </si>
  <si>
    <t>仕訳伝票作成対象</t>
    <rPh sb="0" eb="2">
      <t>シワケ</t>
    </rPh>
    <rPh sb="2" eb="4">
      <t>デン</t>
    </rPh>
    <rPh sb="4" eb="6">
      <t>サクセイ</t>
    </rPh>
    <rPh sb="6" eb="8">
      <t>タイショウ</t>
    </rPh>
    <phoneticPr fontId="0"/>
  </si>
  <si>
    <t>数字</t>
    <rPh sb="0" eb="2">
      <t>スウジ</t>
    </rPh>
    <phoneticPr fontId="24"/>
  </si>
  <si>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4"/>
  </si>
  <si>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</si>
  <si>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</si>
  <si>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</si>
  <si>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</si>
  <si>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</si>
  <si>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</si>
  <si>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</si>
  <si>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</si>
  <si>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</si>
  <si>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</si>
  <si>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</si>
  <si>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</si>
  <si>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</si>
  <si>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※リレー入力の場合で、空白データを受け入れた場合は、リレー元の値が設定されます。</t>
  </si>
  <si>
    <t>48</t>
  </si>
  <si>
    <t>1～20</t>
  </si>
  <si>
    <t>４～20</t>
    <phoneticPr fontId="4"/>
  </si>
  <si>
    <t>リレー元No.</t>
    <rPh sb="3" eb="4">
      <t>モト</t>
    </rPh>
    <phoneticPr fontId="21"/>
  </si>
  <si>
    <t>6～15</t>
  </si>
  <si>
    <t>リレー元日付</t>
    <rPh sb="3" eb="4">
      <t>モト</t>
    </rPh>
    <phoneticPr fontId="21"/>
  </si>
  <si>
    <t>文字</t>
    <rPh sb="0" eb="2">
      <t>モジ</t>
    </rPh>
    <phoneticPr fontId="21"/>
  </si>
  <si>
    <t>詳細は、欄外の【受注伝票または出荷伝票をリレーして受け入れる場合】参照</t>
  </si>
  <si>
    <t>英数カナ</t>
    <rPh sb="0" eb="2">
      <t>エイスウ</t>
    </rPh>
    <phoneticPr fontId="59"/>
  </si>
  <si>
    <t>リレー元部門コード</t>
    <rPh sb="4" eb="6">
      <t>ブモン</t>
    </rPh>
    <phoneticPr fontId="21"/>
  </si>
  <si>
    <t>英数カナ</t>
    <rPh sb="0" eb="2">
      <t>エイスウ</t>
    </rPh>
    <phoneticPr fontId="21"/>
  </si>
  <si>
    <t>リレー元明細行番号</t>
    <rPh sb="4" eb="6">
      <t>メイサイ</t>
    </rPh>
    <rPh sb="6" eb="9">
      <t>ギョウバンゴウ</t>
    </rPh>
    <phoneticPr fontId="21"/>
  </si>
  <si>
    <t>英数カナ</t>
    <rPh sb="0" eb="2">
      <t>エイスウ</t>
    </rPh>
    <phoneticPr fontId="14"/>
  </si>
  <si>
    <t>【在庫受払情報】</t>
  </si>
  <si>
    <t>0：債務計上　1：即時支払
空白データを受け入れた場合は、「0：債務計上」が設定されます。</t>
  </si>
  <si>
    <t>形式は、表紙の「日付の形式」参照
空白データを受け入れた場合は、「仕入日付」と同じ日付が設定されます。</t>
  </si>
  <si>
    <t>支払予定１／支払伝票１</t>
    <rPh sb="0" eb="2">
      <t>シハライ</t>
    </rPh>
    <rPh sb="2" eb="4">
      <t>ヨテイ</t>
    </rPh>
    <rPh sb="6" eb="8">
      <t>シハライ</t>
    </rPh>
    <rPh sb="8" eb="10">
      <t>デンピョウ</t>
    </rPh>
    <phoneticPr fontId="2"/>
  </si>
  <si>
    <t>支払予定１</t>
    <rPh sb="0" eb="2">
      <t>シハライ</t>
    </rPh>
    <rPh sb="2" eb="4">
      <t>ヨテイ</t>
    </rPh>
    <phoneticPr fontId="2"/>
  </si>
  <si>
    <t>0：銀行振込　6：口座引落　7:値引・調整　8：相殺　9：その他　10：現金　11：小切手</t>
  </si>
  <si>
    <t>形式は、表紙の「日付の形式」参照
【必須になる条件】
「支払予定１」を受け入れる場合</t>
  </si>
  <si>
    <t>振込情報１</t>
    <rPh sb="0" eb="2">
      <t>フリコミ</t>
    </rPh>
    <rPh sb="2" eb="4">
      <t>ジョウホウ</t>
    </rPh>
    <phoneticPr fontId="2"/>
  </si>
  <si>
    <t>７</t>
  </si>
  <si>
    <t>支払伝票１</t>
    <rPh sb="0" eb="2">
      <t>シハライ</t>
    </rPh>
    <rPh sb="2" eb="4">
      <t>デンピョウ</t>
    </rPh>
    <phoneticPr fontId="2"/>
  </si>
  <si>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4"/>
  </si>
  <si>
    <t>この項目は、『債務奉行クラウド』をご利用の場合に受け入れできます。</t>
  </si>
  <si>
    <t>支払予定２／支払伝票２</t>
    <rPh sb="0" eb="2">
      <t>シハライ</t>
    </rPh>
    <rPh sb="2" eb="4">
      <t>ヨテイ</t>
    </rPh>
    <rPh sb="6" eb="8">
      <t>シハライ</t>
    </rPh>
    <rPh sb="8" eb="10">
      <t>デンピョウ</t>
    </rPh>
    <phoneticPr fontId="2"/>
  </si>
  <si>
    <t>設定内容は、「支払予定１／支払伝票１」と同様です。</t>
  </si>
  <si>
    <t>支払予定３／支払伝票３</t>
    <rPh sb="0" eb="2">
      <t>シハライ</t>
    </rPh>
    <rPh sb="2" eb="4">
      <t>ヨテイ</t>
    </rPh>
    <rPh sb="6" eb="8">
      <t>シハライ</t>
    </rPh>
    <rPh sb="8" eb="10">
      <t>デンピョウ</t>
    </rPh>
    <phoneticPr fontId="2"/>
  </si>
  <si>
    <t>支払予定４／支払伝票４</t>
    <rPh sb="0" eb="2">
      <t>シハライ</t>
    </rPh>
    <rPh sb="2" eb="4">
      <t>ヨテイ</t>
    </rPh>
    <rPh sb="6" eb="8">
      <t>シハライ</t>
    </rPh>
    <rPh sb="8" eb="10">
      <t>デンピョウ</t>
    </rPh>
    <phoneticPr fontId="2"/>
  </si>
  <si>
    <t>支払予定５／支払伝票５</t>
    <rPh sb="0" eb="2">
      <t>シハライ</t>
    </rPh>
    <rPh sb="2" eb="4">
      <t>ヨテイ</t>
    </rPh>
    <rPh sb="6" eb="8">
      <t>シハライ</t>
    </rPh>
    <rPh sb="8" eb="10">
      <t>デンピョウ</t>
    </rPh>
    <phoneticPr fontId="2"/>
  </si>
  <si>
    <t>支払予定６／支払伝票６</t>
    <rPh sb="0" eb="2">
      <t>シハライ</t>
    </rPh>
    <rPh sb="2" eb="4">
      <t>ヨテイ</t>
    </rPh>
    <rPh sb="6" eb="8">
      <t>シハライ</t>
    </rPh>
    <rPh sb="8" eb="10">
      <t>デンピョウ</t>
    </rPh>
    <phoneticPr fontId="2"/>
  </si>
  <si>
    <t>支払予定７／支払伝票７</t>
    <rPh sb="0" eb="2">
      <t>シハライ</t>
    </rPh>
    <rPh sb="2" eb="4">
      <t>ヨテイ</t>
    </rPh>
    <rPh sb="6" eb="8">
      <t>シハライ</t>
    </rPh>
    <rPh sb="8" eb="10">
      <t>デンピョウ</t>
    </rPh>
    <phoneticPr fontId="2"/>
  </si>
  <si>
    <t>支払予定８／支払伝票８</t>
    <rPh sb="0" eb="2">
      <t>シハライ</t>
    </rPh>
    <rPh sb="2" eb="4">
      <t>ヨテイ</t>
    </rPh>
    <rPh sb="6" eb="8">
      <t>シハライ</t>
    </rPh>
    <rPh sb="8" eb="10">
      <t>デンピョウ</t>
    </rPh>
    <phoneticPr fontId="2"/>
  </si>
  <si>
    <t>支払予定９／支払伝票９</t>
    <rPh sb="0" eb="2">
      <t>シハライ</t>
    </rPh>
    <rPh sb="2" eb="4">
      <t>ヨテイ</t>
    </rPh>
    <rPh sb="6" eb="8">
      <t>シハライ</t>
    </rPh>
    <rPh sb="8" eb="10">
      <t>デンピョウ</t>
    </rPh>
    <phoneticPr fontId="2"/>
  </si>
  <si>
    <t>支払予定10／支払伝票10</t>
    <rPh sb="0" eb="2">
      <t>シハライ</t>
    </rPh>
    <rPh sb="2" eb="4">
      <t>ヨテイ</t>
    </rPh>
    <rPh sb="7" eb="9">
      <t>シハライ</t>
    </rPh>
    <rPh sb="9" eb="11">
      <t>デンピョウ</t>
    </rPh>
    <phoneticPr fontId="2"/>
  </si>
  <si>
    <t>支払予定11／支払伝票11</t>
    <rPh sb="0" eb="2">
      <t>シハライ</t>
    </rPh>
    <rPh sb="2" eb="4">
      <t>ヨテイ</t>
    </rPh>
    <rPh sb="7" eb="9">
      <t>シハライ</t>
    </rPh>
    <rPh sb="9" eb="11">
      <t>デンピョウ</t>
    </rPh>
    <phoneticPr fontId="2"/>
  </si>
  <si>
    <t>２</t>
    <phoneticPr fontId="4"/>
  </si>
  <si>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</si>
  <si>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</si>
  <si>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</si>
  <si>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</si>
  <si>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</si>
  <si>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4"/>
  </si>
  <si>
    <t>【控除情報】</t>
    <rPh sb="1" eb="3">
      <t>コウジョ</t>
    </rPh>
    <phoneticPr fontId="2"/>
  </si>
  <si>
    <t>4～20</t>
    <phoneticPr fontId="4"/>
  </si>
  <si>
    <t>3～10</t>
  </si>
  <si>
    <t>　　　以下の項目を設定して充当対象を指定します。</t>
    <phoneticPr fontId="8"/>
  </si>
  <si>
    <t>　　　「振替元No.」</t>
  </si>
  <si>
    <t>　　　「振替元ＯＢＣｉＤ」</t>
    <phoneticPr fontId="4"/>
  </si>
  <si>
    <t>　　　「振替元明細行番号」</t>
    <phoneticPr fontId="4"/>
  </si>
  <si>
    <t>【受注伝票または出荷伝票をリレーして受け入れる場合】</t>
    <phoneticPr fontId="8"/>
  </si>
  <si>
    <t>　　●リレー元の指定</t>
    <phoneticPr fontId="8"/>
  </si>
  <si>
    <t>　　　以下の項目を設定してリレーする明細を指定します。</t>
    <phoneticPr fontId="8"/>
  </si>
  <si>
    <t>　　　「リレー元伝票種類」</t>
    <phoneticPr fontId="8"/>
  </si>
  <si>
    <t>　　　「リレー元No.」</t>
    <phoneticPr fontId="8"/>
  </si>
  <si>
    <t>必須　　伝票No.を指定します。</t>
    <rPh sb="0" eb="2">
      <t>ヒッス</t>
    </rPh>
    <rPh sb="4" eb="6">
      <t>デンピョウ</t>
    </rPh>
    <rPh sb="10" eb="12">
      <t>シテイ</t>
    </rPh>
    <phoneticPr fontId="4"/>
  </si>
  <si>
    <t>　　　「リレー元日付」</t>
    <phoneticPr fontId="4"/>
  </si>
  <si>
    <t>　　　「リレー元得意先コード」</t>
    <phoneticPr fontId="4"/>
  </si>
  <si>
    <t>　　　「リレー元部門コード」</t>
    <phoneticPr fontId="4"/>
  </si>
  <si>
    <t>　　　「リレー元ＯＢＣｉＤ」</t>
    <phoneticPr fontId="4"/>
  </si>
  <si>
    <t>　　　「リレー元明細行番号」</t>
    <phoneticPr fontId="4"/>
  </si>
  <si>
    <t>　　　「リレー元出荷内訳行番号」</t>
    <phoneticPr fontId="4"/>
  </si>
  <si>
    <t>　　・「リレー元伝票種類」と「リレー元No.」が設定されていない場合は通常の伝票として受け入れられます。</t>
    <phoneticPr fontId="8"/>
  </si>
  <si>
    <t>　　・該当する伝票が複数あり、リレー元を特定できない場合は未受入になります。</t>
    <rPh sb="7" eb="9">
      <t>デンピョウ</t>
    </rPh>
    <rPh sb="18" eb="19">
      <t>モト</t>
    </rPh>
    <phoneticPr fontId="4"/>
  </si>
  <si>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4"/>
  </si>
  <si>
    <t>　　●リレーする数量の指定</t>
    <phoneticPr fontId="8"/>
  </si>
  <si>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8"/>
  </si>
  <si>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4"/>
  </si>
  <si>
    <t>【在庫受払がある明細の受け入れ】</t>
    <rPh sb="1" eb="3">
      <t>ザイコ</t>
    </rPh>
    <rPh sb="3" eb="5">
      <t>ウケハライ</t>
    </rPh>
    <phoneticPr fontId="8"/>
  </si>
  <si>
    <t>MM4020000</t>
  </si>
  <si>
    <t>伝票区分</t>
    <rPh sb="2" eb="4">
      <t>クブン</t>
    </rPh>
    <phoneticPr fontId="30"/>
  </si>
  <si>
    <t>MM4020001</t>
  </si>
  <si>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
  </si>
  <si>
    <t>発注種別</t>
    <rPh sb="0" eb="2">
      <t>ハッチュウ</t>
    </rPh>
    <rPh sb="2" eb="4">
      <t>シュベツ</t>
    </rPh>
    <phoneticPr fontId="42"/>
  </si>
  <si>
    <t>数字</t>
    <rPh sb="0" eb="2">
      <t>スウジ</t>
    </rPh>
    <phoneticPr fontId="12"/>
  </si>
  <si>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
  </si>
  <si>
    <t>発注日付</t>
    <rPh sb="2" eb="4">
      <t>ヒヅケ</t>
    </rPh>
    <phoneticPr fontId="2"/>
  </si>
  <si>
    <t>MM4020002</t>
  </si>
  <si>
    <t>MM4020003</t>
  </si>
  <si>
    <t>桁数は、設定（メインメニュー右上にある[設定]アイコンから[運用設定]メニューの[基本]ページ）によって異なります。
詳細は、表紙の「伝票の伝票No.」参照</t>
    <phoneticPr fontId="49"/>
  </si>
  <si>
    <t>MM4020004</t>
  </si>
  <si>
    <t>仕入先名</t>
    <rPh sb="3" eb="4">
      <t>メイ</t>
    </rPh>
    <phoneticPr fontId="30"/>
  </si>
  <si>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</si>
  <si>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13"/>
  </si>
  <si>
    <t>MM4020006</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</si>
  <si>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13"/>
  </si>
  <si>
    <t>仕入先担当者</t>
    <rPh sb="3" eb="6">
      <t>タントウシャ</t>
    </rPh>
    <phoneticPr fontId="30"/>
  </si>
  <si>
    <t>MM4020007</t>
  </si>
  <si>
    <t>空白データを受け入れた場合は、仕入先の担当者名（[仕入先]メニューの[ご担当]ページで設定）が設定されます。</t>
    <rPh sb="0" eb="2">
      <t>クウハク</t>
    </rPh>
    <rPh sb="6" eb="7">
      <t>ウ</t>
    </rPh>
    <rPh sb="8" eb="9">
      <t>イ</t>
    </rPh>
    <rPh sb="11" eb="13">
      <t>バアイ</t>
    </rPh>
    <rPh sb="19" eb="22">
      <t>タントウシャ</t>
    </rPh>
    <rPh sb="22" eb="23">
      <t>メイ</t>
    </rPh>
    <rPh sb="36" eb="38">
      <t>タントウ</t>
    </rPh>
    <rPh sb="47" eb="49">
      <t>セッテイ</t>
    </rPh>
    <phoneticPr fontId="13"/>
  </si>
  <si>
    <t>MM4020008</t>
  </si>
  <si>
    <t>数字</t>
    <rPh sb="0" eb="2">
      <t>スウジ</t>
    </rPh>
    <phoneticPr fontId="13"/>
  </si>
  <si>
    <t>0：明細単位　1：伝票単位　2：請求書単位
空白データを受け入れた場合は、仕入先の消費税計算（[仕入先]メニューの[消費税]ページで設定）が設定されます。</t>
    <rPh sb="37" eb="39">
      <t>シイレ</t>
    </rPh>
    <rPh sb="48" eb="50">
      <t>シイレ</t>
    </rPh>
    <phoneticPr fontId="13"/>
  </si>
  <si>
    <t>債務区分</t>
    <rPh sb="0" eb="2">
      <t>サイム</t>
    </rPh>
    <rPh sb="2" eb="4">
      <t>クブン</t>
    </rPh>
    <phoneticPr fontId="30"/>
  </si>
  <si>
    <t>MM4020034</t>
  </si>
  <si>
    <t>0：営業外債務　1：営業債務
空白データを受け入れた場合は、仕入先の伝票債務区分（[仕入先]メニューの[仕入]ページで設定）が設定されます。
この項目は、『債務奉行クラウド』をご利用の場合に受け入れできます。</t>
  </si>
  <si>
    <t>精算先コード</t>
    <rPh sb="0" eb="2">
      <t>セイサン</t>
    </rPh>
    <rPh sb="2" eb="3">
      <t>サキ</t>
    </rPh>
    <phoneticPr fontId="30"/>
  </si>
  <si>
    <t>MM4020009</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</si>
  <si>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30"/>
  </si>
  <si>
    <t>部門コード</t>
    <rPh sb="0" eb="2">
      <t>ブモン</t>
    </rPh>
    <phoneticPr fontId="30"/>
  </si>
  <si>
    <t>MM4020010</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</si>
  <si>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4"/>
  </si>
  <si>
    <t>担当者コード</t>
    <rPh sb="0" eb="3">
      <t>タントウシャ</t>
    </rPh>
    <phoneticPr fontId="30"/>
  </si>
  <si>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</si>
  <si>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30"/>
  </si>
  <si>
    <t>MM4020012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</si>
  <si>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</si>
  <si>
    <t>MM4020013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</si>
  <si>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43"/>
  </si>
  <si>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phoneticPr fontId="4"/>
  </si>
  <si>
    <t>為替レート種別コード</t>
    <phoneticPr fontId="32"/>
  </si>
  <si>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phoneticPr fontId="4"/>
  </si>
  <si>
    <t>為替レート</t>
    <phoneticPr fontId="32"/>
  </si>
  <si>
    <t>整数６桁　小数９桁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phoneticPr fontId="4"/>
  </si>
  <si>
    <t>納入先名</t>
    <rPh sb="3" eb="4">
      <t>メイ</t>
    </rPh>
    <phoneticPr fontId="30"/>
  </si>
  <si>
    <t>MM4020017</t>
  </si>
  <si>
    <t>納入先事業所名</t>
    <rPh sb="3" eb="6">
      <t>ジギョウショ</t>
    </rPh>
    <rPh sb="6" eb="7">
      <t>メイ</t>
    </rPh>
    <phoneticPr fontId="30"/>
  </si>
  <si>
    <t>MM4020018</t>
  </si>
  <si>
    <t>納入先部署</t>
    <rPh sb="3" eb="5">
      <t>ブショ</t>
    </rPh>
    <phoneticPr fontId="30"/>
  </si>
  <si>
    <t>MM4020019</t>
  </si>
  <si>
    <t>納入先担当者氏名</t>
    <rPh sb="3" eb="6">
      <t>タントウシャ</t>
    </rPh>
    <rPh sb="6" eb="8">
      <t>シメイ</t>
    </rPh>
    <phoneticPr fontId="30"/>
  </si>
  <si>
    <t>MM4020020</t>
  </si>
  <si>
    <t>納入先敬称</t>
    <rPh sb="3" eb="5">
      <t>ケイショウ</t>
    </rPh>
    <phoneticPr fontId="30"/>
  </si>
  <si>
    <t>MM4020021</t>
  </si>
  <si>
    <t>納入先郵便番号</t>
    <rPh sb="3" eb="7">
      <t>ユウビンバンゴウ</t>
    </rPh>
    <phoneticPr fontId="30"/>
  </si>
  <si>
    <t>MM4020022</t>
  </si>
  <si>
    <t>納入先都道府県</t>
    <rPh sb="3" eb="7">
      <t>トドウフケン</t>
    </rPh>
    <phoneticPr fontId="30"/>
  </si>
  <si>
    <t>MM4020023</t>
  </si>
  <si>
    <t>納入先市区町村</t>
    <rPh sb="3" eb="5">
      <t>シク</t>
    </rPh>
    <rPh sb="5" eb="7">
      <t>チョウソン</t>
    </rPh>
    <phoneticPr fontId="30"/>
  </si>
  <si>
    <t>MM4020024</t>
  </si>
  <si>
    <t>MM4020025</t>
  </si>
  <si>
    <t>納入先ビル等</t>
    <rPh sb="5" eb="6">
      <t>トウ</t>
    </rPh>
    <phoneticPr fontId="30"/>
  </si>
  <si>
    <t>MM4020026</t>
  </si>
  <si>
    <t>納入先電話番号</t>
    <rPh sb="3" eb="5">
      <t>デンワ</t>
    </rPh>
    <rPh sb="5" eb="7">
      <t>バンゴウ</t>
    </rPh>
    <phoneticPr fontId="30"/>
  </si>
  <si>
    <t>MM4020027</t>
  </si>
  <si>
    <t>納入先FAX番号</t>
    <rPh sb="6" eb="8">
      <t>バンゴウ</t>
    </rPh>
    <phoneticPr fontId="30"/>
  </si>
  <si>
    <t>MM4020028</t>
  </si>
  <si>
    <t>摘要</t>
    <rPh sb="0" eb="2">
      <t>テキヨウ</t>
    </rPh>
    <phoneticPr fontId="30"/>
  </si>
  <si>
    <t>MM4020029</t>
  </si>
  <si>
    <t>摘要２</t>
    <rPh sb="0" eb="2">
      <t>テキヨウ</t>
    </rPh>
    <phoneticPr fontId="30"/>
  </si>
  <si>
    <t>MM4020030</t>
  </si>
  <si>
    <t>摘要３</t>
    <rPh sb="0" eb="2">
      <t>テキヨウ</t>
    </rPh>
    <phoneticPr fontId="30"/>
  </si>
  <si>
    <t>MM4020031</t>
  </si>
  <si>
    <t>証憑No.１</t>
    <rPh sb="0" eb="2">
      <t>ショウヒョウ</t>
    </rPh>
    <phoneticPr fontId="30"/>
  </si>
  <si>
    <t>MM4020501</t>
  </si>
  <si>
    <t>証憑ファイルパス１</t>
    <rPh sb="0" eb="2">
      <t>ショウヒョウ</t>
    </rPh>
    <phoneticPr fontId="30"/>
  </si>
  <si>
    <t>MM4020502</t>
  </si>
  <si>
    <t>証憑No.２</t>
    <rPh sb="0" eb="2">
      <t>ショウヒョウ</t>
    </rPh>
    <phoneticPr fontId="30"/>
  </si>
  <si>
    <t>MM4020511</t>
  </si>
  <si>
    <t>「証憑No.１」と「証憑ファイルパス１」がどちらも指定されていない場合は、１つ目の証憑として受け入れられます。</t>
    <phoneticPr fontId="56"/>
  </si>
  <si>
    <t>証憑ファイルパス２</t>
    <rPh sb="0" eb="2">
      <t>ショウヒョウ</t>
    </rPh>
    <phoneticPr fontId="30"/>
  </si>
  <si>
    <t>MM4020512</t>
  </si>
  <si>
    <t>証憑No.３</t>
    <rPh sb="0" eb="2">
      <t>ショウヒョウ</t>
    </rPh>
    <phoneticPr fontId="30"/>
  </si>
  <si>
    <t>MM4020521</t>
  </si>
  <si>
    <t>証憑ファイルパス３</t>
    <rPh sb="0" eb="2">
      <t>ショウヒョウ</t>
    </rPh>
    <phoneticPr fontId="30"/>
  </si>
  <si>
    <t>MM4020522</t>
  </si>
  <si>
    <t>証憑No.４</t>
    <rPh sb="0" eb="2">
      <t>ショウヒョウ</t>
    </rPh>
    <phoneticPr fontId="30"/>
  </si>
  <si>
    <t>MM4020531</t>
  </si>
  <si>
    <t>「証憑No.３」と「証憑ファイルパス３」がどちらも指定されていない場合は、３つ目の証憑として受け入れられます。</t>
    <phoneticPr fontId="56"/>
  </si>
  <si>
    <t>証憑ファイルパス４</t>
    <rPh sb="0" eb="2">
      <t>ショウヒョウ</t>
    </rPh>
    <phoneticPr fontId="30"/>
  </si>
  <si>
    <t>MM4020532</t>
  </si>
  <si>
    <t>証憑No.５</t>
    <rPh sb="0" eb="2">
      <t>ショウヒョウ</t>
    </rPh>
    <phoneticPr fontId="30"/>
  </si>
  <si>
    <t>MM4020541</t>
  </si>
  <si>
    <t>「証憑No.４」と「証憑ファイルパス４」がどちらも指定されていない場合は、４つ目の証憑として受け入れられます。</t>
    <phoneticPr fontId="56"/>
  </si>
  <si>
    <t>証憑ファイルパス５</t>
    <rPh sb="0" eb="2">
      <t>ショウヒョウ</t>
    </rPh>
    <phoneticPr fontId="30"/>
  </si>
  <si>
    <t>MM4020542</t>
  </si>
  <si>
    <t>MM4020201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</si>
  <si>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</si>
  <si>
    <t>仕入区分</t>
    <rPh sb="0" eb="2">
      <t>シイレ</t>
    </rPh>
    <rPh sb="2" eb="4">
      <t>クブン</t>
    </rPh>
    <phoneticPr fontId="30"/>
  </si>
  <si>
    <t>MM4020202</t>
  </si>
  <si>
    <t>0：仕入　1：返品　2：値引　3：消費税　4：摘要　8：見出し　9：その他　10：付箋　19：外税調整 　21：内税調整
「4：摘要」「8：見出し」「10：付箋」「19：外税調整 」「21：内税調整」だけの伝票は受け入れできません。
「8：見出し」の詳細は、欄外の【見出し付きの明細の受け入れ】参照</t>
    <rPh sb="2" eb="4">
      <t>シイレ</t>
    </rPh>
    <phoneticPr fontId="30"/>
  </si>
  <si>
    <t>商品コード種類</t>
    <rPh sb="0" eb="2">
      <t>ショウヒン</t>
    </rPh>
    <rPh sb="5" eb="7">
      <t>シュルイ</t>
    </rPh>
    <phoneticPr fontId="30"/>
  </si>
  <si>
    <t>MM4020203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</si>
  <si>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t>
  </si>
  <si>
    <t>MM4020204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</si>
  <si>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</si>
  <si>
    <t>MM4020205</t>
  </si>
  <si>
    <t>この項目は、「仕入区分」が「10：付箋 」「19：外税調整  」「21：内税調整」の場合は受け入れできません。
空白データを受け入れた場合は、商品の商品名（[商品]メニューで設定）が設定されます。</t>
    <rPh sb="7" eb="9">
      <t>シイレ</t>
    </rPh>
    <phoneticPr fontId="50"/>
  </si>
  <si>
    <t>MM4020206</t>
  </si>
  <si>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30"/>
  </si>
  <si>
    <t>MM4020207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</si>
  <si>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30"/>
  </si>
  <si>
    <t>バリエーションコード種類</t>
    <rPh sb="10" eb="12">
      <t>シュルイ</t>
    </rPh>
    <phoneticPr fontId="47"/>
  </si>
  <si>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t>
    <rPh sb="220" eb="222">
      <t>バアイ</t>
    </rPh>
    <rPh sb="231" eb="233">
      <t>シイレ</t>
    </rPh>
    <rPh sb="254" eb="256">
      <t>バアイ</t>
    </rPh>
    <rPh sb="285" eb="287">
      <t>シイレ</t>
    </rPh>
    <rPh sb="287" eb="289">
      <t>カンリ</t>
    </rPh>
    <rPh sb="289" eb="291">
      <t>キテイ</t>
    </rPh>
    <rPh sb="297" eb="299">
      <t>シイレ</t>
    </rPh>
    <phoneticPr fontId="47"/>
  </si>
  <si>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71" eb="173">
      <t>シイレ</t>
    </rPh>
    <rPh sb="180" eb="182">
      <t>シイレ</t>
    </rPh>
    <phoneticPr fontId="47"/>
  </si>
  <si>
    <t>荷姿コード</t>
    <rPh sb="0" eb="2">
      <t>ニスガタ</t>
    </rPh>
    <phoneticPr fontId="47"/>
  </si>
  <si>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22" eb="124">
      <t>シイレ</t>
    </rPh>
    <rPh sb="131" eb="133">
      <t>シイレ</t>
    </rPh>
    <rPh sb="225" eb="227">
      <t>シイレ</t>
    </rPh>
    <phoneticPr fontId="60"/>
  </si>
  <si>
    <t>仕入取引コード</t>
    <rPh sb="0" eb="2">
      <t>シイレ</t>
    </rPh>
    <rPh sb="2" eb="4">
      <t>トリヒキ</t>
    </rPh>
    <phoneticPr fontId="30"/>
  </si>
  <si>
    <t>MM4020211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</si>
  <si>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
  </si>
  <si>
    <t>注文No.</t>
    <rPh sb="0" eb="2">
      <t>チュウモン</t>
    </rPh>
    <phoneticPr fontId="30"/>
  </si>
  <si>
    <t>MM4020212</t>
  </si>
  <si>
    <t>この項目は、「仕入区分」が「0：仕入」「1：返品」「2：値引」「8：見出し」「9：その他」の場合に受け入れできます。</t>
    <rPh sb="7" eb="9">
      <t>シイレ</t>
    </rPh>
    <rPh sb="16" eb="18">
      <t>シイレ</t>
    </rPh>
    <phoneticPr fontId="50"/>
  </si>
  <si>
    <t>MM4020240</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</si>
  <si>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0"/>
  </si>
  <si>
    <t>MM4020213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</si>
  <si>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30"/>
  </si>
  <si>
    <t>MM4020214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</si>
  <si>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30"/>
  </si>
  <si>
    <t>MM4020215</t>
  </si>
  <si>
    <t>整数７桁　小数４桁　マイナスも可
この項目は、「仕入区分」が「0：仕入」「1：返品」「8：見出し」「9：その他」の場合に受け入れできます。</t>
    <rPh sb="24" eb="26">
      <t>シイレ</t>
    </rPh>
    <rPh sb="33" eb="35">
      <t>シイレ</t>
    </rPh>
    <phoneticPr fontId="30"/>
  </si>
  <si>
    <t>MM4020235</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</si>
  <si>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30"/>
  </si>
  <si>
    <t>MM4020236</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</si>
  <si>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30"/>
  </si>
  <si>
    <t>MM4020237</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</si>
  <si>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30"/>
  </si>
  <si>
    <t>MM4020238</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</si>
  <si>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30"/>
  </si>
  <si>
    <t>MM4020239</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</si>
  <si>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30"/>
  </si>
  <si>
    <t>MM4020216</t>
  </si>
  <si>
    <t>整数９桁　小数４桁　マイナスも可
この項目は、「仕入区分」が「0：仕入」「1：返品」「2：値引」「8：見出し」「9：その他」の場合に受け入れできます。
小数部分の桁数は、「数量小数桁」の設定（[商品]メニューの[基本]ページ）によって異なります。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2"/>
  </si>
  <si>
    <t>MM4020217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</si>
  <si>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39"/>
  </si>
  <si>
    <t>単価</t>
    <rPh sb="0" eb="2">
      <t>タンカ</t>
    </rPh>
    <phoneticPr fontId="30"/>
  </si>
  <si>
    <t>MM4020218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</si>
  <si>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30"/>
  </si>
  <si>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</si>
  <si>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phoneticPr fontId="2"/>
  </si>
  <si>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</si>
  <si>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30"/>
  </si>
  <si>
    <t>MM4020221</t>
    <phoneticPr fontId="4"/>
  </si>
  <si>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50"/>
  </si>
  <si>
    <t>MM4020260</t>
    <phoneticPr fontId="4"/>
  </si>
  <si>
    <t>仕入税額控除経過措置の控除割合</t>
    <rPh sb="0" eb="4">
      <t>シイレゼイガク</t>
    </rPh>
    <rPh sb="4" eb="6">
      <t>コウジョ</t>
    </rPh>
    <rPh sb="6" eb="10">
      <t>ケイカソチ</t>
    </rPh>
    <rPh sb="11" eb="15">
      <t>コウジョワリアイ</t>
    </rPh>
    <phoneticPr fontId="4"/>
  </si>
  <si>
    <t>MM4020261</t>
    <phoneticPr fontId="4"/>
  </si>
  <si>
    <t>MM4020222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</si>
  <si>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20"/>
  </si>
  <si>
    <t>MM4020223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</si>
  <si>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50"/>
  </si>
  <si>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phoneticPr fontId="4"/>
  </si>
  <si>
    <t>整数９桁　小数４桁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</si>
  <si>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</si>
  <si>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t>
    <phoneticPr fontId="4"/>
  </si>
  <si>
    <t>MM4020229</t>
  </si>
  <si>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</si>
  <si>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MM4020231</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</si>
  <si>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4"/>
  </si>
  <si>
    <t>MM4020232</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</si>
  <si>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2"/>
  </si>
  <si>
    <t>MM4020233</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</si>
  <si>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43"/>
  </si>
  <si>
    <t>MM4020234</t>
  </si>
  <si>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43"/>
  </si>
  <si>
    <t>MM4020230</t>
  </si>
  <si>
    <t>この項目は、「仕入区分」が「10：付箋」の場合は受け入れできません。</t>
    <rPh sb="7" eb="9">
      <t>シイレ</t>
    </rPh>
    <phoneticPr fontId="50"/>
  </si>
  <si>
    <t>仕入計上基準</t>
    <rPh sb="0" eb="2">
      <t>シイレ</t>
    </rPh>
    <rPh sb="2" eb="4">
      <t>ケイジョウ</t>
    </rPh>
    <rPh sb="4" eb="6">
      <t>キジュン</t>
    </rPh>
    <phoneticPr fontId="30"/>
  </si>
  <si>
    <t>MM4020241</t>
  </si>
  <si>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50"/>
  </si>
  <si>
    <t>入数小数桁</t>
    <rPh sb="0" eb="2">
      <t>イリスウ</t>
    </rPh>
    <rPh sb="2" eb="4">
      <t>ショウスウ</t>
    </rPh>
    <rPh sb="4" eb="5">
      <t>ケタ</t>
    </rPh>
    <phoneticPr fontId="30"/>
  </si>
  <si>
    <t>MM4020246</t>
  </si>
  <si>
    <t>入数２小数桁</t>
    <rPh sb="0" eb="2">
      <t>イリスウ</t>
    </rPh>
    <rPh sb="3" eb="5">
      <t>ショウスウ</t>
    </rPh>
    <rPh sb="5" eb="6">
      <t>ケタ</t>
    </rPh>
    <phoneticPr fontId="30"/>
  </si>
  <si>
    <t>MM4020247</t>
  </si>
  <si>
    <t>箱数小数桁</t>
    <rPh sb="0" eb="2">
      <t>ハコスウ</t>
    </rPh>
    <rPh sb="2" eb="4">
      <t>ショウスウ</t>
    </rPh>
    <rPh sb="4" eb="5">
      <t>ケタ</t>
    </rPh>
    <phoneticPr fontId="30"/>
  </si>
  <si>
    <t>０～４
この項目は、「仕入区分」が「0：仕入」「1：返品」「8：見出し」「9：その他」の場合に受け入れできます。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</si>
  <si>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30"/>
  </si>
  <si>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30"/>
  </si>
  <si>
    <t>計算式項目２小数桁</t>
    <rPh sb="0" eb="5">
      <t>ケイサンシキコウモク</t>
    </rPh>
    <rPh sb="6" eb="8">
      <t>ショウスウ</t>
    </rPh>
    <rPh sb="8" eb="9">
      <t>ケタ</t>
    </rPh>
    <phoneticPr fontId="30"/>
  </si>
  <si>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30"/>
  </si>
  <si>
    <t>計算式項目３小数桁</t>
    <rPh sb="0" eb="5">
      <t>ケイサンシキコウモク</t>
    </rPh>
    <rPh sb="6" eb="8">
      <t>ショウスウ</t>
    </rPh>
    <rPh sb="8" eb="9">
      <t>ケタ</t>
    </rPh>
    <phoneticPr fontId="30"/>
  </si>
  <si>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30"/>
  </si>
  <si>
    <t>計算式項目４小数桁</t>
    <rPh sb="0" eb="5">
      <t>ケイサンシキコウモク</t>
    </rPh>
    <rPh sb="6" eb="8">
      <t>ショウスウ</t>
    </rPh>
    <rPh sb="8" eb="9">
      <t>ケタ</t>
    </rPh>
    <phoneticPr fontId="30"/>
  </si>
  <si>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30"/>
  </si>
  <si>
    <t>計算式項目５小数桁</t>
    <rPh sb="0" eb="5">
      <t>ケイサンシキコウモク</t>
    </rPh>
    <rPh sb="6" eb="8">
      <t>ショウスウ</t>
    </rPh>
    <rPh sb="8" eb="9">
      <t>ケタ</t>
    </rPh>
    <phoneticPr fontId="30"/>
  </si>
  <si>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30"/>
  </si>
  <si>
    <t>数量小数桁</t>
    <rPh sb="0" eb="2">
      <t>スウリョウ</t>
    </rPh>
    <rPh sb="2" eb="4">
      <t>ショウスウ</t>
    </rPh>
    <rPh sb="4" eb="5">
      <t>ケタ</t>
    </rPh>
    <phoneticPr fontId="30"/>
  </si>
  <si>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30"/>
  </si>
  <si>
    <t>単価小数桁</t>
    <rPh sb="0" eb="2">
      <t>タンカ</t>
    </rPh>
    <rPh sb="2" eb="4">
      <t>ショウスウ</t>
    </rPh>
    <rPh sb="4" eb="5">
      <t>ケタ</t>
    </rPh>
    <phoneticPr fontId="30"/>
  </si>
  <si>
    <t>MM4020101</t>
  </si>
  <si>
    <t>MM4020102</t>
  </si>
  <si>
    <t>　この項目は、以下のすべての条件に該当する場合に受け入れできます。</t>
    <phoneticPr fontId="36"/>
  </si>
  <si>
    <t>　・「仕入区分」が「0：仕入」「1：返品」「9：その他」</t>
    <phoneticPr fontId="36"/>
  </si>
  <si>
    <t>入荷内訳行番号</t>
    <rPh sb="0" eb="2">
      <t>ニュウカ</t>
    </rPh>
    <rPh sb="2" eb="4">
      <t>ウチワケ</t>
    </rPh>
    <phoneticPr fontId="30"/>
  </si>
  <si>
    <t>MM4020401</t>
  </si>
  <si>
    <t>詳細は、欄外の【在庫受払がある明細の受け入れ】参照</t>
    <rPh sb="8" eb="10">
      <t>ザイコ</t>
    </rPh>
    <rPh sb="10" eb="12">
      <t>ウケハライ</t>
    </rPh>
    <phoneticPr fontId="50"/>
  </si>
  <si>
    <t>入荷予定日</t>
    <rPh sb="0" eb="2">
      <t>ニュウカ</t>
    </rPh>
    <rPh sb="2" eb="4">
      <t>ヨテイ</t>
    </rPh>
    <rPh sb="4" eb="5">
      <t>ビ</t>
    </rPh>
    <phoneticPr fontId="30"/>
  </si>
  <si>
    <t>MM4020402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</si>
  <si>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30"/>
  </si>
  <si>
    <t>英数カナ</t>
    <rPh sb="0" eb="2">
      <t>エイスウ</t>
    </rPh>
    <phoneticPr fontId="58"/>
  </si>
  <si>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47"/>
  </si>
  <si>
    <t>入荷内訳数量</t>
    <rPh sb="0" eb="2">
      <t>ニュウカ</t>
    </rPh>
    <rPh sb="2" eb="4">
      <t>ウチワケ</t>
    </rPh>
    <rPh sb="4" eb="6">
      <t>スウリョウ</t>
    </rPh>
    <phoneticPr fontId="30"/>
  </si>
  <si>
    <t>MM4020406</t>
  </si>
  <si>
    <t xml:space="preserve">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phoneticPr fontId="2"/>
  </si>
  <si>
    <t>明細按分行番号</t>
    <rPh sb="2" eb="4">
      <t>アンブン</t>
    </rPh>
    <phoneticPr fontId="30"/>
  </si>
  <si>
    <t>この項目は、「仕入区分」が「0：仕入」「1：返品」「2：値引」「3：消費税」「9：その他」の場合に受け入れできます。
詳細は、欄外の【明細按分がある明細の受け入れ】参照</t>
    <rPh sb="7" eb="9">
      <t>シイレ</t>
    </rPh>
    <rPh sb="16" eb="18">
      <t>シイレ</t>
    </rPh>
    <phoneticPr fontId="50"/>
  </si>
  <si>
    <t>明細按分部門コード</t>
    <rPh sb="0" eb="2">
      <t>メイサイ</t>
    </rPh>
    <rPh sb="2" eb="4">
      <t>アンブン</t>
    </rPh>
    <rPh sb="4" eb="6">
      <t>ブモン</t>
    </rPh>
    <phoneticPr fontId="30"/>
  </si>
  <si>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4"/>
  </si>
  <si>
    <t>明細按分セグメント１コード</t>
    <rPh sb="0" eb="2">
      <t>メイサイ</t>
    </rPh>
    <rPh sb="2" eb="4">
      <t>アンブン</t>
    </rPh>
    <phoneticPr fontId="3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</si>
  <si>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t>
    <phoneticPr fontId="4"/>
  </si>
  <si>
    <t>明細按分セグメント２コード</t>
    <rPh sb="0" eb="2">
      <t>メイサイ</t>
    </rPh>
    <rPh sb="2" eb="4">
      <t>アンブン</t>
    </rPh>
    <phoneticPr fontId="3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</si>
  <si>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t>
    <phoneticPr fontId="4"/>
  </si>
  <si>
    <t>明細按分プロジェクトコード</t>
    <rPh sb="0" eb="2">
      <t>メイサイ</t>
    </rPh>
    <rPh sb="2" eb="4">
      <t>アンブン</t>
    </rPh>
    <phoneticPr fontId="30"/>
  </si>
  <si>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</si>
  <si>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2"/>
  </si>
  <si>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rPh sb="113" eb="115">
      <t>デンピョウ</t>
    </rPh>
    <rPh sb="115" eb="117">
      <t>クブン</t>
    </rPh>
    <rPh sb="122" eb="124">
      <t>サイム</t>
    </rPh>
    <rPh sb="124" eb="126">
      <t>ケイジョウ</t>
    </rPh>
    <phoneticPr fontId="30"/>
  </si>
  <si>
    <t>明細按分消費税率種別</t>
    <rPh sb="0" eb="2">
      <t>メイサイ</t>
    </rPh>
    <rPh sb="2" eb="4">
      <t>アンブン</t>
    </rPh>
    <rPh sb="8" eb="10">
      <t>シュベツ</t>
    </rPh>
    <phoneticPr fontId="30"/>
  </si>
  <si>
    <t>0：標準　1：軽減
この項目は、「仕入区分」が「0：仕入」「1：返品」「2：値引」「3：消費税」「9：その他」の場合に受け入れできます。
課税の対象外の場合は受け入れできません。</t>
    <rPh sb="17" eb="19">
      <t>シイレ</t>
    </rPh>
    <rPh sb="26" eb="28">
      <t>シイレ</t>
    </rPh>
    <phoneticPr fontId="30"/>
  </si>
  <si>
    <t>明細按分消費税率</t>
    <rPh sb="0" eb="2">
      <t>メイサイ</t>
    </rPh>
    <rPh sb="2" eb="4">
      <t>アンブン</t>
    </rPh>
    <phoneticPr fontId="30"/>
  </si>
  <si>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30"/>
  </si>
  <si>
    <t>明細按分申告書計算区分コード</t>
    <rPh sb="0" eb="4">
      <t>メイサイアンブン</t>
    </rPh>
    <rPh sb="4" eb="7">
      <t>シンコクショ</t>
    </rPh>
    <rPh sb="7" eb="9">
      <t>ケイサン</t>
    </rPh>
    <rPh sb="9" eb="11">
      <t>クブン</t>
    </rPh>
    <phoneticPr fontId="30"/>
  </si>
  <si>
    <t>この項目は、「仕入区分」が「0：仕入」「1：返品」「2：値引」「3：消費税」「9：その他」の場合に受け入れできます。
空白データを受け入れた場合は、「明細申告書計算区分コード」が設定されます。</t>
    <rPh sb="7" eb="9">
      <t>シイレ</t>
    </rPh>
    <rPh sb="16" eb="18">
      <t>シイレ</t>
    </rPh>
    <rPh sb="75" eb="77">
      <t>メイサイ</t>
    </rPh>
    <rPh sb="77" eb="80">
      <t>シンコクショ</t>
    </rPh>
    <rPh sb="80" eb="82">
      <t>ケイサン</t>
    </rPh>
    <rPh sb="82" eb="84">
      <t>クブン</t>
    </rPh>
    <rPh sb="89" eb="91">
      <t>セッテイ</t>
    </rPh>
    <phoneticPr fontId="49"/>
  </si>
  <si>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</si>
  <si>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</si>
  <si>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</si>
  <si>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phoneticPr fontId="4"/>
  </si>
  <si>
    <t>　　見出し付きの明細を受け入れる場合は、「仕入区分」と「明細種別」を以下のように設定します。</t>
    <rPh sb="21" eb="23">
      <t>シイレ</t>
    </rPh>
    <phoneticPr fontId="8"/>
  </si>
  <si>
    <t>　　１行目（「パソコン一式」の明細）「仕入区分」⇒「8：見出し」、「明細種別」⇒「0：明細」</t>
    <rPh sb="19" eb="21">
      <t>シイレ</t>
    </rPh>
    <phoneticPr fontId="49"/>
  </si>
  <si>
    <t>　　２～４行目（「デスクトップパソコン」～「マウス」の明細）「仕入区分」⇒「8：見出し」以外、「明細種別」⇒「1：グループ」</t>
    <rPh sb="31" eb="33">
      <t>シイレ</t>
    </rPh>
    <phoneticPr fontId="49"/>
  </si>
  <si>
    <t>　　在庫受払がある明細を受け入れる場合は、「明細」と「入荷内訳行番号」を以下のように設定します。</t>
    <rPh sb="2" eb="4">
      <t>ザイコ</t>
    </rPh>
    <rPh sb="4" eb="6">
      <t>ウケハライ</t>
    </rPh>
    <phoneticPr fontId="8"/>
  </si>
  <si>
    <t>　　１行目「明細」：１明細目、「入荷内訳行番号」：１（在庫内訳①）</t>
    <rPh sb="11" eb="13">
      <t>メイサイ</t>
    </rPh>
    <rPh sb="13" eb="14">
      <t>メ</t>
    </rPh>
    <rPh sb="27" eb="29">
      <t>ザイコ</t>
    </rPh>
    <rPh sb="29" eb="31">
      <t>ウチワケ</t>
    </rPh>
    <phoneticPr fontId="4"/>
  </si>
  <si>
    <t>　　２行目「明細」：１明細目、「入荷内訳行番号」：２（在庫内訳②）</t>
    <rPh sb="11" eb="13">
      <t>メイサイ</t>
    </rPh>
    <rPh sb="13" eb="14">
      <t>メ</t>
    </rPh>
    <rPh sb="27" eb="29">
      <t>ザイコ</t>
    </rPh>
    <rPh sb="29" eb="31">
      <t>ウチワケ</t>
    </rPh>
    <phoneticPr fontId="4"/>
  </si>
  <si>
    <t>MM4030000</t>
  </si>
  <si>
    <t>MM4030001</t>
  </si>
  <si>
    <t>仕入日付</t>
    <rPh sb="0" eb="2">
      <t>シイレ</t>
    </rPh>
    <rPh sb="2" eb="4">
      <t>ヒヅケ</t>
    </rPh>
    <phoneticPr fontId="2"/>
  </si>
  <si>
    <t>MM4030002</t>
  </si>
  <si>
    <t>精算日付</t>
    <rPh sb="0" eb="2">
      <t>セイサン</t>
    </rPh>
    <rPh sb="2" eb="4">
      <t>ヒヅケ</t>
    </rPh>
    <phoneticPr fontId="2"/>
  </si>
  <si>
    <t>MM4030003</t>
  </si>
  <si>
    <t>伝票No.</t>
    <rPh sb="0" eb="2">
      <t>デンピョウ</t>
    </rPh>
    <phoneticPr fontId="30"/>
  </si>
  <si>
    <t>MM4030004</t>
  </si>
  <si>
    <t>桁数は、設定（メインメニュー右上にある[設定]アイコンから[運用設定]メニューの[基本]ページ）によって異なります。
詳細は、表紙の「伝票の伝票No.」参照</t>
    <phoneticPr fontId="4"/>
  </si>
  <si>
    <t>MM4030006</t>
  </si>
  <si>
    <t>桁数は、設定（メインメニュー右上にある[設定]アイコンから[運用設定]メニューの[取引先管理]ページ）によって異なります。</t>
    <phoneticPr fontId="4"/>
  </si>
  <si>
    <t>MM4030007</t>
  </si>
  <si>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13"/>
  </si>
  <si>
    <t>MM4030008</t>
  </si>
  <si>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13"/>
  </si>
  <si>
    <t>MM4030009</t>
  </si>
  <si>
    <t>空白データを受け入れた場合は、仕入先の担当者名（[仕入先]メニューの[ご担当]ページで設定）が設定されます。
※リレー入力の場合で、空白データを受け入れた場合は、リレー元の値が設定されます。</t>
    <rPh sb="15" eb="17">
      <t>シイレ</t>
    </rPh>
    <rPh sb="17" eb="18">
      <t>サキ</t>
    </rPh>
    <phoneticPr fontId="13"/>
  </si>
  <si>
    <t>消費税計算</t>
    <rPh sb="0" eb="3">
      <t>ショウヒゼイ</t>
    </rPh>
    <rPh sb="3" eb="5">
      <t>ケイサン</t>
    </rPh>
    <phoneticPr fontId="30"/>
  </si>
  <si>
    <t>MM4030010</t>
  </si>
  <si>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30"/>
  </si>
  <si>
    <t>MM4030031</t>
  </si>
  <si>
    <t>債務伝票No.</t>
    <rPh sb="0" eb="2">
      <t>サイム</t>
    </rPh>
    <rPh sb="2" eb="4">
      <t>デンピョウ</t>
    </rPh>
    <phoneticPr fontId="30"/>
  </si>
  <si>
    <t>MM4030025</t>
  </si>
  <si>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</si>
  <si>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30"/>
  </si>
  <si>
    <t>債務部門コード</t>
    <rPh sb="0" eb="2">
      <t>サイム</t>
    </rPh>
    <rPh sb="2" eb="4">
      <t>ブモン</t>
    </rPh>
    <phoneticPr fontId="30"/>
  </si>
  <si>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</si>
  <si>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4"/>
  </si>
  <si>
    <t>債務プロジェクトコード</t>
    <rPh sb="0" eb="2">
      <t>サイム</t>
    </rPh>
    <phoneticPr fontId="30"/>
  </si>
  <si>
    <t>MM4030028</t>
  </si>
  <si>
    <t>4～20</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</si>
  <si>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30"/>
  </si>
  <si>
    <t>MM4030029</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</si>
  <si>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2"/>
  </si>
  <si>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</si>
  <si>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2"/>
  </si>
  <si>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</si>
  <si>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2"/>
  </si>
  <si>
    <t>MM4030047</t>
  </si>
  <si>
    <t>精算単位</t>
    <rPh sb="0" eb="2">
      <t>セイサン</t>
    </rPh>
    <rPh sb="2" eb="4">
      <t>タンイ</t>
    </rPh>
    <phoneticPr fontId="30"/>
  </si>
  <si>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</si>
  <si>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</si>
  <si>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30"/>
  </si>
  <si>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</si>
  <si>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</si>
  <si>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30"/>
  </si>
  <si>
    <t>MM4030014</t>
  </si>
  <si>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</si>
  <si>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4"/>
  </si>
  <si>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</si>
  <si>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30"/>
  </si>
  <si>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</si>
  <si>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</si>
  <si>
    <t>MM4030018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</si>
  <si>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2"/>
  </si>
  <si>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</si>
  <si>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</si>
  <si>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整数６桁　小数９桁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</si>
  <si>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MM4030022</t>
  </si>
  <si>
    <t>MM4030023</t>
  </si>
  <si>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</si>
  <si>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</si>
  <si>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</si>
  <si>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</si>
  <si>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</si>
  <si>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</si>
  <si>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</si>
  <si>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</si>
  <si>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支払方法１コード</t>
    <rPh sb="2" eb="4">
      <t>ホウホウ</t>
    </rPh>
    <phoneticPr fontId="30"/>
  </si>
  <si>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</si>
  <si>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30"/>
  </si>
  <si>
    <t>支払予定日１</t>
    <rPh sb="2" eb="4">
      <t>ヨテイ</t>
    </rPh>
    <rPh sb="4" eb="5">
      <t>ビ</t>
    </rPh>
    <phoneticPr fontId="30"/>
  </si>
  <si>
    <t>MM4030602</t>
  </si>
  <si>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4"/>
  </si>
  <si>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</si>
  <si>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35"/>
  </si>
  <si>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</si>
  <si>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</si>
  <si>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</si>
  <si>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</si>
  <si>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</si>
  <si>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2"/>
  </si>
  <si>
    <t>MM4030608</t>
  </si>
  <si>
    <t>MM4030609</t>
  </si>
  <si>
    <t>支払伝票No.１</t>
    <rPh sb="0" eb="2">
      <t>シハライ</t>
    </rPh>
    <rPh sb="2" eb="4">
      <t>デンピョウ</t>
    </rPh>
    <phoneticPr fontId="30"/>
  </si>
  <si>
    <t>MM4030611</t>
  </si>
  <si>
    <t>支払部門１コード</t>
    <rPh sb="0" eb="2">
      <t>シハラ</t>
    </rPh>
    <rPh sb="2" eb="4">
      <t>ブモン</t>
    </rPh>
    <phoneticPr fontId="30"/>
  </si>
  <si>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</si>
  <si>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30"/>
  </si>
  <si>
    <t>支払セグメント１（支払１）コード</t>
    <rPh sb="0" eb="2">
      <t>シハラ</t>
    </rPh>
    <rPh sb="9" eb="11">
      <t>シハライ</t>
    </rPh>
    <phoneticPr fontId="3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</si>
  <si>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空白データを受け入れた場合は、「支払方法１」の支払セグメント１（[支払方法]メニューの[基本]ページで設定）によって設定されます。</t>
    <phoneticPr fontId="4"/>
  </si>
  <si>
    <t>支払セグメント２（支払１）コード</t>
    <rPh sb="0" eb="2">
      <t>シハラ</t>
    </rPh>
    <rPh sb="9" eb="11">
      <t>シハライ</t>
    </rPh>
    <phoneticPr fontId="30"/>
  </si>
  <si>
    <t>MM4033982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</si>
  <si>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空白データを受け入れた場合は、「支払方法１」の支払セグメント２（[支払方法]メニューの[基本]ページで設定）によって設定されます。</t>
    <phoneticPr fontId="4"/>
  </si>
  <si>
    <t>支払プロジェクト１コード</t>
    <rPh sb="0" eb="2">
      <t>シハラ</t>
    </rPh>
    <phoneticPr fontId="30"/>
  </si>
  <si>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</si>
  <si>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4"/>
  </si>
  <si>
    <t>MM4030614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</si>
  <si>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67" eb="72">
      <t>コウテイ</t>
    </rPh>
    <rPh sb="199" eb="201">
      <t>シハラ</t>
    </rPh>
    <rPh sb="206" eb="208">
      <t>シハライ</t>
    </rPh>
    <rPh sb="241" eb="243">
      <t>セッテイ</t>
    </rPh>
    <phoneticPr fontId="2"/>
  </si>
  <si>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この項目は、『債務奉行クラウド』または『債権奉行クラウド』をご利用の場合に受け入れできます。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2"/>
  </si>
  <si>
    <t>この項目は、以下のすべての条件に該当する場合に受け入れできます。
・伝票区分が「1：即時支払」
・支払方法１の支払種別が「1：電子記録債権」「2：ファクタリング」「3：手形」「4：期日現金」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2"/>
  </si>
  <si>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2"/>
  </si>
  <si>
    <t>この項目は、以下のすべての条件に該当する場合に受け入れできます。
・伝票区分が「1：即時支払」
・支払方法１の支払種別が「3：手形」
この項目は、『債務奉行クラウド』または『債権奉行クラウド』をご利用の場合に受け入れできます。</t>
    <rPh sb="44" eb="46">
      <t>シハライ</t>
    </rPh>
    <rPh sb="49" eb="51">
      <t>シハライ</t>
    </rPh>
    <rPh sb="55" eb="57">
      <t>シハライ</t>
    </rPh>
    <rPh sb="63" eb="65">
      <t>テガタ</t>
    </rPh>
    <phoneticPr fontId="32"/>
  </si>
  <si>
    <t>法人口座１コード</t>
    <rPh sb="0" eb="2">
      <t>ホウジン</t>
    </rPh>
    <rPh sb="2" eb="4">
      <t>コウザ</t>
    </rPh>
    <phoneticPr fontId="30"/>
  </si>
  <si>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</si>
  <si>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4"/>
  </si>
  <si>
    <t>支払方法２コード</t>
    <rPh sb="2" eb="4">
      <t>ホウホウ</t>
    </rPh>
    <phoneticPr fontId="30"/>
  </si>
  <si>
    <t>MM4030621</t>
  </si>
  <si>
    <t>支払予定２</t>
  </si>
  <si>
    <t>支払予定日２</t>
    <rPh sb="2" eb="4">
      <t>ヨテイ</t>
    </rPh>
    <rPh sb="4" eb="5">
      <t>ビ</t>
    </rPh>
    <phoneticPr fontId="30"/>
  </si>
  <si>
    <t>MM4030622</t>
  </si>
  <si>
    <t>振込情報２</t>
  </si>
  <si>
    <t>MM4030624</t>
  </si>
  <si>
    <t>MM4030625</t>
  </si>
  <si>
    <t>MM4030626</t>
  </si>
  <si>
    <t>MM4030627</t>
  </si>
  <si>
    <t>MM4030628</t>
  </si>
  <si>
    <t>MM4030629</t>
  </si>
  <si>
    <t>支払伝票２</t>
    <rPh sb="0" eb="2">
      <t>シハライ</t>
    </rPh>
    <rPh sb="2" eb="4">
      <t>デンピョウ</t>
    </rPh>
    <phoneticPr fontId="30"/>
  </si>
  <si>
    <t>支払伝票No.２</t>
    <rPh sb="0" eb="2">
      <t>シハライ</t>
    </rPh>
    <rPh sb="2" eb="4">
      <t>デンピョウ</t>
    </rPh>
    <phoneticPr fontId="30"/>
  </si>
  <si>
    <t>MM4030631</t>
  </si>
  <si>
    <t>支払部門２コード</t>
    <rPh sb="0" eb="2">
      <t>シハラ</t>
    </rPh>
    <rPh sb="2" eb="4">
      <t>ブモン</t>
    </rPh>
    <phoneticPr fontId="30"/>
  </si>
  <si>
    <t>MM4030632</t>
  </si>
  <si>
    <t>支払セグメント１（支払２）コード</t>
    <rPh sb="0" eb="2">
      <t>シハラ</t>
    </rPh>
    <rPh sb="9" eb="11">
      <t>シハライ</t>
    </rPh>
    <phoneticPr fontId="30"/>
  </si>
  <si>
    <t>MM4033983</t>
    <phoneticPr fontId="4"/>
  </si>
  <si>
    <t>支払セグメント２（支払２）コード</t>
    <rPh sb="0" eb="2">
      <t>シハラ</t>
    </rPh>
    <rPh sb="9" eb="11">
      <t>シハライ</t>
    </rPh>
    <phoneticPr fontId="30"/>
  </si>
  <si>
    <t>MM4033984</t>
    <phoneticPr fontId="4"/>
  </si>
  <si>
    <t>支払プロジェクト２コード</t>
    <rPh sb="0" eb="2">
      <t>シハラ</t>
    </rPh>
    <phoneticPr fontId="30"/>
  </si>
  <si>
    <t>MM4030633</t>
  </si>
  <si>
    <t>ファクタリング会社２コード</t>
    <rPh sb="7" eb="9">
      <t>ガイシャ</t>
    </rPh>
    <phoneticPr fontId="32"/>
  </si>
  <si>
    <t>期日債務番号２</t>
    <rPh sb="0" eb="1">
      <t>キ</t>
    </rPh>
    <rPh sb="1" eb="2">
      <t>ヒ</t>
    </rPh>
    <rPh sb="2" eb="4">
      <t>サイム</t>
    </rPh>
    <rPh sb="4" eb="6">
      <t>バンゴウ</t>
    </rPh>
    <phoneticPr fontId="32"/>
  </si>
  <si>
    <t>法人口座２コード</t>
    <rPh sb="0" eb="2">
      <t>ホウジン</t>
    </rPh>
    <rPh sb="2" eb="4">
      <t>コウザ</t>
    </rPh>
    <phoneticPr fontId="30"/>
  </si>
  <si>
    <t>MM4030635</t>
  </si>
  <si>
    <t>支払方法３コード</t>
    <rPh sb="2" eb="4">
      <t>ホウホウ</t>
    </rPh>
    <phoneticPr fontId="30"/>
  </si>
  <si>
    <t>MM4030641</t>
  </si>
  <si>
    <t>支払予定３</t>
  </si>
  <si>
    <t>支払予定日３</t>
    <rPh sb="2" eb="4">
      <t>ヨテイ</t>
    </rPh>
    <rPh sb="4" eb="5">
      <t>ビ</t>
    </rPh>
    <phoneticPr fontId="30"/>
  </si>
  <si>
    <t>MM4030642</t>
  </si>
  <si>
    <t>振込情報３</t>
  </si>
  <si>
    <t>MM4030644</t>
  </si>
  <si>
    <t>MM4030645</t>
  </si>
  <si>
    <t>MM4030646</t>
  </si>
  <si>
    <t>MM4030647</t>
  </si>
  <si>
    <t>MM4030648</t>
  </si>
  <si>
    <t>MM4030649</t>
  </si>
  <si>
    <t>支払伝票３</t>
    <rPh sb="0" eb="2">
      <t>シハライ</t>
    </rPh>
    <rPh sb="2" eb="4">
      <t>デンピョウ</t>
    </rPh>
    <phoneticPr fontId="30"/>
  </si>
  <si>
    <t>支払伝票No.３</t>
    <rPh sb="0" eb="2">
      <t>シハライ</t>
    </rPh>
    <rPh sb="2" eb="4">
      <t>デンピョウ</t>
    </rPh>
    <phoneticPr fontId="30"/>
  </si>
  <si>
    <t>MM4030651</t>
  </si>
  <si>
    <t>支払部門３コード</t>
    <rPh sb="0" eb="2">
      <t>シハラ</t>
    </rPh>
    <rPh sb="2" eb="4">
      <t>ブモン</t>
    </rPh>
    <phoneticPr fontId="30"/>
  </si>
  <si>
    <t>MM4030652</t>
  </si>
  <si>
    <t>支払セグメント１（支払３）コード</t>
    <rPh sb="0" eb="2">
      <t>シハラ</t>
    </rPh>
    <rPh sb="9" eb="11">
      <t>シハライ</t>
    </rPh>
    <phoneticPr fontId="30"/>
  </si>
  <si>
    <t>MM4033985</t>
    <phoneticPr fontId="4"/>
  </si>
  <si>
    <t>支払セグメント２（支払３）コード</t>
    <rPh sb="0" eb="2">
      <t>シハラ</t>
    </rPh>
    <rPh sb="9" eb="11">
      <t>シハライ</t>
    </rPh>
    <phoneticPr fontId="30"/>
  </si>
  <si>
    <t>MM4033986</t>
    <phoneticPr fontId="4"/>
  </si>
  <si>
    <t>支払プロジェクト３コード</t>
    <rPh sb="0" eb="2">
      <t>シハラ</t>
    </rPh>
    <phoneticPr fontId="30"/>
  </si>
  <si>
    <t>MM4030653</t>
  </si>
  <si>
    <t>ファクタリング会社3コード</t>
    <rPh sb="7" eb="9">
      <t>ガイシャ</t>
    </rPh>
    <phoneticPr fontId="32"/>
  </si>
  <si>
    <t>手数料3</t>
    <rPh sb="0" eb="3">
      <t>テスウリョウ</t>
    </rPh>
    <phoneticPr fontId="32"/>
  </si>
  <si>
    <t>法人口座３コード</t>
    <rPh sb="0" eb="2">
      <t>ホウジン</t>
    </rPh>
    <rPh sb="2" eb="4">
      <t>コウザ</t>
    </rPh>
    <phoneticPr fontId="30"/>
  </si>
  <si>
    <t>MM4030655</t>
  </si>
  <si>
    <t>支払方法４コード</t>
    <rPh sb="2" eb="4">
      <t>ホウホウ</t>
    </rPh>
    <phoneticPr fontId="30"/>
  </si>
  <si>
    <t>MM4030661</t>
  </si>
  <si>
    <t>支払予定４</t>
  </si>
  <si>
    <t>支払予定日４</t>
    <rPh sb="2" eb="4">
      <t>ヨテイ</t>
    </rPh>
    <rPh sb="4" eb="5">
      <t>ビ</t>
    </rPh>
    <phoneticPr fontId="30"/>
  </si>
  <si>
    <t>MM4030662</t>
  </si>
  <si>
    <t>振込情報４</t>
  </si>
  <si>
    <t>MM4030664</t>
  </si>
  <si>
    <t>MM4030665</t>
  </si>
  <si>
    <t>MM4030666</t>
  </si>
  <si>
    <t>MM4030667</t>
  </si>
  <si>
    <t>MM4030668</t>
  </si>
  <si>
    <t>MM4030669</t>
  </si>
  <si>
    <t>支払伝票４</t>
    <rPh sb="0" eb="2">
      <t>シハライ</t>
    </rPh>
    <rPh sb="2" eb="4">
      <t>デンピョウ</t>
    </rPh>
    <phoneticPr fontId="30"/>
  </si>
  <si>
    <t>支払伝票No.４</t>
    <rPh sb="0" eb="2">
      <t>シハライ</t>
    </rPh>
    <rPh sb="2" eb="4">
      <t>デンピョウ</t>
    </rPh>
    <phoneticPr fontId="30"/>
  </si>
  <si>
    <t>MM4030671</t>
  </si>
  <si>
    <t>支払部門４コード</t>
    <rPh sb="0" eb="2">
      <t>シハラ</t>
    </rPh>
    <rPh sb="2" eb="4">
      <t>ブモン</t>
    </rPh>
    <phoneticPr fontId="30"/>
  </si>
  <si>
    <t>MM4030672</t>
  </si>
  <si>
    <t>支払セグメント１（支払４）コード</t>
    <rPh sb="0" eb="2">
      <t>シハラ</t>
    </rPh>
    <rPh sb="9" eb="11">
      <t>シハライ</t>
    </rPh>
    <phoneticPr fontId="30"/>
  </si>
  <si>
    <t>MM4033987</t>
    <phoneticPr fontId="4"/>
  </si>
  <si>
    <t>支払セグメント２（支払４）コード</t>
    <rPh sb="0" eb="2">
      <t>シハラ</t>
    </rPh>
    <rPh sb="9" eb="11">
      <t>シハライ</t>
    </rPh>
    <phoneticPr fontId="30"/>
  </si>
  <si>
    <t>MM4033988</t>
    <phoneticPr fontId="4"/>
  </si>
  <si>
    <t>支払プロジェクト４コード</t>
    <rPh sb="0" eb="2">
      <t>シハラ</t>
    </rPh>
    <phoneticPr fontId="30"/>
  </si>
  <si>
    <t>MM4030673</t>
  </si>
  <si>
    <t>ファクタリング会社4コード</t>
    <rPh sb="7" eb="9">
      <t>ガイシャ</t>
    </rPh>
    <phoneticPr fontId="32"/>
  </si>
  <si>
    <t>手数料4</t>
    <rPh sb="0" eb="3">
      <t>テスウリョウ</t>
    </rPh>
    <phoneticPr fontId="32"/>
  </si>
  <si>
    <t>法人口座４コード</t>
    <rPh sb="0" eb="2">
      <t>ホウジン</t>
    </rPh>
    <rPh sb="2" eb="4">
      <t>コウザ</t>
    </rPh>
    <phoneticPr fontId="30"/>
  </si>
  <si>
    <t>MM4030675</t>
  </si>
  <si>
    <t>支払方法５コード</t>
    <rPh sb="2" eb="4">
      <t>ホウホウ</t>
    </rPh>
    <phoneticPr fontId="30"/>
  </si>
  <si>
    <t>MM4030681</t>
  </si>
  <si>
    <t>支払予定５</t>
  </si>
  <si>
    <t>支払予定日５</t>
    <rPh sb="2" eb="4">
      <t>ヨテイ</t>
    </rPh>
    <rPh sb="4" eb="5">
      <t>ビ</t>
    </rPh>
    <phoneticPr fontId="30"/>
  </si>
  <si>
    <t>MM4030682</t>
  </si>
  <si>
    <t>振込情報５</t>
  </si>
  <si>
    <t>MM4030684</t>
  </si>
  <si>
    <t>MM4030685</t>
  </si>
  <si>
    <t>MM4030686</t>
  </si>
  <si>
    <t>MM4030687</t>
  </si>
  <si>
    <t>MM4030688</t>
  </si>
  <si>
    <t>MM4030689</t>
  </si>
  <si>
    <t>支払伝票５</t>
    <rPh sb="0" eb="2">
      <t>シハライ</t>
    </rPh>
    <rPh sb="2" eb="4">
      <t>デンピョウ</t>
    </rPh>
    <phoneticPr fontId="30"/>
  </si>
  <si>
    <t>支払伝票No.５</t>
    <rPh sb="0" eb="2">
      <t>シハライ</t>
    </rPh>
    <rPh sb="2" eb="4">
      <t>デンピョウ</t>
    </rPh>
    <phoneticPr fontId="30"/>
  </si>
  <si>
    <t>MM4030691</t>
  </si>
  <si>
    <t>支払部門５コード</t>
    <rPh sb="0" eb="2">
      <t>シハラ</t>
    </rPh>
    <rPh sb="2" eb="4">
      <t>ブモン</t>
    </rPh>
    <phoneticPr fontId="30"/>
  </si>
  <si>
    <t>MM4030692</t>
  </si>
  <si>
    <t>支払セグメント１（支払５）コード</t>
    <rPh sb="0" eb="2">
      <t>シハラ</t>
    </rPh>
    <rPh sb="9" eb="11">
      <t>シハライ</t>
    </rPh>
    <phoneticPr fontId="30"/>
  </si>
  <si>
    <t>MM4033989</t>
    <phoneticPr fontId="4"/>
  </si>
  <si>
    <t>支払セグメント２（支払５）コード</t>
    <rPh sb="0" eb="2">
      <t>シハラ</t>
    </rPh>
    <rPh sb="9" eb="11">
      <t>シハライ</t>
    </rPh>
    <phoneticPr fontId="30"/>
  </si>
  <si>
    <t>MM4033990</t>
    <phoneticPr fontId="4"/>
  </si>
  <si>
    <t>支払プロジェクト５コード</t>
    <rPh sb="0" eb="2">
      <t>シハラ</t>
    </rPh>
    <phoneticPr fontId="30"/>
  </si>
  <si>
    <t>MM4030693</t>
  </si>
  <si>
    <t>ファクタリング会社5コード</t>
    <rPh sb="7" eb="9">
      <t>ガイシャ</t>
    </rPh>
    <phoneticPr fontId="32"/>
  </si>
  <si>
    <t>手数料5</t>
    <rPh sb="0" eb="3">
      <t>テスウリョウ</t>
    </rPh>
    <phoneticPr fontId="32"/>
  </si>
  <si>
    <t>法人口座５コード</t>
    <rPh sb="0" eb="2">
      <t>ホウジン</t>
    </rPh>
    <rPh sb="2" eb="4">
      <t>コウザ</t>
    </rPh>
    <phoneticPr fontId="30"/>
  </si>
  <si>
    <t>MM4030695</t>
  </si>
  <si>
    <t>支払方法６コード</t>
    <rPh sb="2" eb="4">
      <t>ホウホウ</t>
    </rPh>
    <phoneticPr fontId="30"/>
  </si>
  <si>
    <t>MM4030701</t>
  </si>
  <si>
    <t>支払予定６</t>
  </si>
  <si>
    <t>支払予定日６</t>
    <rPh sb="2" eb="4">
      <t>ヨテイ</t>
    </rPh>
    <rPh sb="4" eb="5">
      <t>ビ</t>
    </rPh>
    <phoneticPr fontId="30"/>
  </si>
  <si>
    <t>MM4030702</t>
  </si>
  <si>
    <t>振込情報６</t>
  </si>
  <si>
    <t>MM4030704</t>
  </si>
  <si>
    <t>MM4030705</t>
  </si>
  <si>
    <t>MM4030706</t>
  </si>
  <si>
    <t>MM4030707</t>
  </si>
  <si>
    <t>MM4030708</t>
  </si>
  <si>
    <t>MM4030709</t>
  </si>
  <si>
    <t>支払伝票６</t>
    <rPh sb="0" eb="2">
      <t>シハライ</t>
    </rPh>
    <rPh sb="2" eb="4">
      <t>デンピョウ</t>
    </rPh>
    <phoneticPr fontId="30"/>
  </si>
  <si>
    <t>支払伝票No.６</t>
    <rPh sb="0" eb="2">
      <t>シハライ</t>
    </rPh>
    <rPh sb="2" eb="4">
      <t>デンピョウ</t>
    </rPh>
    <phoneticPr fontId="30"/>
  </si>
  <si>
    <t>MM4030711</t>
  </si>
  <si>
    <t>支払部門６コード</t>
    <rPh sb="0" eb="2">
      <t>シハラ</t>
    </rPh>
    <rPh sb="2" eb="4">
      <t>ブモン</t>
    </rPh>
    <phoneticPr fontId="30"/>
  </si>
  <si>
    <t>MM4030712</t>
  </si>
  <si>
    <t>支払セグメント１（支払６）コード</t>
    <rPh sb="0" eb="2">
      <t>シハラ</t>
    </rPh>
    <rPh sb="9" eb="11">
      <t>シハライ</t>
    </rPh>
    <phoneticPr fontId="30"/>
  </si>
  <si>
    <t>MM4033991</t>
    <phoneticPr fontId="4"/>
  </si>
  <si>
    <t>支払セグメント２（支払６）コード</t>
    <rPh sb="0" eb="2">
      <t>シハラ</t>
    </rPh>
    <rPh sb="9" eb="11">
      <t>シハライ</t>
    </rPh>
    <phoneticPr fontId="30"/>
  </si>
  <si>
    <t>MM4033992</t>
    <phoneticPr fontId="4"/>
  </si>
  <si>
    <t>支払プロジェクト６コード</t>
    <rPh sb="0" eb="2">
      <t>シハラ</t>
    </rPh>
    <phoneticPr fontId="30"/>
  </si>
  <si>
    <t>MM4030713</t>
  </si>
  <si>
    <t>ファクタリング会社6コード</t>
    <rPh sb="7" eb="9">
      <t>ガイシャ</t>
    </rPh>
    <phoneticPr fontId="32"/>
  </si>
  <si>
    <t>手数料6</t>
    <rPh sb="0" eb="3">
      <t>テスウリョウ</t>
    </rPh>
    <phoneticPr fontId="32"/>
  </si>
  <si>
    <t>法人口座６コード</t>
    <rPh sb="0" eb="2">
      <t>ホウジン</t>
    </rPh>
    <rPh sb="2" eb="4">
      <t>コウザ</t>
    </rPh>
    <phoneticPr fontId="30"/>
  </si>
  <si>
    <t>MM4030715</t>
  </si>
  <si>
    <t>支払方法７コード</t>
    <rPh sb="2" eb="4">
      <t>ホウホウ</t>
    </rPh>
    <phoneticPr fontId="30"/>
  </si>
  <si>
    <t>MM4030721</t>
  </si>
  <si>
    <t>支払予定７</t>
  </si>
  <si>
    <t>支払予定日７</t>
    <rPh sb="2" eb="4">
      <t>ヨテイ</t>
    </rPh>
    <rPh sb="4" eb="5">
      <t>ビ</t>
    </rPh>
    <phoneticPr fontId="30"/>
  </si>
  <si>
    <t>MM4030722</t>
  </si>
  <si>
    <t>振込情報７</t>
  </si>
  <si>
    <t>MM4030724</t>
  </si>
  <si>
    <t>MM4030725</t>
  </si>
  <si>
    <t>MM4030726</t>
  </si>
  <si>
    <t>MM4030727</t>
  </si>
  <si>
    <t>MM4030728</t>
  </si>
  <si>
    <t>MM4030729</t>
  </si>
  <si>
    <t>支払伝票７</t>
    <rPh sb="0" eb="2">
      <t>シハライ</t>
    </rPh>
    <rPh sb="2" eb="4">
      <t>デンピョウ</t>
    </rPh>
    <phoneticPr fontId="30"/>
  </si>
  <si>
    <t>支払伝票No.７</t>
    <rPh sb="0" eb="2">
      <t>シハライ</t>
    </rPh>
    <rPh sb="2" eb="4">
      <t>デンピョウ</t>
    </rPh>
    <phoneticPr fontId="30"/>
  </si>
  <si>
    <t>MM4030731</t>
  </si>
  <si>
    <t>支払部門７コード</t>
    <rPh sb="0" eb="2">
      <t>シハラ</t>
    </rPh>
    <rPh sb="2" eb="4">
      <t>ブモン</t>
    </rPh>
    <phoneticPr fontId="30"/>
  </si>
  <si>
    <t>MM4030732</t>
  </si>
  <si>
    <t>支払セグメント１（支払７）コード</t>
    <rPh sb="0" eb="2">
      <t>シハラ</t>
    </rPh>
    <rPh sb="9" eb="11">
      <t>シハライ</t>
    </rPh>
    <phoneticPr fontId="30"/>
  </si>
  <si>
    <t>MM4033993</t>
    <phoneticPr fontId="4"/>
  </si>
  <si>
    <t>支払セグメント２（支払７）コード</t>
    <rPh sb="0" eb="2">
      <t>シハラ</t>
    </rPh>
    <rPh sb="9" eb="11">
      <t>シハライ</t>
    </rPh>
    <phoneticPr fontId="30"/>
  </si>
  <si>
    <t>MM4033994</t>
    <phoneticPr fontId="4"/>
  </si>
  <si>
    <t>支払プロジェクト７コード</t>
    <rPh sb="0" eb="2">
      <t>シハラ</t>
    </rPh>
    <phoneticPr fontId="30"/>
  </si>
  <si>
    <t>MM4030733</t>
  </si>
  <si>
    <t>ファクタリング会社7コード</t>
    <rPh sb="7" eb="9">
      <t>ガイシャ</t>
    </rPh>
    <phoneticPr fontId="32"/>
  </si>
  <si>
    <t>手数料7</t>
    <rPh sb="0" eb="3">
      <t>テスウリョウ</t>
    </rPh>
    <phoneticPr fontId="32"/>
  </si>
  <si>
    <t>法人口座７コード</t>
    <rPh sb="0" eb="2">
      <t>ホウジン</t>
    </rPh>
    <rPh sb="2" eb="4">
      <t>コウザ</t>
    </rPh>
    <phoneticPr fontId="30"/>
  </si>
  <si>
    <t>MM4030735</t>
  </si>
  <si>
    <t>支払方法８コード</t>
    <rPh sb="2" eb="4">
      <t>ホウホウ</t>
    </rPh>
    <phoneticPr fontId="30"/>
  </si>
  <si>
    <t>MM4030741</t>
  </si>
  <si>
    <t>支払予定８</t>
  </si>
  <si>
    <t>支払予定日８</t>
    <rPh sb="2" eb="4">
      <t>ヨテイ</t>
    </rPh>
    <rPh sb="4" eb="5">
      <t>ビ</t>
    </rPh>
    <phoneticPr fontId="30"/>
  </si>
  <si>
    <t>MM4030742</t>
  </si>
  <si>
    <t>振込情報８</t>
  </si>
  <si>
    <t>MM4030744</t>
  </si>
  <si>
    <t>MM4030745</t>
  </si>
  <si>
    <t>MM4030746</t>
  </si>
  <si>
    <t>MM4030747</t>
  </si>
  <si>
    <t>MM4030748</t>
  </si>
  <si>
    <t>MM4030749</t>
  </si>
  <si>
    <t>支払伝票８</t>
    <rPh sb="0" eb="2">
      <t>シハライ</t>
    </rPh>
    <rPh sb="2" eb="4">
      <t>デンピョウ</t>
    </rPh>
    <phoneticPr fontId="30"/>
  </si>
  <si>
    <t>支払伝票No.８</t>
    <rPh sb="0" eb="2">
      <t>シハライ</t>
    </rPh>
    <rPh sb="2" eb="4">
      <t>デンピョウ</t>
    </rPh>
    <phoneticPr fontId="30"/>
  </si>
  <si>
    <t>MM4030751</t>
  </si>
  <si>
    <t>支払部門８コード</t>
    <rPh sb="0" eb="2">
      <t>シハラ</t>
    </rPh>
    <rPh sb="2" eb="4">
      <t>ブモン</t>
    </rPh>
    <phoneticPr fontId="30"/>
  </si>
  <si>
    <t>MM4030752</t>
  </si>
  <si>
    <t>支払セグメント１（支払８）コード</t>
    <rPh sb="0" eb="2">
      <t>シハラ</t>
    </rPh>
    <rPh sb="9" eb="11">
      <t>シハライ</t>
    </rPh>
    <phoneticPr fontId="30"/>
  </si>
  <si>
    <t>MM4033995</t>
    <phoneticPr fontId="4"/>
  </si>
  <si>
    <t>支払セグメント２（支払８）コード</t>
    <rPh sb="0" eb="2">
      <t>シハラ</t>
    </rPh>
    <rPh sb="9" eb="11">
      <t>シハライ</t>
    </rPh>
    <phoneticPr fontId="30"/>
  </si>
  <si>
    <t>MM4033996</t>
    <phoneticPr fontId="4"/>
  </si>
  <si>
    <t>支払プロジェクト８コード</t>
    <rPh sb="0" eb="2">
      <t>シハラ</t>
    </rPh>
    <phoneticPr fontId="30"/>
  </si>
  <si>
    <t>MM4030753</t>
  </si>
  <si>
    <t>ファクタリング会社8コード</t>
    <rPh sb="7" eb="9">
      <t>ガイシャ</t>
    </rPh>
    <phoneticPr fontId="32"/>
  </si>
  <si>
    <t>手数料8</t>
    <rPh sb="0" eb="3">
      <t>テスウリョウ</t>
    </rPh>
    <phoneticPr fontId="32"/>
  </si>
  <si>
    <t>法人口座８コード</t>
    <rPh sb="0" eb="2">
      <t>ホウジン</t>
    </rPh>
    <rPh sb="2" eb="4">
      <t>コウザ</t>
    </rPh>
    <phoneticPr fontId="30"/>
  </si>
  <si>
    <t>MM4030755</t>
  </si>
  <si>
    <t>支払方法９コード</t>
    <rPh sb="2" eb="4">
      <t>ホウホウ</t>
    </rPh>
    <phoneticPr fontId="30"/>
  </si>
  <si>
    <t>MM4030761</t>
  </si>
  <si>
    <t>支払予定９</t>
  </si>
  <si>
    <t>支払予定日９</t>
    <rPh sb="2" eb="4">
      <t>ヨテイ</t>
    </rPh>
    <rPh sb="4" eb="5">
      <t>ビ</t>
    </rPh>
    <phoneticPr fontId="30"/>
  </si>
  <si>
    <t>MM4030762</t>
  </si>
  <si>
    <t>振込情報９</t>
  </si>
  <si>
    <t>MM4030764</t>
  </si>
  <si>
    <t>MM4030765</t>
  </si>
  <si>
    <t>MM4030766</t>
  </si>
  <si>
    <t>MM4030767</t>
  </si>
  <si>
    <t>MM4030768</t>
  </si>
  <si>
    <t>MM4030769</t>
  </si>
  <si>
    <t>支払伝票９</t>
    <rPh sb="0" eb="2">
      <t>シハライ</t>
    </rPh>
    <rPh sb="2" eb="4">
      <t>デンピョウ</t>
    </rPh>
    <phoneticPr fontId="30"/>
  </si>
  <si>
    <t>支払伝票No.９</t>
    <rPh sb="0" eb="2">
      <t>シハライ</t>
    </rPh>
    <rPh sb="2" eb="4">
      <t>デンピョウ</t>
    </rPh>
    <phoneticPr fontId="30"/>
  </si>
  <si>
    <t>MM4030771</t>
  </si>
  <si>
    <t>支払部門９コード</t>
    <rPh sb="0" eb="2">
      <t>シハラ</t>
    </rPh>
    <rPh sb="2" eb="4">
      <t>ブモン</t>
    </rPh>
    <phoneticPr fontId="30"/>
  </si>
  <si>
    <t>MM4030772</t>
  </si>
  <si>
    <t>支払セグメント１（支払９）コード</t>
    <rPh sb="0" eb="2">
      <t>シハラ</t>
    </rPh>
    <rPh sb="9" eb="11">
      <t>シハライ</t>
    </rPh>
    <phoneticPr fontId="30"/>
  </si>
  <si>
    <t>MM4033997</t>
    <phoneticPr fontId="4"/>
  </si>
  <si>
    <t>支払セグメント２（支払９）コード</t>
    <rPh sb="0" eb="2">
      <t>シハラ</t>
    </rPh>
    <rPh sb="9" eb="11">
      <t>シハライ</t>
    </rPh>
    <phoneticPr fontId="30"/>
  </si>
  <si>
    <t>MM4033998</t>
    <phoneticPr fontId="4"/>
  </si>
  <si>
    <t>支払プロジェクト９コード</t>
    <rPh sb="0" eb="2">
      <t>シハラ</t>
    </rPh>
    <phoneticPr fontId="30"/>
  </si>
  <si>
    <t>MM4030773</t>
  </si>
  <si>
    <t>ファクタリング会社9コード</t>
    <rPh sb="7" eb="9">
      <t>ガイシャ</t>
    </rPh>
    <phoneticPr fontId="32"/>
  </si>
  <si>
    <t>手数料9</t>
    <rPh sb="0" eb="3">
      <t>テスウリョウ</t>
    </rPh>
    <phoneticPr fontId="32"/>
  </si>
  <si>
    <t>法人口座９コード</t>
    <rPh sb="0" eb="2">
      <t>ホウジン</t>
    </rPh>
    <rPh sb="2" eb="4">
      <t>コウザ</t>
    </rPh>
    <phoneticPr fontId="30"/>
  </si>
  <si>
    <t>MM4030775</t>
  </si>
  <si>
    <t>支払方法10コード</t>
    <rPh sb="2" eb="4">
      <t>ホウホウ</t>
    </rPh>
    <phoneticPr fontId="30"/>
  </si>
  <si>
    <t>MM4030781</t>
  </si>
  <si>
    <t>支払予定10</t>
  </si>
  <si>
    <t>支払予定日10</t>
    <rPh sb="2" eb="4">
      <t>ヨテイ</t>
    </rPh>
    <rPh sb="4" eb="5">
      <t>ビ</t>
    </rPh>
    <phoneticPr fontId="30"/>
  </si>
  <si>
    <t>MM4030782</t>
  </si>
  <si>
    <t>振込情報10</t>
  </si>
  <si>
    <t>MM4030784</t>
  </si>
  <si>
    <t>MM4030785</t>
  </si>
  <si>
    <t>MM4030786</t>
  </si>
  <si>
    <t>MM4030787</t>
  </si>
  <si>
    <t>MM4030788</t>
  </si>
  <si>
    <t>MM4030789</t>
  </si>
  <si>
    <t>支払伝票10</t>
    <rPh sb="0" eb="2">
      <t>シハライ</t>
    </rPh>
    <rPh sb="2" eb="4">
      <t>デンピョウ</t>
    </rPh>
    <phoneticPr fontId="30"/>
  </si>
  <si>
    <t>支払伝票No.10</t>
    <rPh sb="0" eb="2">
      <t>シハライ</t>
    </rPh>
    <rPh sb="2" eb="4">
      <t>デンピョウ</t>
    </rPh>
    <phoneticPr fontId="30"/>
  </si>
  <si>
    <t>MM4030791</t>
  </si>
  <si>
    <t>支払部門10コード</t>
    <rPh sb="0" eb="2">
      <t>シハラ</t>
    </rPh>
    <rPh sb="2" eb="4">
      <t>ブモン</t>
    </rPh>
    <phoneticPr fontId="30"/>
  </si>
  <si>
    <t>MM4030792</t>
  </si>
  <si>
    <t>支払セグメント１（支払10）コード</t>
    <rPh sb="0" eb="2">
      <t>シハラ</t>
    </rPh>
    <rPh sb="9" eb="11">
      <t>シハライ</t>
    </rPh>
    <phoneticPr fontId="30"/>
  </si>
  <si>
    <t>MM4033999</t>
    <phoneticPr fontId="4"/>
  </si>
  <si>
    <t>支払セグメント２（支払10）コード</t>
    <rPh sb="0" eb="2">
      <t>シハラ</t>
    </rPh>
    <rPh sb="9" eb="11">
      <t>シハライ</t>
    </rPh>
    <phoneticPr fontId="30"/>
  </si>
  <si>
    <t>MM4034000</t>
    <phoneticPr fontId="4"/>
  </si>
  <si>
    <t>支払プロジェクト10コード</t>
    <rPh sb="0" eb="2">
      <t>シハラ</t>
    </rPh>
    <phoneticPr fontId="30"/>
  </si>
  <si>
    <t>MM4030793</t>
  </si>
  <si>
    <t>ファクタリング会社10コード</t>
    <rPh sb="7" eb="9">
      <t>ガイシャ</t>
    </rPh>
    <phoneticPr fontId="32"/>
  </si>
  <si>
    <t>法人口座10コード</t>
    <rPh sb="0" eb="2">
      <t>ホウジン</t>
    </rPh>
    <rPh sb="2" eb="4">
      <t>コウザ</t>
    </rPh>
    <phoneticPr fontId="30"/>
  </si>
  <si>
    <t>MM4030795</t>
  </si>
  <si>
    <t>支払方法11コード</t>
    <rPh sb="2" eb="4">
      <t>ホウホウ</t>
    </rPh>
    <phoneticPr fontId="30"/>
  </si>
  <si>
    <t>MM4030801</t>
  </si>
  <si>
    <t>支払予定11</t>
  </si>
  <si>
    <t>支払予定日11</t>
    <rPh sb="2" eb="4">
      <t>ヨテイ</t>
    </rPh>
    <rPh sb="4" eb="5">
      <t>ビ</t>
    </rPh>
    <phoneticPr fontId="30"/>
  </si>
  <si>
    <t>MM4030802</t>
  </si>
  <si>
    <t>振込情報11</t>
  </si>
  <si>
    <t>MM4030804</t>
  </si>
  <si>
    <t>MM4030805</t>
  </si>
  <si>
    <t>MM4030806</t>
  </si>
  <si>
    <t>MM4030807</t>
  </si>
  <si>
    <t>MM4030808</t>
  </si>
  <si>
    <t>MM4030809</t>
  </si>
  <si>
    <t>支払伝票11</t>
    <rPh sb="0" eb="2">
      <t>シハライ</t>
    </rPh>
    <rPh sb="2" eb="4">
      <t>デンピョウ</t>
    </rPh>
    <phoneticPr fontId="30"/>
  </si>
  <si>
    <t>支払伝票No.11</t>
    <rPh sb="0" eb="2">
      <t>シハライ</t>
    </rPh>
    <rPh sb="2" eb="4">
      <t>デンピョウ</t>
    </rPh>
    <phoneticPr fontId="30"/>
  </si>
  <si>
    <t>MM4030811</t>
  </si>
  <si>
    <t>支払部門11コード</t>
    <rPh sb="0" eb="2">
      <t>シハラ</t>
    </rPh>
    <rPh sb="2" eb="4">
      <t>ブモン</t>
    </rPh>
    <phoneticPr fontId="30"/>
  </si>
  <si>
    <t>MM4030812</t>
  </si>
  <si>
    <t>支払セグメント１（支払11）コード</t>
    <rPh sb="0" eb="2">
      <t>シハラ</t>
    </rPh>
    <rPh sb="9" eb="11">
      <t>シハライ</t>
    </rPh>
    <phoneticPr fontId="30"/>
  </si>
  <si>
    <t>MM4034001</t>
    <phoneticPr fontId="4"/>
  </si>
  <si>
    <t>支払セグメント２（支払11）コード</t>
    <rPh sb="0" eb="2">
      <t>シハラ</t>
    </rPh>
    <rPh sb="9" eb="11">
      <t>シハライ</t>
    </rPh>
    <phoneticPr fontId="30"/>
  </si>
  <si>
    <t>MM4034002</t>
    <phoneticPr fontId="4"/>
  </si>
  <si>
    <t>支払プロジェクト11コード</t>
    <rPh sb="0" eb="2">
      <t>シハラ</t>
    </rPh>
    <phoneticPr fontId="30"/>
  </si>
  <si>
    <t>MM4030813</t>
  </si>
  <si>
    <t>ファクタリング会社11コード</t>
    <rPh sb="7" eb="9">
      <t>ガイシャ</t>
    </rPh>
    <phoneticPr fontId="32"/>
  </si>
  <si>
    <t>法人口座11コード</t>
    <rPh sb="0" eb="2">
      <t>ホウジン</t>
    </rPh>
    <rPh sb="2" eb="4">
      <t>コウザ</t>
    </rPh>
    <phoneticPr fontId="30"/>
  </si>
  <si>
    <t>MM4030815</t>
  </si>
  <si>
    <t>支払予定1２／支払伝票1２</t>
    <rPh sb="0" eb="2">
      <t>シハライ</t>
    </rPh>
    <rPh sb="2" eb="4">
      <t>ヨテイ</t>
    </rPh>
    <rPh sb="7" eb="9">
      <t>シハライ</t>
    </rPh>
    <rPh sb="9" eb="11">
      <t>デンピョウ</t>
    </rPh>
    <phoneticPr fontId="2"/>
  </si>
  <si>
    <t>支払方法1２コード</t>
    <rPh sb="2" eb="4">
      <t>ホウホウ</t>
    </rPh>
    <phoneticPr fontId="30"/>
  </si>
  <si>
    <t>MM4030821</t>
  </si>
  <si>
    <t>支払予定1２</t>
  </si>
  <si>
    <t>支払予定日1２</t>
    <rPh sb="2" eb="4">
      <t>ヨテイ</t>
    </rPh>
    <rPh sb="4" eb="5">
      <t>ビ</t>
    </rPh>
    <phoneticPr fontId="30"/>
  </si>
  <si>
    <t>MM4030822</t>
  </si>
  <si>
    <t>振込情報1２</t>
  </si>
  <si>
    <t>振込先銀行1２コード</t>
  </si>
  <si>
    <t>MM4030824</t>
  </si>
  <si>
    <t>振込先支店1２コード</t>
  </si>
  <si>
    <t>MM4030825</t>
  </si>
  <si>
    <t>預金種目1２</t>
  </si>
  <si>
    <t>MM4030826</t>
  </si>
  <si>
    <t>口座番号1２</t>
  </si>
  <si>
    <t>MM4030827</t>
  </si>
  <si>
    <t>口座名義1２</t>
  </si>
  <si>
    <t>MM4030828</t>
  </si>
  <si>
    <t>口座名義カナ1２</t>
  </si>
  <si>
    <t>MM4030829</t>
  </si>
  <si>
    <t>支払伝票1２</t>
    <rPh sb="0" eb="2">
      <t>シハライ</t>
    </rPh>
    <rPh sb="2" eb="4">
      <t>デンピョウ</t>
    </rPh>
    <phoneticPr fontId="30"/>
  </si>
  <si>
    <t>支払伝票No.1２</t>
    <rPh sb="0" eb="2">
      <t>シハライ</t>
    </rPh>
    <rPh sb="2" eb="4">
      <t>デンピョウ</t>
    </rPh>
    <phoneticPr fontId="30"/>
  </si>
  <si>
    <t>MM4030831</t>
  </si>
  <si>
    <t>支払部門1２コード</t>
    <rPh sb="0" eb="2">
      <t>シハラ</t>
    </rPh>
    <rPh sb="2" eb="4">
      <t>ブモン</t>
    </rPh>
    <phoneticPr fontId="30"/>
  </si>
  <si>
    <t>MM4030832</t>
  </si>
  <si>
    <t>支払セグメント１（支払12）コード</t>
    <rPh sb="0" eb="2">
      <t>シハラ</t>
    </rPh>
    <rPh sb="9" eb="11">
      <t>シハライ</t>
    </rPh>
    <phoneticPr fontId="30"/>
  </si>
  <si>
    <t>MM4034003</t>
    <phoneticPr fontId="4"/>
  </si>
  <si>
    <t>支払セグメント２（支払12）コード</t>
    <rPh sb="0" eb="2">
      <t>シハラ</t>
    </rPh>
    <rPh sb="9" eb="11">
      <t>シハライ</t>
    </rPh>
    <phoneticPr fontId="30"/>
  </si>
  <si>
    <t>MM4034004</t>
    <phoneticPr fontId="4"/>
  </si>
  <si>
    <t>支払プロジェクト1２コード</t>
    <rPh sb="0" eb="2">
      <t>シハラ</t>
    </rPh>
    <phoneticPr fontId="30"/>
  </si>
  <si>
    <t>MM4030833</t>
  </si>
  <si>
    <t>支払工程／工種1２コード</t>
  </si>
  <si>
    <t>ファクタリング会社1２コード</t>
    <rPh sb="7" eb="9">
      <t>ガイシャ</t>
    </rPh>
    <phoneticPr fontId="32"/>
  </si>
  <si>
    <t>期日債務番号1２</t>
    <rPh sb="0" eb="1">
      <t>キ</t>
    </rPh>
    <rPh sb="1" eb="2">
      <t>ヒ</t>
    </rPh>
    <rPh sb="2" eb="4">
      <t>サイム</t>
    </rPh>
    <rPh sb="4" eb="6">
      <t>バンゴウ</t>
    </rPh>
    <phoneticPr fontId="32"/>
  </si>
  <si>
    <t>手数料1２</t>
    <rPh sb="0" eb="3">
      <t>テスウリョウ</t>
    </rPh>
    <phoneticPr fontId="32"/>
  </si>
  <si>
    <t>法人口座1２コード</t>
    <rPh sb="0" eb="2">
      <t>ホウジン</t>
    </rPh>
    <rPh sb="2" eb="4">
      <t>コウザ</t>
    </rPh>
    <phoneticPr fontId="30"/>
  </si>
  <si>
    <t>MM4030835</t>
  </si>
  <si>
    <t>MM4031001</t>
  </si>
  <si>
    <t>MM4031002</t>
  </si>
  <si>
    <t>MM4031011</t>
  </si>
  <si>
    <t>MM4031012</t>
  </si>
  <si>
    <t>MM4031021</t>
  </si>
  <si>
    <t>MM4031022</t>
  </si>
  <si>
    <t>MM4031031</t>
  </si>
  <si>
    <t>MM4031032</t>
  </si>
  <si>
    <t>MM4031041</t>
  </si>
  <si>
    <t>MM4031042</t>
  </si>
  <si>
    <t>MM4030201</t>
  </si>
  <si>
    <t>MM4030202</t>
  </si>
  <si>
    <t>0：仕入　1：返品　2：値引　3：消費税　4：摘要　 8：見出し  9：その他  10：付箋  19：外税調整  21：内税調整
「4：摘要」「8：見出し」「10：付箋」「19：外税調整 」「21：内税調整」だけの伝票は受け入れできません。</t>
  </si>
  <si>
    <t>入荷区分</t>
    <rPh sb="0" eb="2">
      <t>ニュウカ</t>
    </rPh>
    <phoneticPr fontId="55"/>
  </si>
  <si>
    <t>０：未仕入　１：全数仕入　２：一部仕入
この項目は、リレー入力の場合に設定します。
詳細は、欄外の【発注伝票または入荷伝票をリレーして受け入れる場合】参照</t>
  </si>
  <si>
    <t>0：発注伝票　1：入荷伝票
【必須になる条件】
リレー入力の場合
詳細は、欄外の【発注伝票または入荷伝票をリレーして受け入れる場合】参照</t>
    <rPh sb="2" eb="3">
      <t>ハツ</t>
    </rPh>
    <rPh sb="9" eb="10">
      <t>ニュウ</t>
    </rPh>
    <phoneticPr fontId="30"/>
  </si>
  <si>
    <t>【必須になる条件】
リレー入力の場合
詳細は、欄外の【発注伝票または入荷伝票をリレーして受け入れる場合】参照</t>
  </si>
  <si>
    <t>詳細は、欄外の【発注伝票または入荷伝票をリレーして受け入れる場合】参照</t>
  </si>
  <si>
    <t>リレー元仕入先コード</t>
    <rPh sb="4" eb="6">
      <t>シイレ</t>
    </rPh>
    <rPh sb="6" eb="7">
      <t>サキ</t>
    </rPh>
    <phoneticPr fontId="21"/>
  </si>
  <si>
    <t>リレー元入荷内訳行番号</t>
    <rPh sb="4" eb="6">
      <t>ニュウカ</t>
    </rPh>
    <rPh sb="6" eb="8">
      <t>ウチワケ</t>
    </rPh>
    <rPh sb="8" eb="11">
      <t>ギョウバンゴウ</t>
    </rPh>
    <phoneticPr fontId="21"/>
  </si>
  <si>
    <t>MM4030203</t>
  </si>
  <si>
    <t>MM4030204</t>
  </si>
  <si>
    <t>MM4030205</t>
  </si>
  <si>
    <t>MM4030206</t>
  </si>
  <si>
    <t>MM4030207</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</si>
  <si>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</si>
  <si>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</si>
  <si>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30"/>
  </si>
  <si>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30"/>
  </si>
  <si>
    <t>数字</t>
    <rPh sb="0" eb="2">
      <t>スウジ</t>
    </rPh>
    <phoneticPr fontId="60"/>
  </si>
  <si>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71" eb="173">
      <t>シイレ</t>
    </rPh>
    <rPh sb="180" eb="182">
      <t>シイレ</t>
    </rPh>
    <phoneticPr fontId="47"/>
  </si>
  <si>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31" eb="133">
      <t>シイレ</t>
    </rPh>
    <rPh sb="225" eb="227">
      <t>シイレ</t>
    </rPh>
    <phoneticPr fontId="0"/>
  </si>
  <si>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</si>
  <si>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rPh sb="7" eb="9">
      <t>シイレ</t>
    </rPh>
    <rPh sb="16" eb="18">
      <t>シイレ</t>
    </rPh>
    <rPh sb="100" eb="102">
      <t>サイム</t>
    </rPh>
    <phoneticPr fontId="2"/>
  </si>
  <si>
    <t>MM4030212</t>
  </si>
  <si>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30"/>
  </si>
  <si>
    <t>MM4030239</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</si>
  <si>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0"/>
  </si>
  <si>
    <t>MM4030213</t>
  </si>
  <si>
    <t>MM4030214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</si>
  <si>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30"/>
  </si>
  <si>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30"/>
  </si>
  <si>
    <t>MM4030215</t>
  </si>
  <si>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30"/>
  </si>
  <si>
    <t>MM4030234</t>
  </si>
  <si>
    <t>MM4030235</t>
  </si>
  <si>
    <t>MM4030236</t>
  </si>
  <si>
    <t>MM4030237</t>
  </si>
  <si>
    <t>MM4030238</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</si>
  <si>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30"/>
  </si>
  <si>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30"/>
  </si>
  <si>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30"/>
  </si>
  <si>
    <t xml:space="preserve">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
</t>
    <rPh sb="0" eb="2">
      <t>セイスウ</t>
    </rPh>
    <rPh sb="4" eb="5">
      <t>ケタ</t>
    </rPh>
    <rPh sb="6" eb="8">
      <t>ショウスウ</t>
    </rPh>
    <rPh sb="9" eb="10">
      <t>ケタ</t>
    </rPh>
    <rPh sb="72" eb="77">
      <t>ケイサンシキコウモク</t>
    </rPh>
    <rPh sb="122" eb="124">
      <t>ネビ</t>
    </rPh>
    <rPh sb="130" eb="131">
      <t>タ</t>
    </rPh>
    <phoneticPr fontId="30"/>
  </si>
  <si>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30"/>
  </si>
  <si>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</si>
  <si>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phoneticPr fontId="30"/>
  </si>
  <si>
    <t>MM4030217</t>
  </si>
  <si>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30"/>
  </si>
  <si>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</si>
  <si>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30"/>
  </si>
  <si>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</si>
  <si>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30"/>
  </si>
  <si>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</si>
  <si>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30"/>
  </si>
  <si>
    <t>MM4030221</t>
    <phoneticPr fontId="4"/>
  </si>
  <si>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30"/>
  </si>
  <si>
    <t>MM4030269</t>
    <phoneticPr fontId="4"/>
  </si>
  <si>
    <t>MM4030270</t>
    <phoneticPr fontId="4"/>
  </si>
  <si>
    <t>仕入税額控除経過措置の控除割合</t>
  </si>
  <si>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</si>
  <si>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30"/>
  </si>
  <si>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</si>
  <si>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30"/>
  </si>
  <si>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
※リレー入力の場合で、空白データを受け入れた場合は、リレー元の値が設定されます。</t>
    <phoneticPr fontId="4"/>
  </si>
  <si>
    <t>整数９桁　小数４桁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</si>
  <si>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</si>
  <si>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</si>
  <si>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MM4030230</t>
  </si>
  <si>
    <t>MM4030231</t>
  </si>
  <si>
    <t>MM4030232</t>
  </si>
  <si>
    <t>MM4030233</t>
  </si>
  <si>
    <t>MM4030229</t>
  </si>
  <si>
    <t>MM4030240</t>
  </si>
  <si>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49"/>
  </si>
  <si>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</si>
  <si>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</si>
  <si>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4"/>
  </si>
  <si>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30"/>
  </si>
  <si>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30"/>
  </si>
  <si>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30"/>
  </si>
  <si>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30"/>
  </si>
  <si>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30"/>
  </si>
  <si>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30"/>
  </si>
  <si>
    <t>MM4030101</t>
  </si>
  <si>
    <t>MM4030102</t>
  </si>
  <si>
    <t>入荷内訳行番号</t>
    <rPh sb="0" eb="2">
      <t>ニュウカ</t>
    </rPh>
    <rPh sb="2" eb="4">
      <t>ウチワケ</t>
    </rPh>
    <phoneticPr fontId="21"/>
  </si>
  <si>
    <t>この項目は、以下のすべての条件に該当する場合に受け入れできます。
・「仕入区分」が「0：仕入」「1：返品」「2：値引」「9：その他」
・「商品」の「在庫管理」（商品メニューの[在庫]ページ）が「する」
・発注伝票からのリレー入力の場合</t>
    <rPh sb="56" eb="58">
      <t>ネビキ</t>
    </rPh>
    <rPh sb="102" eb="103">
      <t>ハツ</t>
    </rPh>
    <phoneticPr fontId="50"/>
  </si>
  <si>
    <t>入荷内訳数量</t>
    <rPh sb="0" eb="2">
      <t>ニュウカ</t>
    </rPh>
    <rPh sb="2" eb="4">
      <t>ウチワケ</t>
    </rPh>
    <rPh sb="4" eb="6">
      <t>スウリョウ</t>
    </rPh>
    <phoneticPr fontId="21"/>
  </si>
  <si>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
小数部分の桁数は、「数量小数桁」の設定によって異なります。
以下の場合、未受入になります。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「明細情報」の「数量」が設定されます。
・「入荷内訳行番号」が「2」以上の場合 ⇒ 入荷内訳行自体生成されません。 
※リレー入力の場合で、空白データを受け入れた場合は、リレー元の値が設定されます。</t>
    <rPh sb="159" eb="161">
      <t>イカ</t>
    </rPh>
    <rPh sb="162" eb="164">
      <t>バアイ</t>
    </rPh>
    <rPh sb="176" eb="178">
      <t>メイサイ</t>
    </rPh>
    <rPh sb="178" eb="180">
      <t>ジョウホウ</t>
    </rPh>
    <rPh sb="182" eb="184">
      <t>スウリョウ</t>
    </rPh>
    <rPh sb="186" eb="188">
      <t>フゴウ</t>
    </rPh>
    <rPh sb="189" eb="190">
      <t>コト</t>
    </rPh>
    <rPh sb="193" eb="195">
      <t>ニュウカ</t>
    </rPh>
    <rPh sb="195" eb="197">
      <t>ウチワケ</t>
    </rPh>
    <rPh sb="197" eb="199">
      <t>スウリョウ</t>
    </rPh>
    <rPh sb="205" eb="207">
      <t>バアイ</t>
    </rPh>
    <rPh sb="228" eb="230">
      <t>ゴウケイ</t>
    </rPh>
    <rPh sb="231" eb="234">
      <t>フイッチ</t>
    </rPh>
    <rPh sb="235" eb="237">
      <t>バアイ</t>
    </rPh>
    <rPh sb="282" eb="284">
      <t>バアイ</t>
    </rPh>
    <rPh sb="288" eb="290">
      <t>メイサイ</t>
    </rPh>
    <rPh sb="290" eb="292">
      <t>ジョウホウ</t>
    </rPh>
    <rPh sb="295" eb="297">
      <t>スウリョウ</t>
    </rPh>
    <rPh sb="299" eb="301">
      <t>セッテイ</t>
    </rPh>
    <rPh sb="321" eb="323">
      <t>イジョウ</t>
    </rPh>
    <rPh sb="324" eb="326">
      <t>バアイ</t>
    </rPh>
    <rPh sb="329" eb="331">
      <t>ニュウカ</t>
    </rPh>
    <phoneticPr fontId="30"/>
  </si>
  <si>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24" eb="226">
      <t>ソウコ</t>
    </rPh>
    <rPh sb="228" eb="229">
      <t>ヒモ</t>
    </rPh>
    <rPh sb="234" eb="235">
      <t>タ</t>
    </rPh>
    <rPh sb="238" eb="240">
      <t>タナバン</t>
    </rPh>
    <phoneticPr fontId="47"/>
  </si>
  <si>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phoneticPr fontId="4"/>
  </si>
  <si>
    <t>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41" eb="244">
      <t>ショウヒゼイ</t>
    </rPh>
    <rPh sb="244" eb="245">
      <t>ガク</t>
    </rPh>
    <rPh sb="248" eb="250">
      <t>ニュウカ</t>
    </rPh>
    <rPh sb="250" eb="252">
      <t>ウチワケ</t>
    </rPh>
    <rPh sb="252" eb="255">
      <t>ショウヒゼイ</t>
    </rPh>
    <rPh sb="257" eb="259">
      <t>ゴウケイ</t>
    </rPh>
    <phoneticPr fontId="30"/>
  </si>
  <si>
    <t>MM4030301</t>
  </si>
  <si>
    <t>この項目は、「仕入区分」が「0：仕入」「1：返品」「2：値引」「3：消費税」「9：その他」の場合に受け入れできます。
詳細は、欄外の【明細按分がある明細の受け入れ】参照</t>
  </si>
  <si>
    <t>MM4030302</t>
  </si>
  <si>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</si>
  <si>
    <t>MM4030316</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</si>
  <si>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phoneticPr fontId="4"/>
  </si>
  <si>
    <t>MM4030317</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</si>
  <si>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phoneticPr fontId="4"/>
  </si>
  <si>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</si>
  <si>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</si>
  <si>
    <t>MM4030304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</si>
  <si>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2"/>
  </si>
  <si>
    <t>MM4030312</t>
  </si>
  <si>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</si>
  <si>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MM4030305</t>
  </si>
  <si>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</si>
  <si>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30"/>
  </si>
  <si>
    <t>MM4030307</t>
  </si>
  <si>
    <t>この項目は、「仕入区分」が「0：仕入」「1：返品」「2：値引」「3：消費税」「9：その他」の場合に受け入れできます。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</si>
  <si>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4"/>
  </si>
  <si>
    <t>0：前払金
控除情報だけの伝票は受け入れできません。
【必須になる条件】
この項目は、控除情報を指定する場合は、必須です。
詳細は、欄外の【前払金を充当する場合】参照</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</si>
  <si>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</si>
  <si>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</si>
  <si>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</si>
  <si>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1～15</t>
  </si>
  <si>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</si>
  <si>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</si>
  <si>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</si>
  <si>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</si>
  <si>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4"/>
  </si>
  <si>
    <t>MM4031115</t>
    <phoneticPr fontId="4"/>
  </si>
  <si>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</si>
  <si>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</si>
  <si>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【前払金を充当する場合】</t>
    <phoneticPr fontId="8"/>
  </si>
  <si>
    <t>　　　「振替元No.」</t>
    <phoneticPr fontId="4"/>
  </si>
  <si>
    <t>準必須　　前払金の支払伝票No.を指定します。前払金残高以外の伝票を充当する場合は必須です。</t>
    <rPh sb="0" eb="1">
      <t>ジュン</t>
    </rPh>
    <rPh sb="1" eb="3">
      <t>ヒッス</t>
    </rPh>
    <phoneticPr fontId="4"/>
  </si>
  <si>
    <t>　　　「振替元支払日付」</t>
    <phoneticPr fontId="4"/>
  </si>
  <si>
    <t>　　　「振替元出金先コード」</t>
    <phoneticPr fontId="4"/>
  </si>
  <si>
    <t>　　　「振替元出金部門コード」</t>
    <phoneticPr fontId="4"/>
  </si>
  <si>
    <t>　　・該当する支払伝票が複数あり、充当対象を特定できない場合は未受入になります。</t>
    <phoneticPr fontId="4"/>
  </si>
  <si>
    <t>　　　「振替元No.」だけでは重複する可能性がある場合は、「振替元支払日付」「振替元出金先コード」「振替元出金部門コード」「振替元ＯＢＣｉＤ」を設定してください。</t>
    <phoneticPr fontId="4"/>
  </si>
  <si>
    <t>　　・「振替元明細行番号」が空白の場合は、該当の支払伝票の中で上から順に充当可能な明細が自動的に特定されます。</t>
    <phoneticPr fontId="4"/>
  </si>
  <si>
    <t>　　・「控除額」を指定することで、出金額の一部を充当できます。</t>
    <phoneticPr fontId="4"/>
  </si>
  <si>
    <t>　　・控除情報は複数行を受け入れできます。これにより、複数の前払金を一つの仕入伝票に充当できます。</t>
    <phoneticPr fontId="4"/>
  </si>
  <si>
    <t>　　１行目（「パソコン一式」の明細）「仕入区分」⇒「8：見出し」、「明細種別」⇒「0：明細」</t>
  </si>
  <si>
    <t>　　２～４行目（「デスクトップパソコン」～「マウス」の明細）「仕入区分」⇒「8：見出し」以外、「明細種別」⇒「1：グループ」</t>
  </si>
  <si>
    <t>【在庫受払がある明細の受け入れ】</t>
    <rPh sb="1" eb="3">
      <t>ザイコ</t>
    </rPh>
    <rPh sb="3" eb="5">
      <t>ウケハライ</t>
    </rPh>
    <phoneticPr fontId="0"/>
  </si>
  <si>
    <t>　　在庫受払がある明細を受け入れる場合は、「明細」と「入荷内訳行番号」を以下のように設定します。</t>
    <rPh sb="2" eb="4">
      <t>ザイコ</t>
    </rPh>
    <rPh sb="4" eb="6">
      <t>ウケハライ</t>
    </rPh>
    <phoneticPr fontId="0"/>
  </si>
  <si>
    <t>　　　明細　数量100　</t>
    <rPh sb="6" eb="8">
      <t>スウリョウ</t>
    </rPh>
    <phoneticPr fontId="0"/>
  </si>
  <si>
    <t>　　　┗在庫内訳①　２0</t>
    <rPh sb="4" eb="6">
      <t>ザイコ</t>
    </rPh>
    <rPh sb="6" eb="8">
      <t>ウチワケ</t>
    </rPh>
    <phoneticPr fontId="0"/>
  </si>
  <si>
    <t>　　　┗在庫内訳②　80</t>
    <rPh sb="4" eb="6">
      <t>ザイコ</t>
    </rPh>
    <rPh sb="6" eb="8">
      <t>ウチワケ</t>
    </rPh>
    <phoneticPr fontId="0"/>
  </si>
  <si>
    <t>　　２行の明細を受け入れます。</t>
  </si>
  <si>
    <t>　　１行目「明細」：１明細目、「入荷内訳行番号」：１（在庫内訳①）</t>
    <rPh sb="11" eb="14">
      <t>メイサイメ</t>
    </rPh>
    <rPh sb="27" eb="29">
      <t>ザイコ</t>
    </rPh>
    <rPh sb="29" eb="31">
      <t>ウチワケ</t>
    </rPh>
    <phoneticPr fontId="22"/>
  </si>
  <si>
    <t>　　２行目「明細」：１明細目、「入荷内訳行番号」：２（在庫内訳②）</t>
    <rPh sb="11" eb="14">
      <t>メイサイメ</t>
    </rPh>
    <rPh sb="27" eb="29">
      <t>ザイコ</t>
    </rPh>
    <rPh sb="29" eb="31">
      <t>ウチワケ</t>
    </rPh>
    <phoneticPr fontId="22"/>
  </si>
  <si>
    <t>【発注伝票または入荷伝票をリレーして受け入れる場合】</t>
    <phoneticPr fontId="4"/>
  </si>
  <si>
    <t>　　※「ＯＢＣ受入形式」で発注伝票をリレーして受け入れる場合は、手順が異なります。</t>
    <rPh sb="13" eb="15">
      <t>ハッチュウ</t>
    </rPh>
    <rPh sb="32" eb="34">
      <t>テジュン</t>
    </rPh>
    <rPh sb="35" eb="36">
      <t>コト</t>
    </rPh>
    <phoneticPr fontId="8"/>
  </si>
  <si>
    <t>　　　ヘルプで「汎用データを利用して、複数の受注／発注伝票を⼀括で売上／仕入伝票にリレーする」を検索してご参照ください。</t>
    <phoneticPr fontId="4"/>
  </si>
  <si>
    <t>必須　　リレーする伝票の種類を指定します。</t>
    <rPh sb="0" eb="2">
      <t>ヒッス</t>
    </rPh>
    <rPh sb="9" eb="11">
      <t>デンピョウ</t>
    </rPh>
    <rPh sb="12" eb="14">
      <t>シュルイ</t>
    </rPh>
    <rPh sb="15" eb="17">
      <t>シテイ</t>
    </rPh>
    <phoneticPr fontId="4"/>
  </si>
  <si>
    <t>　　　「リレー元仕入先コード」</t>
  </si>
  <si>
    <t>　　　「リレー元入荷内訳行番号」</t>
    <phoneticPr fontId="4"/>
  </si>
  <si>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4"/>
  </si>
  <si>
    <t>　　・「リレー元明細行番号」「リレー元入荷内訳行番号」が空白の場合は、該当の伝票の中で上から順にリレー可能な明細が自動的に特定されます。</t>
  </si>
  <si>
    <t>　　　「入荷区分」を設定して指定します。</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</si>
  <si>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4"/>
  </si>
  <si>
    <t>英数カナ</t>
    <rPh sb="0" eb="2">
      <t>エイスウ</t>
    </rPh>
    <phoneticPr fontId="52"/>
  </si>
  <si>
    <t>文字</t>
    <rPh sb="0" eb="2">
      <t>モジ</t>
    </rPh>
    <phoneticPr fontId="52"/>
  </si>
  <si>
    <t>８</t>
  </si>
  <si>
    <t>銀行コード</t>
  </si>
  <si>
    <t>支店コード</t>
  </si>
  <si>
    <t>7</t>
  </si>
  <si>
    <t>振込専用口座番号10</t>
  </si>
  <si>
    <t>9</t>
  </si>
  <si>
    <t>商品コード</t>
  </si>
  <si>
    <t>発注伝票または入荷伝票をリレーして受け入れできます。</t>
    <phoneticPr fontId="4"/>
  </si>
  <si>
    <t>詳細は、欄外の【発注伝票または入荷伝票をリレーして受け入れる場合】参照</t>
    <phoneticPr fontId="4"/>
  </si>
  <si>
    <t>MM5010000</t>
  </si>
  <si>
    <t>伝票区分</t>
    <rPh sb="0" eb="2">
      <t>デン</t>
    </rPh>
    <rPh sb="2" eb="4">
      <t>クブン</t>
    </rPh>
    <phoneticPr fontId="2"/>
  </si>
  <si>
    <t>MM5010001</t>
  </si>
  <si>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30"/>
  </si>
  <si>
    <t>入荷日付</t>
    <rPh sb="0" eb="2">
      <t>ニュウカ</t>
    </rPh>
    <rPh sb="2" eb="4">
      <t>ヒヅケ</t>
    </rPh>
    <phoneticPr fontId="2"/>
  </si>
  <si>
    <t>MM5010002</t>
  </si>
  <si>
    <t>MM5010003</t>
  </si>
  <si>
    <t>桁数は、設定（メインメニュー右上にある[設定]アイコンから[運用設定]メニューの[基本]ページ）によって異なります。
詳細は、表紙の「伝票の伝票No.」参照</t>
  </si>
  <si>
    <t>MM5010004</t>
  </si>
  <si>
    <t>MM5010005</t>
  </si>
  <si>
    <t>MM5010006</t>
  </si>
  <si>
    <t>MM5010007</t>
  </si>
  <si>
    <t>空白データを受け入れた場合は、仕入先の担当者名（[仕入先]メニューの[ご担当]ページで設定）が設定されます。
※リレー入力の場合で、空白データを受け入れた場合は、リレー元の値が設定されます。</t>
    <rPh sb="15" eb="18">
      <t>シイレサキ</t>
    </rPh>
    <rPh sb="19" eb="22">
      <t>タントウシャ</t>
    </rPh>
    <rPh sb="22" eb="23">
      <t>メイ</t>
    </rPh>
    <rPh sb="25" eb="28">
      <t>シイレサキ</t>
    </rPh>
    <rPh sb="36" eb="38">
      <t>タントウ</t>
    </rPh>
    <rPh sb="43" eb="45">
      <t>セッテイ</t>
    </rPh>
    <rPh sb="47" eb="49">
      <t>セッテイ</t>
    </rPh>
    <phoneticPr fontId="13"/>
  </si>
  <si>
    <t>MM5010008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</si>
  <si>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30"/>
  </si>
  <si>
    <t>MM5010009</t>
  </si>
  <si>
    <t>MM5010010</t>
  </si>
  <si>
    <t>MM5010011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</si>
  <si>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30"/>
  </si>
  <si>
    <t>MM5010012</t>
  </si>
  <si>
    <t>MM5010013</t>
  </si>
  <si>
    <t>MM5010014</t>
  </si>
  <si>
    <t>リレー区分</t>
    <rPh sb="3" eb="5">
      <t>クブン</t>
    </rPh>
    <phoneticPr fontId="30"/>
  </si>
  <si>
    <t>MM5010242</t>
  </si>
  <si>
    <t>0：未入荷　1：全数入荷　2：一部入荷
詳細は、欄外の【発注伝票または入荷伝票をリレーして受け入れる場合】参照</t>
    <rPh sb="8" eb="10">
      <t>ゼンスウ</t>
    </rPh>
    <rPh sb="15" eb="17">
      <t>イチブ</t>
    </rPh>
    <phoneticPr fontId="30"/>
  </si>
  <si>
    <t>リレー元伝票種類</t>
    <rPh sb="3" eb="4">
      <t>モト</t>
    </rPh>
    <rPh sb="4" eb="6">
      <t>デンピョウ</t>
    </rPh>
    <rPh sb="6" eb="8">
      <t>シュルイ</t>
    </rPh>
    <phoneticPr fontId="30"/>
  </si>
  <si>
    <t>MM5010243</t>
  </si>
  <si>
    <t>準必須</t>
    <rPh sb="0" eb="1">
      <t>ジュン</t>
    </rPh>
    <rPh sb="1" eb="3">
      <t>ヒッス</t>
    </rPh>
    <phoneticPr fontId="30"/>
  </si>
  <si>
    <t>0：発注伝票　1：入荷伝票
【必須になる条件】
リレー入力の場合
詳細は、欄外の【発注伝票または入荷伝票をリレーして受け入れる場合】参照</t>
    <rPh sb="2" eb="4">
      <t>ハッチュウ</t>
    </rPh>
    <rPh sb="4" eb="6">
      <t>デンピョウ</t>
    </rPh>
    <rPh sb="9" eb="11">
      <t>ニュウカ</t>
    </rPh>
    <rPh sb="11" eb="13">
      <t>デンピョウ</t>
    </rPh>
    <phoneticPr fontId="30"/>
  </si>
  <si>
    <t>リレー元No.</t>
    <rPh sb="3" eb="4">
      <t>モト</t>
    </rPh>
    <phoneticPr fontId="30"/>
  </si>
  <si>
    <t>MM5010244</t>
  </si>
  <si>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30"/>
  </si>
  <si>
    <t>リレー元日付</t>
    <rPh sb="3" eb="4">
      <t>モト</t>
    </rPh>
    <rPh sb="4" eb="6">
      <t>ヒヅケ</t>
    </rPh>
    <phoneticPr fontId="30"/>
  </si>
  <si>
    <t>MM5010245</t>
  </si>
  <si>
    <t>リレー元仕入先コード</t>
    <rPh sb="3" eb="4">
      <t>モト</t>
    </rPh>
    <rPh sb="4" eb="6">
      <t>シイレ</t>
    </rPh>
    <rPh sb="6" eb="7">
      <t>サキ</t>
    </rPh>
    <phoneticPr fontId="30"/>
  </si>
  <si>
    <t>MM5010246</t>
  </si>
  <si>
    <t>リレー元部門コード</t>
    <rPh sb="3" eb="4">
      <t>モト</t>
    </rPh>
    <rPh sb="4" eb="6">
      <t>ブモン</t>
    </rPh>
    <phoneticPr fontId="30"/>
  </si>
  <si>
    <t>MM5010247</t>
  </si>
  <si>
    <t>リレー元OBCiD</t>
    <rPh sb="3" eb="4">
      <t>モト</t>
    </rPh>
    <phoneticPr fontId="30"/>
  </si>
  <si>
    <t>MM5010248</t>
  </si>
  <si>
    <t>1～2</t>
  </si>
  <si>
    <t>リレー元明細行番号</t>
    <rPh sb="3" eb="4">
      <t>モト</t>
    </rPh>
    <rPh sb="4" eb="6">
      <t>メイサイ</t>
    </rPh>
    <rPh sb="6" eb="9">
      <t>ギョウバンゴウ</t>
    </rPh>
    <phoneticPr fontId="30"/>
  </si>
  <si>
    <t>MM5010249</t>
  </si>
  <si>
    <t>リレー元入荷内訳行番号</t>
    <rPh sb="3" eb="4">
      <t>モト</t>
    </rPh>
    <rPh sb="4" eb="6">
      <t>ニュウカ</t>
    </rPh>
    <rPh sb="6" eb="8">
      <t>ウチワケ</t>
    </rPh>
    <rPh sb="8" eb="11">
      <t>ギョウバンゴウ</t>
    </rPh>
    <phoneticPr fontId="30"/>
  </si>
  <si>
    <t>MM5010250</t>
  </si>
  <si>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30"/>
  </si>
  <si>
    <t>MM5010201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</si>
  <si>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rPh sb="97" eb="99">
      <t>バアイ</t>
    </rPh>
    <rPh sb="100" eb="101">
      <t>ウ</t>
    </rPh>
    <rPh sb="102" eb="103">
      <t>イ</t>
    </rPh>
    <phoneticPr fontId="30"/>
  </si>
  <si>
    <t>MM5010202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</si>
  <si>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</si>
  <si>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MM5010203</t>
  </si>
  <si>
    <t>空白データを受け入れた場合は、商品の商品名（[商品]メニューで設定）が設定されます。
※リレー入力の場合で、空白データを受け入れた場合は、リレー元の値が設定されます。</t>
  </si>
  <si>
    <t>MM5010204</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</si>
  <si>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</si>
  <si>
    <t>MM5010205</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</si>
  <si>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</si>
  <si>
    <t>バリエーションコード種類</t>
    <rPh sb="10" eb="12">
      <t>シュルイ</t>
    </rPh>
    <phoneticPr fontId="11"/>
  </si>
  <si>
    <t>MM5010206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</si>
  <si>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11"/>
  </si>
  <si>
    <t>MM5010207</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</si>
  <si>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</si>
  <si>
    <t>荷姿コード</t>
    <rPh sb="0" eb="2">
      <t>ニスガタ</t>
    </rPh>
    <phoneticPr fontId="11"/>
  </si>
  <si>
    <t>MM5010208</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</si>
  <si>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</si>
  <si>
    <t>MM5010209</t>
  </si>
  <si>
    <t>MM5010210</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</si>
  <si>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0"/>
  </si>
  <si>
    <t>棚番No.</t>
    <rPh sb="0" eb="1">
      <t>タナ</t>
    </rPh>
    <rPh sb="1" eb="2">
      <t>バン</t>
    </rPh>
    <phoneticPr fontId="11"/>
  </si>
  <si>
    <t>MM5010211</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</si>
  <si>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phoneticPr fontId="0"/>
  </si>
  <si>
    <t>MM5010213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</si>
  <si>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</si>
  <si>
    <t>MM5010214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</si>
  <si>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</si>
  <si>
    <t>MM5010215</t>
  </si>
  <si>
    <t>整数７桁　小数４桁　マイナスも可
※リレー入力の場合で、空白データを受け入れた場合は、リレー元の値が設定されます。
※リレー入力の場合は、「リレー区分」が「０：未入荷」以外の場合に設定できます。</t>
  </si>
  <si>
    <t>MM5010216</t>
  </si>
  <si>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30"/>
  </si>
  <si>
    <t>MM5010217</t>
  </si>
  <si>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30"/>
  </si>
  <si>
    <t>MM5010218</t>
  </si>
  <si>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30"/>
  </si>
  <si>
    <t>MM5010219</t>
  </si>
  <si>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30"/>
  </si>
  <si>
    <t>MM5010220</t>
  </si>
  <si>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30"/>
  </si>
  <si>
    <t>MM5010221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</si>
  <si>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</si>
  <si>
    <t>MM5010222</t>
  </si>
  <si>
    <t>空白データを受け入れた場合は、商品の単位（[商品]メニューの[基本]ページで設定）が設定されます。
※リレー入力の場合で、空白データを受け入れた場合は、リレー元の値が設定されます。</t>
  </si>
  <si>
    <t>MM5010223</t>
  </si>
  <si>
    <t>MM5010224</t>
  </si>
  <si>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0"/>
  </si>
  <si>
    <t>MM5010233</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</si>
  <si>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</si>
  <si>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MM5010234</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</si>
  <si>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</si>
  <si>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MM5010235</t>
  </si>
  <si>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</si>
  <si>
    <t>MM5010236</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</si>
  <si>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30"/>
  </si>
  <si>
    <t>MM5010237</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</si>
  <si>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30"/>
  </si>
  <si>
    <t>MM5010238</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</si>
  <si>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30"/>
  </si>
  <si>
    <t>MM5010239</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</si>
  <si>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30"/>
  </si>
  <si>
    <t>MM5010240</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</si>
  <si>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30"/>
  </si>
  <si>
    <t>MM5010241</t>
  </si>
  <si>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30"/>
  </si>
  <si>
    <t>数字</t>
    <rPh sb="0" eb="2">
      <t>スウジ</t>
    </rPh>
    <phoneticPr fontId="26"/>
  </si>
  <si>
    <t>数字</t>
    <rPh sb="0" eb="2">
      <t>スウジ</t>
    </rPh>
    <phoneticPr fontId="51"/>
  </si>
  <si>
    <t>この項目は、『Sシステム』または『奉行Ｖ ERPクラウド』をご利用の場合に受け入れできます。</t>
    <phoneticPr fontId="30"/>
  </si>
  <si>
    <t>MM5010101</t>
  </si>
  <si>
    <t>MM5010102</t>
  </si>
  <si>
    <t>【発注伝票または入荷伝票をリレーして受け入れる場合】</t>
  </si>
  <si>
    <t>　　●取引内容の指定</t>
    <rPh sb="3" eb="5">
      <t>トリヒキ</t>
    </rPh>
    <rPh sb="5" eb="7">
      <t>ナイヨウ</t>
    </rPh>
    <rPh sb="8" eb="10">
      <t>シテイ</t>
    </rPh>
    <phoneticPr fontId="8"/>
  </si>
  <si>
    <t>　　　「伝票区分」を設定して指定します。</t>
    <rPh sb="4" eb="6">
      <t>デンピョウ</t>
    </rPh>
    <phoneticPr fontId="4"/>
  </si>
  <si>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8"/>
  </si>
  <si>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4"/>
  </si>
  <si>
    <t>　　　「リレー元入荷内訳行番号」</t>
    <rPh sb="8" eb="10">
      <t>ニュウカ</t>
    </rPh>
    <phoneticPr fontId="4"/>
  </si>
  <si>
    <t>リレー元の発注明細の入荷内訳行数が2行以上の場合は必須</t>
    <rPh sb="5" eb="7">
      <t>ハッチュウ</t>
    </rPh>
    <rPh sb="10" eb="12">
      <t>ニュウカ</t>
    </rPh>
    <rPh sb="25" eb="27">
      <t>ヒッス</t>
    </rPh>
    <phoneticPr fontId="4"/>
  </si>
  <si>
    <t>　　・「リレー元明細行番号」が空白の場合は、該当の伝票の中で上から順にリレー可能な明細を自動的に特定します。</t>
    <phoneticPr fontId="4"/>
  </si>
  <si>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</si>
  <si>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8"/>
  </si>
  <si>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4"/>
  </si>
  <si>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4"/>
  </si>
  <si>
    <t>受注伝票（『商奉行クラウド』をご利用の場合）または出荷伝票をリレーして受け入れできます。</t>
    <phoneticPr fontId="4"/>
  </si>
  <si>
    <t>MM5020000</t>
  </si>
  <si>
    <t>MM5020001</t>
  </si>
  <si>
    <t>0：出荷　1：出荷調整　2：仮出荷　3：仮出荷戻り
空白データを受け入れた場合は、「0：出荷」が設定されます。
詳細は、欄外の【受注伝票または出荷伝票をリレーして受け入れる場合】参照</t>
  </si>
  <si>
    <t>出荷日付</t>
    <rPh sb="0" eb="2">
      <t>シュッカ</t>
    </rPh>
    <rPh sb="2" eb="4">
      <t>ヒヅケ</t>
    </rPh>
    <phoneticPr fontId="2"/>
  </si>
  <si>
    <t>MM5020002</t>
  </si>
  <si>
    <t>MM5020003</t>
  </si>
  <si>
    <t>得意先コード</t>
    <rPh sb="0" eb="2">
      <t>トクイ</t>
    </rPh>
    <phoneticPr fontId="30"/>
  </si>
  <si>
    <t>MM5020004</t>
  </si>
  <si>
    <t>得意先名</t>
    <rPh sb="0" eb="2">
      <t>トクイ</t>
    </rPh>
    <rPh sb="3" eb="4">
      <t>メイ</t>
    </rPh>
    <phoneticPr fontId="30"/>
  </si>
  <si>
    <t>MM5020005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</si>
  <si>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</si>
  <si>
    <t>得意先事業所名</t>
    <rPh sb="0" eb="2">
      <t>トクイ</t>
    </rPh>
    <phoneticPr fontId="30"/>
  </si>
  <si>
    <t>MM5020006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</si>
  <si>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</si>
  <si>
    <t>得意先担当者</t>
    <rPh sb="0" eb="2">
      <t>トクイ</t>
    </rPh>
    <phoneticPr fontId="30"/>
  </si>
  <si>
    <t>MM5020007</t>
  </si>
  <si>
    <t>MM5020008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</si>
  <si>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
※リレー入力の場合で、空白データを受け入れた場合は、リレー元の値が設定されます。</t>
    <phoneticPr fontId="30"/>
  </si>
  <si>
    <t>MM5020009</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</si>
  <si>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30"/>
  </si>
  <si>
    <t>MM5020010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</si>
  <si>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</si>
  <si>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</si>
  <si>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30"/>
  </si>
  <si>
    <t>MM5020012</t>
  </si>
  <si>
    <t>MM5020013</t>
  </si>
  <si>
    <t>MM5020014</t>
  </si>
  <si>
    <t>得意先略称</t>
    <rPh sb="0" eb="3">
      <t>トクイサキ</t>
    </rPh>
    <rPh sb="3" eb="5">
      <t>リャクショウ</t>
    </rPh>
    <phoneticPr fontId="0"/>
  </si>
  <si>
    <t>MM5020225</t>
  </si>
  <si>
    <t>0：未出荷　1：全数出荷　2：一部出荷
詳細は、欄外の【受注伝票または出荷伝票をリレーして受け入れる場合】参照</t>
    <rPh sb="8" eb="10">
      <t>ゼンスウ</t>
    </rPh>
    <rPh sb="15" eb="17">
      <t>イチブ</t>
    </rPh>
    <phoneticPr fontId="30"/>
  </si>
  <si>
    <t>MM5020226</t>
  </si>
  <si>
    <t>0：受注伝票　1：出荷伝票
【必須になる条件】
リレー入力の場合
詳細は、欄外の【受注伝票または出荷伝票をリレーして受け入れる場合】参照</t>
    <rPh sb="4" eb="6">
      <t>デンピョウ</t>
    </rPh>
    <rPh sb="11" eb="13">
      <t>デンピョウ</t>
    </rPh>
    <phoneticPr fontId="30"/>
  </si>
  <si>
    <t>MM5020227</t>
  </si>
  <si>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30"/>
  </si>
  <si>
    <t>MM5020237</t>
  </si>
  <si>
    <t>リレー元得意先コード</t>
    <rPh sb="3" eb="4">
      <t>モト</t>
    </rPh>
    <rPh sb="4" eb="7">
      <t>トクイサキ</t>
    </rPh>
    <phoneticPr fontId="30"/>
  </si>
  <si>
    <t>MM5020238</t>
  </si>
  <si>
    <t>MM5020239</t>
  </si>
  <si>
    <t>リレー元ＯＢＣｉＤ</t>
    <rPh sb="3" eb="4">
      <t>モト</t>
    </rPh>
    <phoneticPr fontId="30"/>
  </si>
  <si>
    <t>MM5020240</t>
  </si>
  <si>
    <t>MM5020241</t>
  </si>
  <si>
    <t>リレー元出荷内訳行番号</t>
    <rPh sb="3" eb="4">
      <t>モト</t>
    </rPh>
    <rPh sb="4" eb="6">
      <t>シュッカ</t>
    </rPh>
    <rPh sb="6" eb="8">
      <t>ウチワケ</t>
    </rPh>
    <rPh sb="8" eb="11">
      <t>ギョウバンゴウ</t>
    </rPh>
    <phoneticPr fontId="30"/>
  </si>
  <si>
    <t>MM5020242</t>
  </si>
  <si>
    <t>【必須になる条件】
リレー元の受注明細の出荷内訳行数が2行以上の場合
詳細は、欄外の【受注伝票または出荷伝票をリレーして受け入れる場合】参照</t>
  </si>
  <si>
    <t>MM5020201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</si>
  <si>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</si>
  <si>
    <t>MM5020202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</si>
  <si>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</si>
  <si>
    <t>MM5020203</t>
  </si>
  <si>
    <t>MM5020204</t>
  </si>
  <si>
    <t>MM5020205</t>
  </si>
  <si>
    <t>MM5020206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</si>
  <si>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</si>
  <si>
    <t>MM5020207</t>
  </si>
  <si>
    <t>MM5020208</t>
  </si>
  <si>
    <t>MM5020209</t>
  </si>
  <si>
    <t>MM5020210</t>
  </si>
  <si>
    <t>MM5020211</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</si>
  <si>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66" eb="67">
      <t>タナ</t>
    </rPh>
    <rPh sb="67" eb="68">
      <t>バン</t>
    </rPh>
    <rPh sb="103" eb="105">
      <t>ザイコ</t>
    </rPh>
    <rPh sb="161" eb="163">
      <t>ザイコ</t>
    </rPh>
    <phoneticPr fontId="0"/>
  </si>
  <si>
    <t>1~10</t>
  </si>
  <si>
    <t>MM5020213</t>
  </si>
  <si>
    <t>MM5020214</t>
  </si>
  <si>
    <t>MM5020215</t>
  </si>
  <si>
    <t>整数７桁　小数４桁　マイナスも可
※リレー入力の場合で、空白データを受け入れた場合は、リレー元の値が設定されます。
※リレー入力の場合は、「リレー区分」が「０：未出荷」以外の場合に設定できます。</t>
  </si>
  <si>
    <t>MM5020216</t>
  </si>
  <si>
    <t>MM5020217</t>
  </si>
  <si>
    <t>MM5020218</t>
  </si>
  <si>
    <t>MM5020219</t>
  </si>
  <si>
    <t>MM5020220</t>
  </si>
  <si>
    <t>MM5020221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</si>
  <si>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30"/>
  </si>
  <si>
    <t>MM5020222</t>
  </si>
  <si>
    <t>MM5020223</t>
  </si>
  <si>
    <t>売上計上基準</t>
    <rPh sb="0" eb="2">
      <t>ウリアゲ</t>
    </rPh>
    <rPh sb="2" eb="4">
      <t>ケイジョウ</t>
    </rPh>
    <rPh sb="4" eb="6">
      <t>キジュン</t>
    </rPh>
    <phoneticPr fontId="30"/>
  </si>
  <si>
    <t>MM5020224</t>
  </si>
  <si>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0"/>
  </si>
  <si>
    <t>MM5020228</t>
  </si>
  <si>
    <t>MM5020229</t>
  </si>
  <si>
    <t>MM5020230</t>
  </si>
  <si>
    <t>０～４
空白データを受け入れた場合は、「箱数」の小数桁と商品の箱数小数桁（[商品]メニューの[基本]ページで設定）の大きい方が設定されます。
※リレー入力の場合は、「リレー区分」が「０：未出荷」以外の場合に設定できます。</t>
  </si>
  <si>
    <t>MM5020231</t>
  </si>
  <si>
    <t>MM5020232</t>
  </si>
  <si>
    <t>MM5020233</t>
  </si>
  <si>
    <t>MM5020234</t>
  </si>
  <si>
    <t>MM5020235</t>
  </si>
  <si>
    <t>MM5020236</t>
  </si>
  <si>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30"/>
  </si>
  <si>
    <t>この項目は、『Sシステム』または『奉行Ｖ ERPクラウド』をご利用の場合に受け入れできます。</t>
    <phoneticPr fontId="4"/>
  </si>
  <si>
    <t>MM5020101</t>
  </si>
  <si>
    <t>MM5020102</t>
  </si>
  <si>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8"/>
  </si>
  <si>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4"/>
  </si>
  <si>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4"/>
  </si>
  <si>
    <t>リレー元の受注明細の出荷内訳行数が2行以上の場合は必須</t>
    <rPh sb="25" eb="27">
      <t>ヒッス</t>
    </rPh>
    <phoneticPr fontId="4"/>
  </si>
  <si>
    <t>　　・「リレー元明細行番号」が空白の場合は、該当の伝票の中で上から順にリレー可能な明細が自動的に特定されます。</t>
    <phoneticPr fontId="4"/>
  </si>
  <si>
    <t>　　　ただし、「出荷区分」が「２：一部出荷」で「数量」が全数の場合は、「１：全数出荷」として受け入れられます。</t>
    <rPh sb="19" eb="21">
      <t>シュッカ</t>
    </rPh>
    <rPh sb="40" eb="42">
      <t>シュッカ</t>
    </rPh>
    <rPh sb="46" eb="47">
      <t>ウ</t>
    </rPh>
    <rPh sb="48" eb="49">
      <t>イ</t>
    </rPh>
    <phoneticPr fontId="4"/>
  </si>
  <si>
    <t>構成品振替伝票データ</t>
    <phoneticPr fontId="4"/>
  </si>
  <si>
    <t>MM5100000</t>
  </si>
  <si>
    <t>MM5100001</t>
  </si>
  <si>
    <t>0：生産　1：分解
空白データを受け入れた場合は、「0：生産」が設定されます。</t>
    <rPh sb="6" eb="8">
      <t>ブンカイ</t>
    </rPh>
    <phoneticPr fontId="30"/>
  </si>
  <si>
    <t>完了区分</t>
    <rPh sb="0" eb="2">
      <t>カンリョウ</t>
    </rPh>
    <rPh sb="2" eb="4">
      <t>クブン</t>
    </rPh>
    <phoneticPr fontId="2"/>
  </si>
  <si>
    <t>MM5100002</t>
  </si>
  <si>
    <t>0：着手　1：完成</t>
    <rPh sb="2" eb="4">
      <t>チャクシュ</t>
    </rPh>
    <rPh sb="7" eb="9">
      <t>カンセイ</t>
    </rPh>
    <phoneticPr fontId="30"/>
  </si>
  <si>
    <t>着手日付</t>
    <rPh sb="0" eb="2">
      <t>チャクシュ</t>
    </rPh>
    <rPh sb="2" eb="4">
      <t>ヒヅケ</t>
    </rPh>
    <phoneticPr fontId="2"/>
  </si>
  <si>
    <t>MM5100003</t>
  </si>
  <si>
    <t>完了日付</t>
    <rPh sb="0" eb="2">
      <t>カンリョウ</t>
    </rPh>
    <rPh sb="2" eb="4">
      <t>ヒヅケ</t>
    </rPh>
    <phoneticPr fontId="2"/>
  </si>
  <si>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</si>
  <si>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30"/>
  </si>
  <si>
    <t>MM5100005</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</si>
  <si>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30"/>
  </si>
  <si>
    <t>MM5100006</t>
  </si>
  <si>
    <t>桁数は、設定（メインメニュー右上にある[設定]アイコンから[運用設定]メニューの[基本]ページ）によって異なります。
空白データを受け入れた場合は、担当者コードで設定された担当者の部門が設定されます。</t>
    <phoneticPr fontId="4"/>
  </si>
  <si>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</si>
  <si>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30"/>
  </si>
  <si>
    <t>MM5100008</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</si>
  <si>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</si>
  <si>
    <t>工程／工種コード</t>
    <rPh sb="0" eb="2">
      <t>コウテイ</t>
    </rPh>
    <rPh sb="3" eb="5">
      <t>コウシュ</t>
    </rPh>
    <phoneticPr fontId="30"/>
  </si>
  <si>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</si>
  <si>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30"/>
  </si>
  <si>
    <t>MM5100010</t>
  </si>
  <si>
    <t>MM5100011</t>
  </si>
  <si>
    <t>MM5100012</t>
  </si>
  <si>
    <t>構成品商品コード種類</t>
    <rPh sb="0" eb="2">
      <t>コウセイ</t>
    </rPh>
    <rPh sb="2" eb="3">
      <t>ヒン</t>
    </rPh>
    <rPh sb="3" eb="5">
      <t>ショウヒン</t>
    </rPh>
    <rPh sb="8" eb="10">
      <t>シュルイ</t>
    </rPh>
    <phoneticPr fontId="30"/>
  </si>
  <si>
    <t>MM5100013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</si>
  <si>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29" eb="131">
      <t>ショウヒン</t>
    </rPh>
    <phoneticPr fontId="30"/>
  </si>
  <si>
    <t>構成品商品コード</t>
    <rPh sb="0" eb="2">
      <t>コウセイ</t>
    </rPh>
    <rPh sb="2" eb="3">
      <t>ヒン</t>
    </rPh>
    <rPh sb="3" eb="5">
      <t>ショウヒン</t>
    </rPh>
    <phoneticPr fontId="30"/>
  </si>
  <si>
    <t>MM5100014</t>
  </si>
  <si>
    <t>この項目は、『債務奉行クラウド』または『債権奉行クラウド』をご利用の場合に受け入れできます。
「商品コード種類」の設定によって受け入れられるコードが異なります。
桁数は、設定（メインメニュー右上にある[設定]アイコンから[運用設定]メニューの[商品]ページで設定）によって異なります。</t>
  </si>
  <si>
    <t>構成品商品名</t>
    <rPh sb="0" eb="2">
      <t>コウセイ</t>
    </rPh>
    <rPh sb="2" eb="3">
      <t>ヒン</t>
    </rPh>
    <rPh sb="3" eb="6">
      <t>ショウヒンメイ</t>
    </rPh>
    <phoneticPr fontId="30"/>
  </si>
  <si>
    <t>MM5100015</t>
  </si>
  <si>
    <t>構成品商品名２</t>
    <rPh sb="0" eb="2">
      <t>コウセイ</t>
    </rPh>
    <rPh sb="2" eb="3">
      <t>ヒン</t>
    </rPh>
    <rPh sb="3" eb="6">
      <t>ショウヒンメイ</t>
    </rPh>
    <phoneticPr fontId="30"/>
  </si>
  <si>
    <t>MM5100016</t>
  </si>
  <si>
    <t>構成品商品名３</t>
    <rPh sb="0" eb="2">
      <t>コウセイ</t>
    </rPh>
    <rPh sb="2" eb="3">
      <t>ヒン</t>
    </rPh>
    <rPh sb="3" eb="6">
      <t>ショウヒンメイ</t>
    </rPh>
    <phoneticPr fontId="30"/>
  </si>
  <si>
    <t>MM5100017</t>
  </si>
  <si>
    <t>構成品バリエーションコード種類</t>
    <rPh sb="0" eb="2">
      <t>コウセイ</t>
    </rPh>
    <rPh sb="2" eb="3">
      <t>ヒン</t>
    </rPh>
    <rPh sb="13" eb="15">
      <t>シュルイ</t>
    </rPh>
    <phoneticPr fontId="30"/>
  </si>
  <si>
    <t>MM5100018</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</si>
  <si>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空白データを受け入れた場合は、使用するバリエーションコード（[仕入管理規程]メニュー[在庫管理]ページで設定）が設定されます。</t>
    <rPh sb="148" eb="150">
      <t>バアイ</t>
    </rPh>
    <rPh sb="273" eb="275">
      <t>ザイコ</t>
    </rPh>
    <phoneticPr fontId="30"/>
  </si>
  <si>
    <t>構成品バリエーションコード</t>
    <rPh sb="0" eb="2">
      <t>コウセイ</t>
    </rPh>
    <rPh sb="2" eb="3">
      <t>ヒン</t>
    </rPh>
    <phoneticPr fontId="30"/>
  </si>
  <si>
    <t>MM5100019</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</si>
  <si>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65" eb="167">
      <t>バアイ</t>
    </rPh>
    <phoneticPr fontId="30"/>
  </si>
  <si>
    <t>構成品荷姿コード</t>
    <rPh sb="0" eb="2">
      <t>コウセイ</t>
    </rPh>
    <rPh sb="2" eb="3">
      <t>ヒン</t>
    </rPh>
    <rPh sb="3" eb="5">
      <t>ニスガタ</t>
    </rPh>
    <phoneticPr fontId="30"/>
  </si>
  <si>
    <t>MM5100020</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</si>
  <si>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16" eb="118">
      <t>バアイ</t>
    </rPh>
    <phoneticPr fontId="2"/>
  </si>
  <si>
    <t>構成品倉庫コード</t>
    <rPh sb="0" eb="2">
      <t>コウセイ</t>
    </rPh>
    <rPh sb="2" eb="3">
      <t>ヒン</t>
    </rPh>
    <rPh sb="3" eb="5">
      <t>ソウコ</t>
    </rPh>
    <phoneticPr fontId="30"/>
  </si>
  <si>
    <t>MM5100021</t>
  </si>
  <si>
    <t>桁数は、設定（メインメニュー右上にある[設定]アイコンから[運用設定]メニューの[在庫管理]ページ）によって異なります。</t>
    <rPh sb="41" eb="43">
      <t>ザイコ</t>
    </rPh>
    <rPh sb="43" eb="45">
      <t>カンリ</t>
    </rPh>
    <phoneticPr fontId="30"/>
  </si>
  <si>
    <t>生産単位数</t>
    <rPh sb="0" eb="2">
      <t>セイサン</t>
    </rPh>
    <rPh sb="2" eb="4">
      <t>タンイ</t>
    </rPh>
    <rPh sb="4" eb="5">
      <t>スウ</t>
    </rPh>
    <phoneticPr fontId="30"/>
  </si>
  <si>
    <t>MM5100022</t>
  </si>
  <si>
    <t>整数９桁　小数４桁　
小数部分の桁数は、「数量小数桁」の設定によって異なります。
空白データを受け入れた場合は、構成品（[構成品]メニューで登録）の生産単位数が設定されます。</t>
  </si>
  <si>
    <t>生産数</t>
    <rPh sb="0" eb="2">
      <t>セイサン</t>
    </rPh>
    <rPh sb="2" eb="3">
      <t>スウ</t>
    </rPh>
    <phoneticPr fontId="30"/>
  </si>
  <si>
    <t>MM5100023</t>
  </si>
  <si>
    <t>整数９桁　マイナスも可</t>
  </si>
  <si>
    <t>構成品数量</t>
    <rPh sb="0" eb="2">
      <t>コウセイ</t>
    </rPh>
    <rPh sb="2" eb="3">
      <t>ヒン</t>
    </rPh>
    <rPh sb="3" eb="5">
      <t>スウリョウ</t>
    </rPh>
    <phoneticPr fontId="30"/>
  </si>
  <si>
    <t>MM5100024</t>
  </si>
  <si>
    <t>整数９桁　小数４桁　マイナスも可
小数部分の桁数は、「数量小数桁」の設定によって異なります。
空白データを受け入れた場合は、「生産単位数」、「生産数」をもとに計算された値が設定されます。</t>
  </si>
  <si>
    <t>構成品単位</t>
    <rPh sb="0" eb="2">
      <t>コウセイ</t>
    </rPh>
    <rPh sb="2" eb="3">
      <t>ヒン</t>
    </rPh>
    <rPh sb="3" eb="5">
      <t>タンイ</t>
    </rPh>
    <phoneticPr fontId="30"/>
  </si>
  <si>
    <t>MM5100025</t>
  </si>
  <si>
    <t>空白データを受け入れた場合は、商品の単位（[商品]メニューの[基本]ページで設定）が設定されます。</t>
  </si>
  <si>
    <t>構成品単価</t>
    <rPh sb="0" eb="2">
      <t>コウセイ</t>
    </rPh>
    <rPh sb="2" eb="3">
      <t>ヒン</t>
    </rPh>
    <rPh sb="3" eb="5">
      <t>タンカ</t>
    </rPh>
    <phoneticPr fontId="30"/>
  </si>
  <si>
    <t>MM5100026</t>
  </si>
  <si>
    <t>整数９桁　小数４桁
形式は、表紙の「数量・金額の形式」参照</t>
  </si>
  <si>
    <t>構成品金額</t>
    <rPh sb="0" eb="2">
      <t>コウセイ</t>
    </rPh>
    <rPh sb="2" eb="3">
      <t>ヒン</t>
    </rPh>
    <rPh sb="3" eb="5">
      <t>キンガク</t>
    </rPh>
    <phoneticPr fontId="30"/>
  </si>
  <si>
    <t>MM5100027</t>
  </si>
  <si>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</si>
  <si>
    <t>構成品備考</t>
    <rPh sb="0" eb="2">
      <t>コウセイ</t>
    </rPh>
    <rPh sb="2" eb="3">
      <t>ヒン</t>
    </rPh>
    <rPh sb="3" eb="5">
      <t>ビコウ</t>
    </rPh>
    <phoneticPr fontId="30"/>
  </si>
  <si>
    <t>MM5100028</t>
  </si>
  <si>
    <t>構成品数量小数桁</t>
    <rPh sb="0" eb="2">
      <t>コウセイ</t>
    </rPh>
    <rPh sb="2" eb="3">
      <t>ヒン</t>
    </rPh>
    <rPh sb="3" eb="5">
      <t>スウリョウ</t>
    </rPh>
    <rPh sb="5" eb="7">
      <t>ショウスウ</t>
    </rPh>
    <rPh sb="7" eb="8">
      <t>ケタ</t>
    </rPh>
    <phoneticPr fontId="30"/>
  </si>
  <si>
    <t>MM5100029</t>
  </si>
  <si>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30"/>
  </si>
  <si>
    <t>構成品単価小数桁</t>
    <rPh sb="0" eb="2">
      <t>コウセイ</t>
    </rPh>
    <rPh sb="2" eb="3">
      <t>ヒン</t>
    </rPh>
    <rPh sb="3" eb="5">
      <t>タンカ</t>
    </rPh>
    <rPh sb="5" eb="7">
      <t>ショウスウ</t>
    </rPh>
    <rPh sb="7" eb="8">
      <t>ケタ</t>
    </rPh>
    <phoneticPr fontId="30"/>
  </si>
  <si>
    <t>MM5100030</t>
  </si>
  <si>
    <t>０～４
空白データを受け入れた場合は、「単価」の小数桁と商品の単価小数桁（[在庫単価]メニューで設定）の大きい方が設定されます。</t>
    <rPh sb="38" eb="40">
      <t>ザイコ</t>
    </rPh>
    <phoneticPr fontId="30"/>
  </si>
  <si>
    <t>準必須</t>
    <rPh sb="0" eb="3">
      <t>ジュンヒッス</t>
    </rPh>
    <phoneticPr fontId="30"/>
  </si>
  <si>
    <t>【構成品在庫情報】</t>
    <rPh sb="1" eb="3">
      <t>コウセイ</t>
    </rPh>
    <rPh sb="3" eb="4">
      <t>ヒン</t>
    </rPh>
    <rPh sb="4" eb="6">
      <t>ザイコ</t>
    </rPh>
    <rPh sb="6" eb="8">
      <t>ジョウホウ</t>
    </rPh>
    <phoneticPr fontId="2"/>
  </si>
  <si>
    <t>構成品棚番No.</t>
    <rPh sb="0" eb="2">
      <t>コウセイ</t>
    </rPh>
    <rPh sb="2" eb="3">
      <t>ヒン</t>
    </rPh>
    <rPh sb="3" eb="5">
      <t>タナバン</t>
    </rPh>
    <phoneticPr fontId="30"/>
  </si>
  <si>
    <t>MM5100102</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</si>
  <si>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16" eb="118">
      <t>バアイ</t>
    </rPh>
    <rPh sb="160" eb="162">
      <t>ザイコ</t>
    </rPh>
    <phoneticPr fontId="50"/>
  </si>
  <si>
    <t>MM5100201</t>
  </si>
  <si>
    <t>MM5100202</t>
  </si>
  <si>
    <t>明細種別</t>
    <rPh sb="0" eb="2">
      <t>メイサイ</t>
    </rPh>
    <rPh sb="2" eb="4">
      <t>シュベツ</t>
    </rPh>
    <phoneticPr fontId="30"/>
  </si>
  <si>
    <t>MM5100302</t>
  </si>
  <si>
    <t>0：部品　1：副産物
空白データを受け入れた場合は、「0：部品」が設定されます。</t>
    <rPh sb="2" eb="4">
      <t>ブヒン</t>
    </rPh>
    <rPh sb="7" eb="8">
      <t>フク</t>
    </rPh>
    <rPh sb="8" eb="10">
      <t>サンブツ</t>
    </rPh>
    <rPh sb="29" eb="31">
      <t>ブヒン</t>
    </rPh>
    <phoneticPr fontId="30"/>
  </si>
  <si>
    <t>MM5100303</t>
  </si>
  <si>
    <t>0：部品・副産物　4：摘要　 9：その他  10：付箋 
「4：摘要」「10：付箋」だけの伝票は受け入れできません。
「明細種別」が「1：副産物」の場合、「9：その他」は受入できません。</t>
    <rPh sb="2" eb="4">
      <t>ブヒン</t>
    </rPh>
    <rPh sb="5" eb="8">
      <t>フクサンブツ</t>
    </rPh>
    <rPh sb="60" eb="62">
      <t>メイサイ</t>
    </rPh>
    <rPh sb="62" eb="64">
      <t>シュベツ</t>
    </rPh>
    <rPh sb="69" eb="72">
      <t>フクサンブツ</t>
    </rPh>
    <rPh sb="74" eb="76">
      <t>バアイ</t>
    </rPh>
    <rPh sb="82" eb="83">
      <t>タ</t>
    </rPh>
    <rPh sb="85" eb="87">
      <t>ウケイレ</t>
    </rPh>
    <phoneticPr fontId="2"/>
  </si>
  <si>
    <t>明細商品コード種類</t>
    <rPh sb="0" eb="2">
      <t>メイサイ</t>
    </rPh>
    <rPh sb="2" eb="4">
      <t>ショウヒン</t>
    </rPh>
    <rPh sb="7" eb="9">
      <t>シュルイ</t>
    </rPh>
    <phoneticPr fontId="30"/>
  </si>
  <si>
    <t>MM5100304</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</si>
  <si>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・商品コード２、または商品コード３（メインメニュー右上にある[設定]アイコンから[運用設定]メニューの[商品管理]ページで設定）が「使用する」の場合
・「明細区分」が「10：付箋 」以外
空白データを受け入れた場合は、使用する商品コード（[仕入管理規程]メニュー[仕入管理]ページで設定）が設定されます。</t>
  </si>
  <si>
    <t>明細商品コード</t>
    <rPh sb="0" eb="2">
      <t>メイサイ</t>
    </rPh>
    <rPh sb="2" eb="4">
      <t>ショウヒン</t>
    </rPh>
    <phoneticPr fontId="30"/>
  </si>
  <si>
    <t>MM5100305</t>
  </si>
  <si>
    <t>「商品コード種類」の設定によって受け入れられるコードが異なります。
この項目は、「明細区分」が「10：付箋 」以外の場合に受け入れできます。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</si>
  <si>
    <t>明細商品名</t>
    <rPh sb="0" eb="2">
      <t>メイサイ</t>
    </rPh>
    <rPh sb="2" eb="5">
      <t>ショウヒンメイ</t>
    </rPh>
    <phoneticPr fontId="30"/>
  </si>
  <si>
    <t>MM5100306</t>
  </si>
  <si>
    <t>この項目は、「明細区分」が「10：付箋 」の場合は受け入れできません。
空白データを受け入れた場合は、商品の商品名（[商品]メニューで設定）が設定されます。</t>
    <rPh sb="7" eb="9">
      <t>メイサイ</t>
    </rPh>
    <phoneticPr fontId="30"/>
  </si>
  <si>
    <t>明細商品名２</t>
    <rPh sb="0" eb="2">
      <t>メイサイ</t>
    </rPh>
    <rPh sb="2" eb="5">
      <t>ショウヒンメイ</t>
    </rPh>
    <phoneticPr fontId="30"/>
  </si>
  <si>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</si>
  <si>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30"/>
  </si>
  <si>
    <t>明細商品名３</t>
    <rPh sb="0" eb="2">
      <t>メイサイ</t>
    </rPh>
    <rPh sb="2" eb="5">
      <t>ショウヒンメイ</t>
    </rPh>
    <phoneticPr fontId="30"/>
  </si>
  <si>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</si>
  <si>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30"/>
  </si>
  <si>
    <t>明細バリエーションコード種類</t>
    <rPh sb="0" eb="2">
      <t>メイサイ</t>
    </rPh>
    <rPh sb="12" eb="14">
      <t>シュルイ</t>
    </rPh>
    <phoneticPr fontId="30"/>
  </si>
  <si>
    <t>MM5100309</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</si>
  <si>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・「明細区分」が「0：部品・副産物」「9：その他」の場合
空白データを受け入れた場合は、使用するバリエーションコード（[仕入管理規程]メニュー[仕入管理]ページで設定）が設定されます。</t>
    <rPh sb="232" eb="234">
      <t>メイサイ</t>
    </rPh>
    <rPh sb="241" eb="243">
      <t>ブヒン</t>
    </rPh>
    <rPh sb="244" eb="247">
      <t>フクサンブツ</t>
    </rPh>
    <phoneticPr fontId="30"/>
  </si>
  <si>
    <t>明細バリエーションコード</t>
    <rPh sb="0" eb="2">
      <t>メイサイ</t>
    </rPh>
    <phoneticPr fontId="30"/>
  </si>
  <si>
    <t>MM5100310</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</si>
  <si>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74" eb="176">
      <t>メイサイ</t>
    </rPh>
    <rPh sb="183" eb="185">
      <t>ブヒン</t>
    </rPh>
    <rPh sb="186" eb="189">
      <t>フクサンブツ</t>
    </rPh>
    <phoneticPr fontId="30"/>
  </si>
  <si>
    <t>明細荷姿コード</t>
    <rPh sb="0" eb="2">
      <t>メイサイ</t>
    </rPh>
    <rPh sb="2" eb="4">
      <t>ニスガタ</t>
    </rPh>
    <phoneticPr fontId="30"/>
  </si>
  <si>
    <t>MM5100311</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</si>
  <si>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</si>
  <si>
    <t>明細倉庫コード</t>
    <rPh sb="0" eb="2">
      <t>メイサイ</t>
    </rPh>
    <rPh sb="2" eb="4">
      <t>ソウコ</t>
    </rPh>
    <phoneticPr fontId="30"/>
  </si>
  <si>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</si>
  <si>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22" eb="124">
      <t>ショウヒン</t>
    </rPh>
    <rPh sb="127" eb="129">
      <t>ザイコ</t>
    </rPh>
    <rPh sb="129" eb="131">
      <t>カンリ</t>
    </rPh>
    <rPh sb="133" eb="135">
      <t>ショウヒン</t>
    </rPh>
    <rPh sb="141" eb="143">
      <t>ザイコ</t>
    </rPh>
    <rPh sb="198" eb="200">
      <t>ザイコ</t>
    </rPh>
    <phoneticPr fontId="50"/>
  </si>
  <si>
    <t>MM5100313</t>
  </si>
  <si>
    <t>MM5100314</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</si>
  <si>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・「明細荷姿」がバラ（荷姿区分コード「00」）の場合
空白データを受け入れた場合は、商品の入数２（[商品]メニューの[基本]ページで設定）が設定されます。</t>
    <rPh sb="138" eb="140">
      <t>メイサイ</t>
    </rPh>
    <rPh sb="140" eb="142">
      <t>ニスガタ</t>
    </rPh>
    <phoneticPr fontId="39"/>
  </si>
  <si>
    <t>MM5100315</t>
  </si>
  <si>
    <t>整数７桁　小数４桁　マイナスも可
この項目は、以下のすべての条件に該当する場合に受け入れできます。
・「明細区分」が「0：部品・副産物」の場合
・「明細荷姿」がバラ（荷姿区分コード「00」）の場合</t>
  </si>
  <si>
    <t>MM5100316</t>
  </si>
  <si>
    <t>整数13桁　小数４桁　マイナスも可
形式は、表紙の「数量・金額の形式」参照
この項目は、以下のすべての条件に該当する場合に受け入れできます。
・計算式項目１（[価格]メニューで設定）が「使用する」の場合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5" eb="126">
      <t>タ</t>
    </rPh>
    <rPh sb="163" eb="168">
      <t>カカクケイサンシキ</t>
    </rPh>
    <rPh sb="190" eb="192">
      <t>ケイサン</t>
    </rPh>
    <rPh sb="192" eb="194">
      <t>ケッカ</t>
    </rPh>
    <phoneticPr fontId="30"/>
  </si>
  <si>
    <t>MM5100317</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</si>
  <si>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5" eb="126">
      <t>タ</t>
    </rPh>
    <phoneticPr fontId="30"/>
  </si>
  <si>
    <t>MM5100318</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</si>
  <si>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5" eb="126">
      <t>タ</t>
    </rPh>
    <phoneticPr fontId="30"/>
  </si>
  <si>
    <t>MM5100319</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</si>
  <si>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5" eb="126">
      <t>タ</t>
    </rPh>
    <phoneticPr fontId="30"/>
  </si>
  <si>
    <t>MM5100320</t>
  </si>
  <si>
    <t>整数13桁　小数４桁　マイナスも可
形式は、表紙の「数量・金額の形式」参照
この項目は、以下のすべての条件に該当する場合に受け入れできます。
・計算式項目５（[価格]メニューで設定）が「使用する」
・「明細区分」が「0：部品・副産物」「9：その他」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3">
      <t>タ</t>
    </rPh>
    <phoneticPr fontId="30"/>
  </si>
  <si>
    <t>明細数量</t>
    <rPh sb="0" eb="2">
      <t>メイサイ</t>
    </rPh>
    <rPh sb="2" eb="4">
      <t>スウリョウ</t>
    </rPh>
    <phoneticPr fontId="30"/>
  </si>
  <si>
    <t>MM5100321</t>
  </si>
  <si>
    <t>明細単位</t>
    <rPh sb="0" eb="2">
      <t>メイサイ</t>
    </rPh>
    <rPh sb="2" eb="4">
      <t>タンイ</t>
    </rPh>
    <phoneticPr fontId="30"/>
  </si>
  <si>
    <t>MM5100322</t>
  </si>
  <si>
    <t>この項目は、「明細区分」が「0：部品・副産物」「9：その他」の場合に受け入れできます。
空白データを受け入れた場合は、商品の単位（[商品]メニューの[基本]ページで設定）が設定されます。</t>
  </si>
  <si>
    <t>明細単価</t>
    <rPh sb="0" eb="2">
      <t>メイサイ</t>
    </rPh>
    <rPh sb="2" eb="4">
      <t>タンカ</t>
    </rPh>
    <phoneticPr fontId="30"/>
  </si>
  <si>
    <t>MM5100323</t>
  </si>
  <si>
    <t>整数９桁　小数４桁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②単価（[単価]メニューで設定）をもとに設定</t>
  </si>
  <si>
    <t>明細金額</t>
    <rPh sb="0" eb="2">
      <t>メイサイ</t>
    </rPh>
    <phoneticPr fontId="30"/>
  </si>
  <si>
    <t>MM5100324</t>
  </si>
  <si>
    <t>〇整数13桁　小数２桁　マイナスも可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②「数量」、「単価」をもとに設定</t>
  </si>
  <si>
    <t>明細備考</t>
    <rPh sb="0" eb="2">
      <t>メイサイ</t>
    </rPh>
    <phoneticPr fontId="30"/>
  </si>
  <si>
    <t>MM5100325</t>
  </si>
  <si>
    <t>生産時計算</t>
    <rPh sb="0" eb="2">
      <t>セイサン</t>
    </rPh>
    <rPh sb="2" eb="3">
      <t>ジ</t>
    </rPh>
    <rPh sb="3" eb="5">
      <t>ケイサン</t>
    </rPh>
    <phoneticPr fontId="30"/>
  </si>
  <si>
    <t>MM5100326</t>
  </si>
  <si>
    <t>0：しない　1：する
この項目は、「明細区分」が「0：部品・副産物」「9：その他」の場合に受け入れできます。
空白データを受け入れた場合は、以下の優先順位で設定されます。
①構成品の生産時計算（[構成品]メニューで設定）
②「0：しない」</t>
    <rPh sb="18" eb="20">
      <t>メイサイ</t>
    </rPh>
    <rPh sb="27" eb="29">
      <t>ブヒン</t>
    </rPh>
    <rPh sb="30" eb="33">
      <t>フクサンブツ</t>
    </rPh>
    <rPh sb="87" eb="89">
      <t>コウセイ</t>
    </rPh>
    <rPh sb="89" eb="90">
      <t>ヒン</t>
    </rPh>
    <rPh sb="91" eb="93">
      <t>セイサン</t>
    </rPh>
    <rPh sb="93" eb="94">
      <t>ジ</t>
    </rPh>
    <rPh sb="94" eb="96">
      <t>ケイサン</t>
    </rPh>
    <rPh sb="98" eb="100">
      <t>コウセイ</t>
    </rPh>
    <rPh sb="100" eb="101">
      <t>ヒン</t>
    </rPh>
    <phoneticPr fontId="30"/>
  </si>
  <si>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</si>
  <si>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30"/>
  </si>
  <si>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</si>
  <si>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空白データを受け入れた場合は、「入数２」の小数桁と商品の入数２小数桁（[商品]メニューの[基本]ページで設定）の大きい方が設定されます。</t>
  </si>
  <si>
    <t>MM5100329</t>
  </si>
  <si>
    <t>０～４
この項目は明細区分」が「0：部品・副産物」「9：その他」の場合に受け入れできます。
空白データを受け入れた場合は、「箱数」の小数桁と商品の箱数小数桁（[商品]メニューの[基本]ページで設定）の大きい方が設定されます。</t>
    <rPh sb="6" eb="8">
      <t>コウモク</t>
    </rPh>
    <rPh sb="33" eb="35">
      <t>バアイ</t>
    </rPh>
    <rPh sb="36" eb="37">
      <t>ウ</t>
    </rPh>
    <rPh sb="38" eb="39">
      <t>イ</t>
    </rPh>
    <rPh sb="62" eb="64">
      <t>ハコスウ</t>
    </rPh>
    <rPh sb="73" eb="75">
      <t>ハコスウ</t>
    </rPh>
    <phoneticPr fontId="30"/>
  </si>
  <si>
    <t>MM5100330</t>
  </si>
  <si>
    <t>０～４
この項目は、以下のすべての条件に該当する場合に受け入れできます。
・計算式項目１（[価格]メニューで設定）が「使用する」
・「明細区分」が「0：部品・副産物」「9：その他」
空白データを受け入れた場合は、「計算式項目１」の小数桁と商品の計算式項目１小数桁（[価格]メニューで設定）の大きい方が設定されます。</t>
    <rPh sb="38" eb="43">
      <t>ケイサンシキコウモク</t>
    </rPh>
    <rPh sb="107" eb="112">
      <t>ケイサンシキコウモク</t>
    </rPh>
    <rPh sb="128" eb="130">
      <t>ショウスウ</t>
    </rPh>
    <rPh sb="130" eb="131">
      <t>ケタ</t>
    </rPh>
    <phoneticPr fontId="30"/>
  </si>
  <si>
    <t>MM5100331</t>
  </si>
  <si>
    <t>０～４
この項目は、以下のすべての条件に該当する場合に受け入れできます。
・計算式項目２（[価格]メニューで設定）が「使用する」の場合
・「明細区分」が「0：部品・副産物」「9：その他」の場合
空白データを受け入れた場合は、「計算式項目２」の小数桁と商品の計算式項目２小数桁（[価格]メニューで設定）の大きい方が設定されます。</t>
    <rPh sb="38" eb="43">
      <t>ケイサンシキコウモク</t>
    </rPh>
    <rPh sb="113" eb="118">
      <t>ケイサンシキコウモク</t>
    </rPh>
    <rPh sb="134" eb="136">
      <t>ショウスウ</t>
    </rPh>
    <rPh sb="136" eb="137">
      <t>ケタ</t>
    </rPh>
    <phoneticPr fontId="30"/>
  </si>
  <si>
    <t>MM5100332</t>
  </si>
  <si>
    <t>０～４
この項目は、以下のすべての条件に該当する場合に受け入れできます。
・計算式項目３（[価格]メニューで設定）が「使用する」の場合
・「明細区分」が「0：部品・副産物」「9：その他」の場合
空白データを受け入れた場合は、「計算式項目３」の小数桁と商品の計算式項目３小数桁（[価格]メニューで設定）の大きい方が設定されます。</t>
    <rPh sb="38" eb="43">
      <t>ケイサンシキコウモク</t>
    </rPh>
    <rPh sb="70" eb="72">
      <t>メイサイ</t>
    </rPh>
    <rPh sb="79" eb="81">
      <t>ブヒン</t>
    </rPh>
    <rPh sb="82" eb="85">
      <t>フクサンブツ</t>
    </rPh>
    <rPh sb="103" eb="108">
      <t>ケイサンシキコウモク</t>
    </rPh>
    <rPh sb="124" eb="126">
      <t>ショウスウ</t>
    </rPh>
    <rPh sb="126" eb="127">
      <t>ケタ</t>
    </rPh>
    <phoneticPr fontId="30"/>
  </si>
  <si>
    <t>MM5100333</t>
  </si>
  <si>
    <t>０～４
この項目は、以下のすべての条件に該当する場合に受け入れできます。
・計算式項目４（[価格]メニューで設定）が「使用する」の場合
・「明細区分」が「0：部品・副産物」「9：その他」の場合
空白データを受け入れた場合は、「計算式項目４」の小数桁と商品の計算式項目４小数桁（[価格]メニューで設定）の大きい方が設定されます。</t>
    <rPh sb="38" eb="43">
      <t>ケイサンシキコウモク</t>
    </rPh>
    <rPh sb="113" eb="118">
      <t>ケイサンシキコウモク</t>
    </rPh>
    <rPh sb="134" eb="136">
      <t>ショウスウ</t>
    </rPh>
    <rPh sb="136" eb="137">
      <t>ケタ</t>
    </rPh>
    <phoneticPr fontId="30"/>
  </si>
  <si>
    <t>MM5100334</t>
  </si>
  <si>
    <t>０～４
この項目は、以下のすべての条件に該当する場合に受け入れできます。
・計算式項目５（[価格]メニューで設定）が「使用する」の場合
・「明細区分」が「0：部品・副産物」「9：その他」の場合
空白データを受け入れた場合は、「計算式項目５」の小数桁と商品の計算式項目５小数桁（[価格]メニューで設定）の大きい方が設定されます。</t>
    <rPh sb="38" eb="43">
      <t>ケイサンシキコウモク</t>
    </rPh>
    <rPh sb="113" eb="118">
      <t>ケイサンシキコウモク</t>
    </rPh>
    <rPh sb="134" eb="136">
      <t>ショウスウ</t>
    </rPh>
    <rPh sb="136" eb="137">
      <t>ケタ</t>
    </rPh>
    <phoneticPr fontId="30"/>
  </si>
  <si>
    <t>明細数量小数桁</t>
    <rPh sb="0" eb="2">
      <t>メイサイ</t>
    </rPh>
    <rPh sb="2" eb="4">
      <t>スウリョウ</t>
    </rPh>
    <rPh sb="4" eb="6">
      <t>ショウスウ</t>
    </rPh>
    <rPh sb="6" eb="7">
      <t>ケタ</t>
    </rPh>
    <phoneticPr fontId="30"/>
  </si>
  <si>
    <t>MM5100335</t>
  </si>
  <si>
    <t>０～４
この項目は、「明細区分」が「0：部品・副産物」「9：その他」の場合に受け入れできます。
空白データを受け入れた場合は、「数量」の小数桁と商品の数量小数桁（[商品]メニューの[基本]ページで設定）の大きい方が設定されます。</t>
    <rPh sb="6" eb="8">
      <t>コウモク</t>
    </rPh>
    <rPh sb="35" eb="37">
      <t>バアイ</t>
    </rPh>
    <rPh sb="64" eb="66">
      <t>スウリョウ</t>
    </rPh>
    <rPh sb="75" eb="77">
      <t>スウリョウ</t>
    </rPh>
    <rPh sb="98" eb="100">
      <t>セッテイ</t>
    </rPh>
    <phoneticPr fontId="30"/>
  </si>
  <si>
    <t>明細単価小数桁</t>
    <rPh sb="0" eb="2">
      <t>メイサイ</t>
    </rPh>
    <rPh sb="2" eb="4">
      <t>タンカ</t>
    </rPh>
    <rPh sb="4" eb="6">
      <t>ショウスウ</t>
    </rPh>
    <rPh sb="6" eb="7">
      <t>ケタ</t>
    </rPh>
    <phoneticPr fontId="30"/>
  </si>
  <si>
    <t>MM5100336</t>
  </si>
  <si>
    <t>０～４
この項目は、「明細区分」が「0：部品・副産物」「9：その他」の場合に受け入れできます。
空白データを受け入れた場合は、「単価」の小数桁と商品の単価小数桁（[単価]メニューで設定）の大きい方が設定されます。</t>
    <rPh sb="11" eb="13">
      <t>メイサイ</t>
    </rPh>
    <rPh sb="20" eb="22">
      <t>ブヒン</t>
    </rPh>
    <rPh sb="23" eb="26">
      <t>フクサンブツ</t>
    </rPh>
    <phoneticPr fontId="30"/>
  </si>
  <si>
    <t>【明細在庫情報】</t>
    <rPh sb="1" eb="3">
      <t>メイサイ</t>
    </rPh>
    <rPh sb="3" eb="5">
      <t>ザイコ</t>
    </rPh>
    <rPh sb="5" eb="7">
      <t>ジョウホウ</t>
    </rPh>
    <phoneticPr fontId="2"/>
  </si>
  <si>
    <t>明細在庫内訳行番号</t>
    <rPh sb="0" eb="2">
      <t>メイサイ</t>
    </rPh>
    <rPh sb="2" eb="4">
      <t>ザイコ</t>
    </rPh>
    <rPh sb="4" eb="6">
      <t>ウチワケ</t>
    </rPh>
    <rPh sb="6" eb="9">
      <t>ギョウバンゴウ</t>
    </rPh>
    <phoneticPr fontId="30"/>
  </si>
  <si>
    <t>MM5100401</t>
  </si>
  <si>
    <t>この項目は、以下のすべての条件に該当する場合に受け入れできます。
・『Sシステム』または『奉行Ｖ ERPクラウド』をご利用の場合
・「明細区分」が「0：部品・副産物」「9：その他」の場合
・「商品」の「在庫管理」（商品メニューの[在庫]ページ）が「する」の場合
・棚番（『蔵奉行クラウド』のメインメニュー右上にある[設定]アイコンから[運用設定]メニューの[在庫管理]ページで設定）が「使用する」の場合
【必須になる条件】
一つの明細に対して複数の在庫情報を設定する場合</t>
    <rPh sb="67" eb="69">
      <t>メイサイ</t>
    </rPh>
    <rPh sb="76" eb="78">
      <t>ブヒン</t>
    </rPh>
    <rPh sb="79" eb="82">
      <t>フクサンブツ</t>
    </rPh>
    <rPh sb="212" eb="213">
      <t>ヒト</t>
    </rPh>
    <rPh sb="215" eb="217">
      <t>メイサイ</t>
    </rPh>
    <rPh sb="218" eb="219">
      <t>タイ</t>
    </rPh>
    <rPh sb="221" eb="223">
      <t>フクスウ</t>
    </rPh>
    <rPh sb="224" eb="226">
      <t>ザイコ</t>
    </rPh>
    <rPh sb="226" eb="228">
      <t>ジョウホウ</t>
    </rPh>
    <rPh sb="229" eb="231">
      <t>セッテイ</t>
    </rPh>
    <rPh sb="233" eb="235">
      <t>バアイ</t>
    </rPh>
    <phoneticPr fontId="39"/>
  </si>
  <si>
    <t>明細棚番No.</t>
    <rPh sb="0" eb="2">
      <t>メイサイ</t>
    </rPh>
    <rPh sb="2" eb="4">
      <t>タナバン</t>
    </rPh>
    <phoneticPr fontId="30"/>
  </si>
  <si>
    <t>MM5100402</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</si>
  <si>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60" eb="162">
      <t>ザイコ</t>
    </rPh>
    <phoneticPr fontId="50"/>
  </si>
  <si>
    <t>明細在庫内訳数量</t>
    <rPh sb="2" eb="4">
      <t>ザイコ</t>
    </rPh>
    <rPh sb="4" eb="6">
      <t>ウチワケ</t>
    </rPh>
    <rPh sb="6" eb="8">
      <t>スウリョウ</t>
    </rPh>
    <phoneticPr fontId="30"/>
  </si>
  <si>
    <t>MM5100404</t>
  </si>
  <si>
    <t xml:space="preserve">整数９桁　小数４桁　マイナスも可
この項目は、以下のすべての条件に該当する場合に受け入れできます。
・『Sシステム』または『奉行Ｖ ERPクラウド』をご利用の場合
・「明細区分」が「0：部品・副産物」「9：その他」の場合
・商品の「在庫管理」（商品メニューの[在庫]ページ）が「する」の場合
・棚番（蔵奉行のメインメニュー右上にある[設定]アイコンから[運用設定]メニューの[在庫管理]ページで設定）が「使用する」の場合
小数部分の桁数は、「明細数量小数桁」の設定によって異なります。
以下の場合、受入エラーとなります。
・明細情報の「明細数量」と符号が異なる「明細在庫内訳数量」を設定した場合
・明細情報の「明細数量」と「明細在庫内訳数量」の合計が不一致の場合
空白データを受け入れた場合は、以下のように設定されます。
・「明細在庫内訳行番号」が「1」の場合 ⇒ 「明細情報」の「数量」で設定されます。
・「明細在庫内訳行番号」が「2」以上の場合 ⇒ 明細在庫内訳行自体生成されません。 </t>
    <rPh sb="205" eb="207">
      <t>メイサイ</t>
    </rPh>
    <rPh sb="227" eb="229">
      <t>イカ</t>
    </rPh>
    <rPh sb="230" eb="232">
      <t>バアイ</t>
    </rPh>
    <rPh sb="233" eb="235">
      <t>ウケイレ</t>
    </rPh>
    <rPh sb="246" eb="248">
      <t>メイサイ</t>
    </rPh>
    <rPh sb="248" eb="250">
      <t>ジョウホウ</t>
    </rPh>
    <rPh sb="252" eb="254">
      <t>メイサイ</t>
    </rPh>
    <rPh sb="254" eb="256">
      <t>スウリョウ</t>
    </rPh>
    <rPh sb="258" eb="260">
      <t>フゴウ</t>
    </rPh>
    <rPh sb="261" eb="262">
      <t>コト</t>
    </rPh>
    <rPh sb="265" eb="267">
      <t>メイサイ</t>
    </rPh>
    <rPh sb="267" eb="269">
      <t>ザイコ</t>
    </rPh>
    <rPh sb="269" eb="271">
      <t>ウチワケ</t>
    </rPh>
    <rPh sb="271" eb="273">
      <t>スウリョウ</t>
    </rPh>
    <rPh sb="279" eb="281">
      <t>バアイ</t>
    </rPh>
    <rPh sb="289" eb="291">
      <t>メイサイ</t>
    </rPh>
    <rPh sb="296" eb="298">
      <t>メイサイ</t>
    </rPh>
    <rPh sb="298" eb="300">
      <t>ザイコ</t>
    </rPh>
    <rPh sb="306" eb="308">
      <t>ゴウケイ</t>
    </rPh>
    <rPh sb="309" eb="312">
      <t>フイッチ</t>
    </rPh>
    <rPh sb="313" eb="315">
      <t>バアイ</t>
    </rPh>
    <rPh sb="347" eb="349">
      <t>メイサイ</t>
    </rPh>
    <rPh sb="349" eb="351">
      <t>ザイコ</t>
    </rPh>
    <rPh sb="362" eb="364">
      <t>バアイ</t>
    </rPh>
    <rPh sb="368" eb="370">
      <t>メイサイ</t>
    </rPh>
    <rPh sb="370" eb="372">
      <t>ジョウホウ</t>
    </rPh>
    <rPh sb="375" eb="377">
      <t>スウリョウ</t>
    </rPh>
    <rPh sb="379" eb="381">
      <t>セッテイ</t>
    </rPh>
    <rPh sb="389" eb="391">
      <t>メイサイ</t>
    </rPh>
    <rPh sb="391" eb="393">
      <t>ザイコ</t>
    </rPh>
    <rPh sb="403" eb="405">
      <t>イジョウ</t>
    </rPh>
    <rPh sb="406" eb="408">
      <t>バアイ</t>
    </rPh>
    <rPh sb="415" eb="417">
      <t>セッテイ</t>
    </rPh>
    <rPh sb="427" eb="429">
      <t>メイサイ</t>
    </rPh>
    <rPh sb="429" eb="431">
      <t>ザイコ</t>
    </rPh>
    <phoneticPr fontId="30"/>
  </si>
  <si>
    <t>明細在庫内訳バラ数量</t>
    <rPh sb="0" eb="2">
      <t>メイサイ</t>
    </rPh>
    <rPh sb="2" eb="4">
      <t>ザイコ</t>
    </rPh>
    <rPh sb="4" eb="6">
      <t>ウチワケ</t>
    </rPh>
    <rPh sb="8" eb="10">
      <t>スウリョウ</t>
    </rPh>
    <phoneticPr fontId="30"/>
  </si>
  <si>
    <t>MM5100405</t>
  </si>
  <si>
    <t>この項目は、『Sシステム』または『奉行Ｖ ERPクラウド』をご利用の場合に出力できます。</t>
    <rPh sb="2" eb="4">
      <t>コウモク</t>
    </rPh>
    <rPh sb="37" eb="39">
      <t>シュツリョク</t>
    </rPh>
    <phoneticPr fontId="30"/>
  </si>
  <si>
    <t>明細在庫内訳金額</t>
    <rPh sb="0" eb="2">
      <t>メイサイ</t>
    </rPh>
    <rPh sb="2" eb="4">
      <t>ザイコ</t>
    </rPh>
    <rPh sb="4" eb="6">
      <t>ウチワケ</t>
    </rPh>
    <rPh sb="6" eb="8">
      <t>キンガク</t>
    </rPh>
    <phoneticPr fontId="39"/>
  </si>
  <si>
    <t>MM5100406</t>
  </si>
  <si>
    <t>整数13桁　小数２桁　マイナスも可
形式は、表紙の「数量・金額の形式」参照
この項目は、以下のすべての条件に該当する場合に受け入れできます。
・『Sシステム』または『奉行Ｖ ERPクラウド』をご利用の場合
・「伝票区分」が「1：分解」の場合
明細情報の「明細金額」と「明細在庫内訳金額」の合計が不一致の場合は受け入れできません。
空白データを受け入れた場合は、「明細数量」、「明細単価」をもとに設定されます。</t>
    <rPh sb="118" eb="120">
      <t>バアイ</t>
    </rPh>
    <rPh sb="127" eb="129">
      <t>メイサイ</t>
    </rPh>
    <rPh sb="134" eb="136">
      <t>メイサイ</t>
    </rPh>
    <rPh sb="136" eb="138">
      <t>ザイコ</t>
    </rPh>
    <rPh sb="144" eb="146">
      <t>ゴウケイ</t>
    </rPh>
    <rPh sb="181" eb="183">
      <t>メイサイ</t>
    </rPh>
    <rPh sb="188" eb="190">
      <t>メイサイ</t>
    </rPh>
    <phoneticPr fontId="30"/>
  </si>
  <si>
    <t>【明細在庫がある明細の受け入れ】</t>
    <rPh sb="1" eb="5">
      <t>メイサイザイコ</t>
    </rPh>
    <phoneticPr fontId="0"/>
  </si>
  <si>
    <t>　　明細在庫内訳がある明細を受け入れる場合は、「明細」と「明細在庫内訳行番号」を以下のように設定します。</t>
    <rPh sb="2" eb="4">
      <t>メイサイ</t>
    </rPh>
    <rPh sb="4" eb="8">
      <t>ザイコウチワケ</t>
    </rPh>
    <rPh sb="29" eb="31">
      <t>メイサイ</t>
    </rPh>
    <rPh sb="31" eb="35">
      <t>ザイコウチワケ</t>
    </rPh>
    <rPh sb="35" eb="36">
      <t>ギョウ</t>
    </rPh>
    <phoneticPr fontId="0"/>
  </si>
  <si>
    <t>　　　┗明細在庫内訳①　20</t>
    <rPh sb="4" eb="6">
      <t>メイサイ</t>
    </rPh>
    <rPh sb="6" eb="8">
      <t>ザイコ</t>
    </rPh>
    <rPh sb="8" eb="10">
      <t>ウチワケ</t>
    </rPh>
    <phoneticPr fontId="0"/>
  </si>
  <si>
    <t>　　　┗明細在庫内訳②　80</t>
    <rPh sb="4" eb="10">
      <t>メイサイザイコウチワケ</t>
    </rPh>
    <phoneticPr fontId="0"/>
  </si>
  <si>
    <t>　　１行目「明細」：１明細目、「明細在庫内訳行番号」：１（明細在庫内訳①）</t>
    <rPh sb="11" eb="14">
      <t>メイサイメ</t>
    </rPh>
    <rPh sb="16" eb="18">
      <t>メイサイ</t>
    </rPh>
    <rPh sb="18" eb="20">
      <t>ザイコ</t>
    </rPh>
    <rPh sb="20" eb="22">
      <t>ウチワケ</t>
    </rPh>
    <rPh sb="29" eb="33">
      <t>メイサイザイコ</t>
    </rPh>
    <rPh sb="33" eb="35">
      <t>ウチワケ</t>
    </rPh>
    <phoneticPr fontId="22"/>
  </si>
  <si>
    <t>　　２行目「明細」：１明細目、「明細在庫内訳行番号」：２（明細在庫内訳②）</t>
    <rPh sb="11" eb="14">
      <t>メイサイメ</t>
    </rPh>
    <rPh sb="16" eb="20">
      <t>メイサイザイコ</t>
    </rPh>
    <rPh sb="20" eb="22">
      <t>ウチワケ</t>
    </rPh>
    <rPh sb="29" eb="33">
      <t>メイサイザイコ</t>
    </rPh>
    <rPh sb="33" eb="35">
      <t>ウチワケ</t>
    </rPh>
    <phoneticPr fontId="22"/>
  </si>
  <si>
    <t>MM5050000</t>
  </si>
  <si>
    <t>伝票区分</t>
    <rPh sb="0" eb="2">
      <t>デン</t>
    </rPh>
    <rPh sb="2" eb="4">
      <t>クブン</t>
    </rPh>
    <phoneticPr fontId="57"/>
  </si>
  <si>
    <t>MM5050001</t>
  </si>
  <si>
    <t>0：倉庫内　1：倉庫間
この項目は、以下のすべての条件に該当する場合に受け入れできます。
・棚番（メインメニュー右上にある[設定]アイコンから[運用設定]メニューの[在庫管理]ページ）が「使用する」
空白データを受け入れた場合は、「1：倉庫間」が設定されます。</t>
    <rPh sb="0" eb="130">
      <t>ソウコナイソウコカンソウコカン</t>
    </rPh>
    <phoneticPr fontId="47"/>
  </si>
  <si>
    <t>振替日付</t>
    <rPh sb="0" eb="4">
      <t>フリカエヒヅケ</t>
    </rPh>
    <phoneticPr fontId="2"/>
  </si>
  <si>
    <t>MM5050003</t>
  </si>
  <si>
    <t>MM5050006</t>
  </si>
  <si>
    <t>払出倉庫コード</t>
    <rPh sb="0" eb="2">
      <t>ハライダシ</t>
    </rPh>
    <rPh sb="2" eb="4">
      <t>ソウコ</t>
    </rPh>
    <phoneticPr fontId="30"/>
  </si>
  <si>
    <t>MM5050007</t>
  </si>
  <si>
    <t>払出部門コード</t>
    <rPh sb="0" eb="2">
      <t>ハライダシ</t>
    </rPh>
    <rPh sb="2" eb="4">
      <t>ブモン</t>
    </rPh>
    <phoneticPr fontId="30"/>
  </si>
  <si>
    <t>MM5050008</t>
  </si>
  <si>
    <t>桁数は、設定（メインメニュー右上にある[設定]アイコンから[運用設定]メニューの[基本]ページ）によって異なります。
空白データを受け入れた場合は、払出担当者コードで設定された担当者の部門が設定されます。</t>
    <rPh sb="74" eb="76">
      <t>ハライダシ</t>
    </rPh>
    <phoneticPr fontId="30"/>
  </si>
  <si>
    <t>払出担当者コード</t>
    <rPh sb="0" eb="2">
      <t>ハライダシ</t>
    </rPh>
    <rPh sb="2" eb="5">
      <t>タントウシャ</t>
    </rPh>
    <phoneticPr fontId="30"/>
  </si>
  <si>
    <t>MM5050009</t>
  </si>
  <si>
    <t>払出プロジェクトコード</t>
    <rPh sb="0" eb="2">
      <t>ハライダシ</t>
    </rPh>
    <phoneticPr fontId="30"/>
  </si>
  <si>
    <t>MM5050010</t>
  </si>
  <si>
    <t>払出工程／工種コード</t>
    <rPh sb="0" eb="2">
      <t>ハライダシ</t>
    </rPh>
    <rPh sb="2" eb="7">
      <t>コウテイ</t>
    </rPh>
    <phoneticPr fontId="2"/>
  </si>
  <si>
    <t>MM5050011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</si>
  <si>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2"/>
  </si>
  <si>
    <t>受入倉庫コード</t>
    <rPh sb="0" eb="2">
      <t>ウケイレ</t>
    </rPh>
    <rPh sb="2" eb="4">
      <t>ソウコ</t>
    </rPh>
    <phoneticPr fontId="30"/>
  </si>
  <si>
    <t>MM5050012</t>
  </si>
  <si>
    <t>受入部門コード</t>
    <rPh sb="0" eb="2">
      <t>ウケイレ</t>
    </rPh>
    <rPh sb="2" eb="4">
      <t>ブモン</t>
    </rPh>
    <phoneticPr fontId="30"/>
  </si>
  <si>
    <t>MM5050013</t>
  </si>
  <si>
    <t>桁数は、設定（メインメニュー右上にある[設定]アイコンから[運用設定]メニューの[基本]ページ）によって異なります。
空白データを受け入れた場合は、受入担当者コードで設定された担当者の部門が設定されます。</t>
    <rPh sb="74" eb="76">
      <t>ウケイレ</t>
    </rPh>
    <phoneticPr fontId="30"/>
  </si>
  <si>
    <t>受入担当者コード</t>
    <rPh sb="0" eb="2">
      <t>ウケイレ</t>
    </rPh>
    <rPh sb="2" eb="5">
      <t>タントウシャ</t>
    </rPh>
    <phoneticPr fontId="30"/>
  </si>
  <si>
    <t>MM5050014</t>
  </si>
  <si>
    <t>受入プロジェクトコード</t>
    <rPh sb="0" eb="2">
      <t>ウケイレ</t>
    </rPh>
    <phoneticPr fontId="30"/>
  </si>
  <si>
    <t>MM5050015</t>
  </si>
  <si>
    <t>受入工程／工種コード</t>
    <rPh sb="0" eb="2">
      <t>ウケイレ</t>
    </rPh>
    <rPh sb="2" eb="7">
      <t>コウテイ</t>
    </rPh>
    <phoneticPr fontId="2"/>
  </si>
  <si>
    <t>MM5050016</t>
  </si>
  <si>
    <t>MM5050017</t>
  </si>
  <si>
    <t>MM5050018</t>
  </si>
  <si>
    <t>MM5050019</t>
  </si>
  <si>
    <t>MM5050202</t>
  </si>
  <si>
    <t>MM5050203</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</si>
  <si>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</si>
  <si>
    <t>MM5050204</t>
  </si>
  <si>
    <t>MM5050205</t>
  </si>
  <si>
    <t>MM5050206</t>
  </si>
  <si>
    <t>MM5050207</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</si>
  <si>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47"/>
  </si>
  <si>
    <t>MM5050208</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</si>
  <si>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</si>
  <si>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MM5050209</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</si>
  <si>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</si>
  <si>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払出棚番No.</t>
    <rPh sb="0" eb="2">
      <t>ハライダシ</t>
    </rPh>
    <rPh sb="2" eb="3">
      <t>タナ</t>
    </rPh>
    <rPh sb="3" eb="4">
      <t>バン</t>
    </rPh>
    <phoneticPr fontId="47"/>
  </si>
  <si>
    <t>MM5050211</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</si>
  <si>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193" eb="195">
      <t>ハライダシ</t>
    </rPh>
    <phoneticPr fontId="0"/>
  </si>
  <si>
    <t>受入棚番No.</t>
    <rPh sb="0" eb="1">
      <t>ウケ</t>
    </rPh>
    <rPh sb="1" eb="2">
      <t>ニュウ</t>
    </rPh>
    <rPh sb="2" eb="3">
      <t>タナ</t>
    </rPh>
    <rPh sb="3" eb="4">
      <t>バン</t>
    </rPh>
    <phoneticPr fontId="47"/>
  </si>
  <si>
    <t>MM5050238</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</si>
  <si>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225" eb="226">
      <t>ヒモ</t>
    </rPh>
    <rPh sb="231" eb="233">
      <t>ソウコ</t>
    </rPh>
    <rPh sb="235" eb="237">
      <t>イカ</t>
    </rPh>
    <rPh sb="239" eb="241">
      <t>デンピョウ</t>
    </rPh>
    <rPh sb="241" eb="243">
      <t>クブン</t>
    </rPh>
    <rPh sb="253" eb="255">
      <t>デンピョウ</t>
    </rPh>
    <rPh sb="255" eb="257">
      <t>クブン</t>
    </rPh>
    <rPh sb="260" eb="262">
      <t>ソウコ</t>
    </rPh>
    <rPh sb="262" eb="263">
      <t>ナイ</t>
    </rPh>
    <rPh sb="265" eb="267">
      <t>バアイ</t>
    </rPh>
    <rPh sb="271" eb="273">
      <t>ハライダシ</t>
    </rPh>
    <rPh sb="273" eb="275">
      <t>ソウコ</t>
    </rPh>
    <rPh sb="279" eb="281">
      <t>デンピョウ</t>
    </rPh>
    <rPh sb="281" eb="283">
      <t>クブン</t>
    </rPh>
    <rPh sb="286" eb="288">
      <t>ソウコ</t>
    </rPh>
    <rPh sb="288" eb="289">
      <t>カン</t>
    </rPh>
    <rPh sb="291" eb="293">
      <t>バアイ</t>
    </rPh>
    <rPh sb="297" eb="298">
      <t>ウケ</t>
    </rPh>
    <rPh sb="298" eb="299">
      <t>イ</t>
    </rPh>
    <phoneticPr fontId="0"/>
  </si>
  <si>
    <t>MM5050213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</si>
  <si>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</si>
  <si>
    <t>MM5050214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</si>
  <si>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</si>
  <si>
    <t>MM5050215</t>
  </si>
  <si>
    <t>整数７桁　小数４桁　マイナスも可</t>
  </si>
  <si>
    <t>MM5050216</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</si>
  <si>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30"/>
  </si>
  <si>
    <t>MM5050217</t>
  </si>
  <si>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30"/>
  </si>
  <si>
    <t>MM5050218</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</si>
  <si>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30"/>
  </si>
  <si>
    <t>MM5050219</t>
  </si>
  <si>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30"/>
  </si>
  <si>
    <t>MM5050220</t>
  </si>
  <si>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30"/>
  </si>
  <si>
    <t>MM5050221</t>
  </si>
  <si>
    <t>整数９桁　小数４桁　マイナスも可
小数部分の桁数は、設定（[商品]メニューの[基本]ページ）によって異なります。
空白データを受け入れた場合は、以下の優先順位で設定されます。
①価格計算式（[価格]メニューの[基本]ページで登録）の計算結果
②「入数」、「入数２」、「箱数」をもとに設定</t>
  </si>
  <si>
    <t>MM5050222</t>
  </si>
  <si>
    <t>MM5050223</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</si>
  <si>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30"/>
  </si>
  <si>
    <t>MM5050224</t>
  </si>
  <si>
    <t>マイナスも可
形式は、表紙の「数量・金額の形式」参照
空白データを受け入れた場合は、以下の優先順位で設定されます。
①価格計算式（[価格]メニューの[基本]ページで登録）の計算結果
②「数量」、「単価」をもとに設定</t>
  </si>
  <si>
    <t>MM5050225</t>
  </si>
  <si>
    <t>MM5050226</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</si>
  <si>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</si>
  <si>
    <t>MM5050227</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</si>
  <si>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</si>
  <si>
    <t>MM5050228</t>
  </si>
  <si>
    <t>０～４
空白データを受け入れた場合は、「箱数」の小数桁と商品の箱数小数桁（[商品]メニューの[基本]ページで設定）の大きい方が設定されます。</t>
  </si>
  <si>
    <t>MM5050229</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</si>
  <si>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30"/>
  </si>
  <si>
    <t>MM5050230</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</si>
  <si>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30"/>
  </si>
  <si>
    <t>MM5050231</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</si>
  <si>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30"/>
  </si>
  <si>
    <t>MM5050232</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</si>
  <si>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30"/>
  </si>
  <si>
    <t>MM5050233</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</si>
  <si>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30"/>
  </si>
  <si>
    <t>MM5050234</t>
  </si>
  <si>
    <t>MM5050235</t>
  </si>
  <si>
    <t>MM5050101</t>
  </si>
  <si>
    <t>MM5050102</t>
  </si>
  <si>
    <t>荷姿振替伝票データ</t>
    <phoneticPr fontId="4"/>
  </si>
  <si>
    <t>MM5060000</t>
  </si>
  <si>
    <t>MM5060001</t>
  </si>
  <si>
    <t>MM5060002</t>
  </si>
  <si>
    <t>MM5060003</t>
  </si>
  <si>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30"/>
  </si>
  <si>
    <t>MM5060004</t>
  </si>
  <si>
    <t>MM5060005</t>
  </si>
  <si>
    <t>桁数は、設定（メインメニュー右上にある[設定]アイコンから[運用設定]メニューの[基本]ページ）によって異なります。
空白データを受け入れた場合は、「その他」の担当者が設定されます。</t>
  </si>
  <si>
    <t>MM5060006</t>
  </si>
  <si>
    <t>工程／工種コード</t>
    <rPh sb="0" eb="5">
      <t>コウテイ</t>
    </rPh>
    <phoneticPr fontId="30"/>
  </si>
  <si>
    <t>MM5060007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</si>
  <si>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</si>
  <si>
    <t>MM5060008</t>
  </si>
  <si>
    <t>MM5060009</t>
  </si>
  <si>
    <t>MM5060010</t>
  </si>
  <si>
    <t>MM5060201</t>
  </si>
  <si>
    <t>1：コード　2：コード２　3：コード３
この項目は、以下の条件に該当する場合に受け入れできます。
・商品コード２、または商品コード３（メインメニュー右上にある[設定]アイコンから[運用設定]メニューの[商品管理]ページで設定）が「使用する」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t>
    <rPh sb="140" eb="142">
      <t>ショウヒン</t>
    </rPh>
    <phoneticPr fontId="30"/>
  </si>
  <si>
    <t>MM5060202</t>
  </si>
  <si>
    <t>MM5060203</t>
  </si>
  <si>
    <t>MM5060204</t>
  </si>
  <si>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</si>
  <si>
    <t>MM5060205</t>
  </si>
  <si>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</si>
  <si>
    <t>バリエーションコード種類</t>
    <rPh sb="10" eb="12">
      <t>シュルイ</t>
    </rPh>
    <phoneticPr fontId="30"/>
  </si>
  <si>
    <t>MM5060206</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</si>
  <si>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35" eb="237">
      <t>ザイコ</t>
    </rPh>
    <phoneticPr fontId="30"/>
  </si>
  <si>
    <t>MM5060207</t>
  </si>
  <si>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</si>
  <si>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払出荷姿コード</t>
    <rPh sb="0" eb="1">
      <t>ハラ</t>
    </rPh>
    <rPh sb="1" eb="2">
      <t>ダ</t>
    </rPh>
    <rPh sb="2" eb="4">
      <t>ニスガタ</t>
    </rPh>
    <phoneticPr fontId="30"/>
  </si>
  <si>
    <t>MM5060208</t>
  </si>
  <si>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</si>
  <si>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払出棚番No.</t>
    <rPh sb="2" eb="3">
      <t>タナ</t>
    </rPh>
    <rPh sb="3" eb="4">
      <t>バン</t>
    </rPh>
    <phoneticPr fontId="30"/>
  </si>
  <si>
    <t>MM5060209</t>
  </si>
  <si>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0"/>
  </si>
  <si>
    <t>払出入数</t>
    <rPh sb="2" eb="4">
      <t>イリスウ</t>
    </rPh>
    <phoneticPr fontId="30"/>
  </si>
  <si>
    <t>MM5060211</t>
  </si>
  <si>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</si>
  <si>
    <t>払出入数２</t>
    <rPh sb="2" eb="4">
      <t>イリスウ</t>
    </rPh>
    <phoneticPr fontId="30"/>
  </si>
  <si>
    <t>MM5060212</t>
  </si>
  <si>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</si>
  <si>
    <t>払出箱数</t>
    <rPh sb="2" eb="4">
      <t>ハコスウ</t>
    </rPh>
    <phoneticPr fontId="30"/>
  </si>
  <si>
    <t>MM5060213</t>
  </si>
  <si>
    <t>払出計算式項目１</t>
    <rPh sb="2" eb="7">
      <t>ケイサンシキコウモク</t>
    </rPh>
    <phoneticPr fontId="30"/>
  </si>
  <si>
    <t>MM5060214</t>
  </si>
  <si>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30"/>
  </si>
  <si>
    <t>払出計算式項目２</t>
    <rPh sb="2" eb="7">
      <t>ケイサンシキコウモク</t>
    </rPh>
    <phoneticPr fontId="30"/>
  </si>
  <si>
    <t>MM5060215</t>
  </si>
  <si>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30"/>
  </si>
  <si>
    <t>払出計算式項目３</t>
    <rPh sb="2" eb="7">
      <t>ケイサンシキコウモク</t>
    </rPh>
    <phoneticPr fontId="30"/>
  </si>
  <si>
    <t>MM5060216</t>
  </si>
  <si>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30"/>
  </si>
  <si>
    <t>払出計算式項目４</t>
    <rPh sb="2" eb="7">
      <t>ケイサンシキコウモク</t>
    </rPh>
    <phoneticPr fontId="30"/>
  </si>
  <si>
    <t>MM5060217</t>
  </si>
  <si>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30"/>
  </si>
  <si>
    <t>払出計算式項目５</t>
    <rPh sb="2" eb="7">
      <t>ケイサンシキコウモク</t>
    </rPh>
    <phoneticPr fontId="30"/>
  </si>
  <si>
    <t>MM5060218</t>
  </si>
  <si>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30"/>
  </si>
  <si>
    <t>払出数量</t>
    <rPh sb="2" eb="4">
      <t>スウリョウ</t>
    </rPh>
    <phoneticPr fontId="30"/>
  </si>
  <si>
    <t>MM5060219</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</si>
  <si>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</si>
  <si>
    <t>払出単位</t>
    <rPh sb="2" eb="4">
      <t>タンイ</t>
    </rPh>
    <phoneticPr fontId="30"/>
  </si>
  <si>
    <t>MM5060220</t>
  </si>
  <si>
    <t>払出単価</t>
    <rPh sb="2" eb="4">
      <t>タンカ</t>
    </rPh>
    <phoneticPr fontId="30"/>
  </si>
  <si>
    <t>MM5060221</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</si>
  <si>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30"/>
  </si>
  <si>
    <t>払出金額</t>
  </si>
  <si>
    <t>MM5060222</t>
  </si>
  <si>
    <t>受入荷姿コード</t>
    <rPh sb="2" eb="4">
      <t>ニスガタ</t>
    </rPh>
    <phoneticPr fontId="30"/>
  </si>
  <si>
    <t>MM5060223</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</si>
  <si>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</si>
  <si>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受入棚番No.</t>
    <rPh sb="2" eb="3">
      <t>タナ</t>
    </rPh>
    <rPh sb="3" eb="4">
      <t>バン</t>
    </rPh>
    <phoneticPr fontId="30"/>
  </si>
  <si>
    <t>MM5060224</t>
  </si>
  <si>
    <t>受入入数</t>
    <rPh sb="2" eb="4">
      <t>イリスウ</t>
    </rPh>
    <phoneticPr fontId="30"/>
  </si>
  <si>
    <t>MM5060226</t>
  </si>
  <si>
    <t>受入入数２</t>
    <rPh sb="2" eb="4">
      <t>イリスウ</t>
    </rPh>
    <phoneticPr fontId="30"/>
  </si>
  <si>
    <t>MM5060227</t>
  </si>
  <si>
    <t>受入箱数</t>
    <rPh sb="2" eb="4">
      <t>ハコスウ</t>
    </rPh>
    <phoneticPr fontId="30"/>
  </si>
  <si>
    <t>MM5060228</t>
  </si>
  <si>
    <t>受入計算式項目１</t>
    <rPh sb="2" eb="7">
      <t>ケイサンシキコウモク</t>
    </rPh>
    <phoneticPr fontId="30"/>
  </si>
  <si>
    <t>MM5060229</t>
  </si>
  <si>
    <t>受入計算式項目２</t>
    <rPh sb="2" eb="7">
      <t>ケイサンシキコウモク</t>
    </rPh>
    <phoneticPr fontId="30"/>
  </si>
  <si>
    <t>MM5060230</t>
  </si>
  <si>
    <t>受入計算式項目３</t>
    <rPh sb="2" eb="7">
      <t>ケイサンシキコウモク</t>
    </rPh>
    <phoneticPr fontId="30"/>
  </si>
  <si>
    <t>MM5060231</t>
  </si>
  <si>
    <t>受入計算式項目４</t>
    <rPh sb="2" eb="7">
      <t>ケイサンシキコウモク</t>
    </rPh>
    <phoneticPr fontId="30"/>
  </si>
  <si>
    <t>MM5060232</t>
  </si>
  <si>
    <t>受入計算式項目５</t>
    <rPh sb="2" eb="7">
      <t>ケイサンシキコウモク</t>
    </rPh>
    <phoneticPr fontId="30"/>
  </si>
  <si>
    <t>MM5060233</t>
  </si>
  <si>
    <t>受入数量</t>
    <rPh sb="2" eb="4">
      <t>スウリョウ</t>
    </rPh>
    <phoneticPr fontId="30"/>
  </si>
  <si>
    <t>MM5060234</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</si>
  <si>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30"/>
  </si>
  <si>
    <t>受入単位</t>
    <rPh sb="2" eb="4">
      <t>タンイ</t>
    </rPh>
    <phoneticPr fontId="30"/>
  </si>
  <si>
    <t>MM5060235</t>
  </si>
  <si>
    <t>受入単価</t>
    <rPh sb="2" eb="4">
      <t>タンカ</t>
    </rPh>
    <phoneticPr fontId="30"/>
  </si>
  <si>
    <t>MM5060236</t>
  </si>
  <si>
    <t>受入金額</t>
  </si>
  <si>
    <t>MM5060237</t>
  </si>
  <si>
    <t>MM5060238</t>
  </si>
  <si>
    <t>払出入数小数桁</t>
    <rPh sb="2" eb="4">
      <t>イリスウ</t>
    </rPh>
    <rPh sb="4" eb="6">
      <t>ショウスウ</t>
    </rPh>
    <rPh sb="6" eb="7">
      <t>ケタ</t>
    </rPh>
    <phoneticPr fontId="30"/>
  </si>
  <si>
    <t>MM5060239</t>
  </si>
  <si>
    <t>払出入数２小数桁</t>
    <rPh sb="2" eb="4">
      <t>イリスウ</t>
    </rPh>
    <rPh sb="5" eb="7">
      <t>ショウスウ</t>
    </rPh>
    <rPh sb="7" eb="8">
      <t>ケタ</t>
    </rPh>
    <phoneticPr fontId="30"/>
  </si>
  <si>
    <t>MM5060240</t>
  </si>
  <si>
    <t>払出箱数小数桁</t>
    <rPh sb="2" eb="4">
      <t>ハコスウ</t>
    </rPh>
    <rPh sb="4" eb="6">
      <t>ショウスウ</t>
    </rPh>
    <rPh sb="6" eb="7">
      <t>ケタ</t>
    </rPh>
    <phoneticPr fontId="30"/>
  </si>
  <si>
    <t>MM5060241</t>
  </si>
  <si>
    <t>０～４
空白データを受け入れた場合は、「箱数」の小数桁と商品の箱数小数桁（[商品]メニューの[基本]ページで設定）の大きい方が設定されます。</t>
    <rPh sb="20" eb="22">
      <t>ハコスウ</t>
    </rPh>
    <rPh sb="31" eb="33">
      <t>ハコスウ</t>
    </rPh>
    <phoneticPr fontId="30"/>
  </si>
  <si>
    <t>払出計算式項目１小数桁</t>
    <rPh sb="2" eb="7">
      <t>ケイサンシキコウモク</t>
    </rPh>
    <rPh sb="8" eb="10">
      <t>ショウスウ</t>
    </rPh>
    <rPh sb="10" eb="11">
      <t>ケタ</t>
    </rPh>
    <phoneticPr fontId="30"/>
  </si>
  <si>
    <t>MM5060242</t>
  </si>
  <si>
    <t>払出計算式項目２小数桁</t>
    <rPh sb="2" eb="7">
      <t>ケイサンシキコウモク</t>
    </rPh>
    <rPh sb="8" eb="10">
      <t>ショウスウ</t>
    </rPh>
    <rPh sb="10" eb="11">
      <t>ケタ</t>
    </rPh>
    <phoneticPr fontId="30"/>
  </si>
  <si>
    <t>MM5060243</t>
  </si>
  <si>
    <t>払出計算式項目３小数桁</t>
    <rPh sb="2" eb="7">
      <t>ケイサンシキコウモク</t>
    </rPh>
    <rPh sb="8" eb="10">
      <t>ショウスウ</t>
    </rPh>
    <rPh sb="10" eb="11">
      <t>ケタ</t>
    </rPh>
    <phoneticPr fontId="30"/>
  </si>
  <si>
    <t>MM5060244</t>
  </si>
  <si>
    <t>払出計算式項目４小数桁</t>
    <rPh sb="2" eb="7">
      <t>ケイサンシキコウモク</t>
    </rPh>
    <rPh sb="8" eb="10">
      <t>ショウスウ</t>
    </rPh>
    <rPh sb="10" eb="11">
      <t>ケタ</t>
    </rPh>
    <phoneticPr fontId="30"/>
  </si>
  <si>
    <t>MM5060245</t>
  </si>
  <si>
    <t>払出計算式項目５小数桁</t>
    <rPh sb="2" eb="7">
      <t>ケイサンシキコウモク</t>
    </rPh>
    <rPh sb="8" eb="10">
      <t>ショウスウ</t>
    </rPh>
    <rPh sb="10" eb="11">
      <t>ケタ</t>
    </rPh>
    <phoneticPr fontId="30"/>
  </si>
  <si>
    <t>MM5060246</t>
  </si>
  <si>
    <t>払出数量小数桁</t>
    <rPh sb="2" eb="4">
      <t>スウリョウ</t>
    </rPh>
    <rPh sb="4" eb="6">
      <t>ショウスウ</t>
    </rPh>
    <rPh sb="6" eb="7">
      <t>ケタ</t>
    </rPh>
    <phoneticPr fontId="30"/>
  </si>
  <si>
    <t>MM5060247</t>
  </si>
  <si>
    <t>払出単価小数桁</t>
    <rPh sb="2" eb="4">
      <t>タンカ</t>
    </rPh>
    <rPh sb="4" eb="6">
      <t>ショウスウ</t>
    </rPh>
    <rPh sb="6" eb="7">
      <t>ケタ</t>
    </rPh>
    <phoneticPr fontId="30"/>
  </si>
  <si>
    <t>MM5060248</t>
  </si>
  <si>
    <t>受入入数小数桁</t>
    <rPh sb="2" eb="4">
      <t>イリスウ</t>
    </rPh>
    <rPh sb="4" eb="6">
      <t>ショウスウ</t>
    </rPh>
    <rPh sb="6" eb="7">
      <t>ケタ</t>
    </rPh>
    <phoneticPr fontId="30"/>
  </si>
  <si>
    <t>MM5060249</t>
  </si>
  <si>
    <t>受入入数２小数桁</t>
    <rPh sb="2" eb="4">
      <t>イリスウ</t>
    </rPh>
    <rPh sb="5" eb="7">
      <t>ショウスウ</t>
    </rPh>
    <rPh sb="7" eb="8">
      <t>ケタ</t>
    </rPh>
    <phoneticPr fontId="30"/>
  </si>
  <si>
    <t>MM5060250</t>
  </si>
  <si>
    <t>受入箱数小数桁</t>
    <rPh sb="2" eb="4">
      <t>ハコスウ</t>
    </rPh>
    <rPh sb="4" eb="6">
      <t>ショウスウ</t>
    </rPh>
    <rPh sb="6" eb="7">
      <t>ケタ</t>
    </rPh>
    <phoneticPr fontId="30"/>
  </si>
  <si>
    <t>MM5060251</t>
  </si>
  <si>
    <t>受入計算式項目１小数桁</t>
    <rPh sb="2" eb="7">
      <t>ケイサンシキコウモク</t>
    </rPh>
    <rPh sb="8" eb="10">
      <t>ショウスウ</t>
    </rPh>
    <rPh sb="10" eb="11">
      <t>ケタ</t>
    </rPh>
    <phoneticPr fontId="30"/>
  </si>
  <si>
    <t>MM5060252</t>
  </si>
  <si>
    <t>受入計算式項目２小数桁</t>
    <rPh sb="2" eb="7">
      <t>ケイサンシキコウモク</t>
    </rPh>
    <rPh sb="8" eb="10">
      <t>ショウスウ</t>
    </rPh>
    <rPh sb="10" eb="11">
      <t>ケタ</t>
    </rPh>
    <phoneticPr fontId="30"/>
  </si>
  <si>
    <t>MM5060253</t>
  </si>
  <si>
    <t>受入計算式項目３小数桁</t>
    <rPh sb="2" eb="7">
      <t>ケイサンシキコウモク</t>
    </rPh>
    <rPh sb="8" eb="10">
      <t>ショウスウ</t>
    </rPh>
    <rPh sb="10" eb="11">
      <t>ケタ</t>
    </rPh>
    <phoneticPr fontId="30"/>
  </si>
  <si>
    <t>MM5060254</t>
  </si>
  <si>
    <t>受入計算式項目４小数桁</t>
    <rPh sb="2" eb="7">
      <t>ケイサンシキコウモク</t>
    </rPh>
    <rPh sb="8" eb="10">
      <t>ショウスウ</t>
    </rPh>
    <rPh sb="10" eb="11">
      <t>ケタ</t>
    </rPh>
    <phoneticPr fontId="30"/>
  </si>
  <si>
    <t>MM5060255</t>
  </si>
  <si>
    <t>受入計算式項目５小数桁</t>
    <rPh sb="2" eb="7">
      <t>ケイサンシキコウモク</t>
    </rPh>
    <rPh sb="8" eb="10">
      <t>ショウスウ</t>
    </rPh>
    <rPh sb="10" eb="11">
      <t>ケタ</t>
    </rPh>
    <phoneticPr fontId="30"/>
  </si>
  <si>
    <t>MM5060256</t>
  </si>
  <si>
    <t>受入数量小数桁</t>
    <rPh sb="2" eb="4">
      <t>スウリョウ</t>
    </rPh>
    <rPh sb="4" eb="6">
      <t>ショウスウ</t>
    </rPh>
    <rPh sb="6" eb="7">
      <t>ケタ</t>
    </rPh>
    <phoneticPr fontId="30"/>
  </si>
  <si>
    <t>MM5060257</t>
  </si>
  <si>
    <t>受入単価小数桁</t>
    <rPh sb="2" eb="4">
      <t>タンカ</t>
    </rPh>
    <rPh sb="4" eb="6">
      <t>ショウスウ</t>
    </rPh>
    <rPh sb="6" eb="7">
      <t>ケタ</t>
    </rPh>
    <phoneticPr fontId="30"/>
  </si>
  <si>
    <t>MM5060258</t>
  </si>
  <si>
    <t>MM5060267</t>
  </si>
  <si>
    <t>数字</t>
    <rPh sb="0" eb="2">
      <t>スウジ</t>
    </rPh>
    <phoneticPr fontId="64"/>
  </si>
  <si>
    <t>この項目は、『Sシステム』または『奉行Ｖ ERPクラウド』をご利用の場合に受け入れできます。</t>
  </si>
  <si>
    <t>MM5060268</t>
  </si>
  <si>
    <t>文字</t>
    <rPh sb="0" eb="2">
      <t>モジ</t>
    </rPh>
    <phoneticPr fontId="64"/>
  </si>
  <si>
    <t>MM5060101</t>
  </si>
  <si>
    <t>MM5060102</t>
  </si>
  <si>
    <t>他勘定振替伝票データ</t>
    <phoneticPr fontId="4"/>
  </si>
  <si>
    <t>MM5070000</t>
  </si>
  <si>
    <t>MM5070001</t>
  </si>
  <si>
    <t>MM5070002</t>
  </si>
  <si>
    <t>MM5070003</t>
  </si>
  <si>
    <t>MM5070004</t>
  </si>
  <si>
    <t>MM5070005</t>
  </si>
  <si>
    <t>MM5070006</t>
  </si>
  <si>
    <t>MM5070007</t>
  </si>
  <si>
    <t>MM5070008</t>
  </si>
  <si>
    <t>MM5070009</t>
  </si>
  <si>
    <t>払出元部門コード</t>
    <rPh sb="0" eb="2">
      <t>ハライダシ</t>
    </rPh>
    <rPh sb="2" eb="3">
      <t>モト</t>
    </rPh>
    <rPh sb="3" eb="5">
      <t>ブモン</t>
    </rPh>
    <phoneticPr fontId="30"/>
  </si>
  <si>
    <t>MM5070010</t>
  </si>
  <si>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30"/>
  </si>
  <si>
    <t>払出元プロジェクトコード</t>
    <rPh sb="0" eb="2">
      <t>ハライダシ</t>
    </rPh>
    <rPh sb="2" eb="3">
      <t>モト</t>
    </rPh>
    <phoneticPr fontId="30"/>
  </si>
  <si>
    <t>MM5070011</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</si>
  <si>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</si>
  <si>
    <t>払出元工程／工種コード</t>
    <rPh sb="0" eb="2">
      <t>ハライダシ</t>
    </rPh>
    <rPh sb="2" eb="3">
      <t>モト</t>
    </rPh>
    <rPh sb="3" eb="8">
      <t>コウテイ</t>
    </rPh>
    <phoneticPr fontId="30"/>
  </si>
  <si>
    <t>MM5070012</t>
  </si>
  <si>
    <t>払出先部門コード</t>
    <rPh sb="0" eb="2">
      <t>ハライダシ</t>
    </rPh>
    <rPh sb="2" eb="3">
      <t>サキ</t>
    </rPh>
    <rPh sb="3" eb="5">
      <t>ブモン</t>
    </rPh>
    <phoneticPr fontId="30"/>
  </si>
  <si>
    <t>MM5070013</t>
  </si>
  <si>
    <t>桁数は、設定（メインメニュー右上にある[設定]アイコンから[運用設定]メニューの[基本]ページ）によって異なります。
空白データを受け入れた場合は、部門コードで設定された部門が設定されます。</t>
  </si>
  <si>
    <t>払出先プロジェクトコード</t>
    <rPh sb="0" eb="2">
      <t>ハライダシ</t>
    </rPh>
    <rPh sb="2" eb="3">
      <t>サキ</t>
    </rPh>
    <phoneticPr fontId="30"/>
  </si>
  <si>
    <t>MM5070014</t>
  </si>
  <si>
    <t>払出先工程／工種コード</t>
    <rPh sb="0" eb="2">
      <t>ハライダシ</t>
    </rPh>
    <rPh sb="2" eb="3">
      <t>サキ</t>
    </rPh>
    <rPh sb="3" eb="8">
      <t>コウテイ</t>
    </rPh>
    <phoneticPr fontId="30"/>
  </si>
  <si>
    <t>MM5070015</t>
  </si>
  <si>
    <t>MM5070016</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</si>
  <si>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6"/>
  </si>
  <si>
    <t>MM5070202</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</si>
  <si>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30" eb="132">
      <t>ショウヒン</t>
    </rPh>
    <phoneticPr fontId="30"/>
  </si>
  <si>
    <t>MM5070203</t>
  </si>
  <si>
    <t>MM5070204</t>
  </si>
  <si>
    <t>MM5070205</t>
  </si>
  <si>
    <t>MM5070206</t>
  </si>
  <si>
    <t>MM5070207</t>
  </si>
  <si>
    <t>MM5070208</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</si>
  <si>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</si>
  <si>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MM5070209</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</si>
  <si>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</si>
  <si>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在庫取引コード</t>
    <rPh sb="0" eb="4">
      <t>ザイコトリヒキ</t>
    </rPh>
    <phoneticPr fontId="30"/>
  </si>
  <si>
    <t>MM5070210</t>
  </si>
  <si>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37"/>
  </si>
  <si>
    <t>MM5070211</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</si>
  <si>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0"/>
  </si>
  <si>
    <t>MM5070212</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</si>
  <si>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6" eb="67">
      <t>タナ</t>
    </rPh>
    <rPh sb="67" eb="68">
      <t>バン</t>
    </rPh>
    <rPh sb="103" eb="105">
      <t>ザイコ</t>
    </rPh>
    <rPh sb="161" eb="163">
      <t>ザイコ</t>
    </rPh>
    <phoneticPr fontId="0"/>
  </si>
  <si>
    <t>MM5070214</t>
  </si>
  <si>
    <t>MM5070215</t>
  </si>
  <si>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</si>
  <si>
    <t>MM5070216</t>
  </si>
  <si>
    <t>MM5070217</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</si>
  <si>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30"/>
  </si>
  <si>
    <t>MM5070218</t>
  </si>
  <si>
    <t>MM5070219</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</si>
  <si>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30"/>
  </si>
  <si>
    <t>MM5070220</t>
  </si>
  <si>
    <t>MM5070221</t>
  </si>
  <si>
    <t>MM5070222</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</si>
  <si>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</si>
  <si>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MM5070223</t>
  </si>
  <si>
    <t>MM5070224</t>
  </si>
  <si>
    <t>MM5070225</t>
  </si>
  <si>
    <t>MM5070226</t>
  </si>
  <si>
    <t>MM5070227</t>
  </si>
  <si>
    <t>MM5070228</t>
  </si>
  <si>
    <t>MM5070229</t>
  </si>
  <si>
    <t>MM5070230</t>
  </si>
  <si>
    <t>MM5070231</t>
  </si>
  <si>
    <t>MM5070232</t>
  </si>
  <si>
    <t>MM5070233</t>
  </si>
  <si>
    <t>MM5070234</t>
  </si>
  <si>
    <t>MM5070235</t>
  </si>
  <si>
    <t>MM5070236</t>
  </si>
  <si>
    <t>MM5070237</t>
  </si>
  <si>
    <t>MM5070238</t>
  </si>
  <si>
    <t>MM5070101</t>
  </si>
  <si>
    <t>MM5070102</t>
  </si>
  <si>
    <t>MM5090000</t>
  </si>
  <si>
    <t>MM5090001</t>
  </si>
  <si>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30"/>
  </si>
  <si>
    <t>振替日付</t>
    <rPh sb="0" eb="2">
      <t>フリカエ</t>
    </rPh>
    <rPh sb="2" eb="4">
      <t>ヒヅケ</t>
    </rPh>
    <phoneticPr fontId="2"/>
  </si>
  <si>
    <t>MM5090002</t>
  </si>
  <si>
    <t>形式は、表紙の「日付の形式」参照</t>
    <rPh sb="0" eb="2">
      <t>ケイシキ</t>
    </rPh>
    <rPh sb="4" eb="6">
      <t>ヒョウシ</t>
    </rPh>
    <rPh sb="8" eb="10">
      <t>ヒヅケ</t>
    </rPh>
    <rPh sb="11" eb="13">
      <t>ケイシキ</t>
    </rPh>
    <rPh sb="14" eb="16">
      <t>サンショウ</t>
    </rPh>
    <phoneticPr fontId="30"/>
  </si>
  <si>
    <t>MM5090003</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</si>
  <si>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0" eb="2">
      <t>ケタスウ</t>
    </rPh>
    <rPh sb="4" eb="6">
      <t>セッテイ</t>
    </rPh>
    <rPh sb="14" eb="16">
      <t>ミギウエ</t>
    </rPh>
    <rPh sb="20" eb="22">
      <t>セッテイ</t>
    </rPh>
    <rPh sb="30" eb="32">
      <t>ウンヨウ</t>
    </rPh>
    <rPh sb="32" eb="34">
      <t>セッテイ</t>
    </rPh>
    <rPh sb="41" eb="43">
      <t>キホン</t>
    </rPh>
    <rPh sb="52" eb="53">
      <t>コト</t>
    </rPh>
    <rPh sb="62" eb="63">
      <t>ジョウ</t>
    </rPh>
    <rPh sb="68" eb="70">
      <t>シヨウ</t>
    </rPh>
    <rPh sb="72" eb="74">
      <t>セッテイ</t>
    </rPh>
    <rPh sb="76" eb="78">
      <t>クウハク</t>
    </rPh>
    <rPh sb="82" eb="83">
      <t>ウ</t>
    </rPh>
    <rPh sb="84" eb="85">
      <t>イ</t>
    </rPh>
    <rPh sb="87" eb="89">
      <t>バアイ</t>
    </rPh>
    <rPh sb="91" eb="93">
      <t>デンピョウ</t>
    </rPh>
    <rPh sb="93" eb="95">
      <t>バンゴウ</t>
    </rPh>
    <rPh sb="98" eb="100">
      <t>セッテイ</t>
    </rPh>
    <phoneticPr fontId="30"/>
  </si>
  <si>
    <t>得意先コード</t>
    <rPh sb="0" eb="3">
      <t>トクイサキ</t>
    </rPh>
    <phoneticPr fontId="30"/>
  </si>
  <si>
    <t>MM5090004</t>
  </si>
  <si>
    <t>得意先名</t>
    <rPh sb="0" eb="3">
      <t>トクイサキ</t>
    </rPh>
    <rPh sb="3" eb="4">
      <t>メイ</t>
    </rPh>
    <phoneticPr fontId="30"/>
  </si>
  <si>
    <t>MM5090005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</si>
  <si>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30"/>
  </si>
  <si>
    <t>得意先事業所名</t>
    <rPh sb="0" eb="3">
      <t>トクイサキ</t>
    </rPh>
    <phoneticPr fontId="30"/>
  </si>
  <si>
    <t>MM5090006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</si>
  <si>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30"/>
  </si>
  <si>
    <t>MM5090007</t>
  </si>
  <si>
    <t>MM5090008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</si>
  <si>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30"/>
  </si>
  <si>
    <t>MM5090009</t>
  </si>
  <si>
    <t>MM5090010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</si>
  <si>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30"/>
  </si>
  <si>
    <t>MM5090011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</si>
  <si>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30"/>
  </si>
  <si>
    <t>直送先コード</t>
    <rPh sb="0" eb="2">
      <t>チョクソウ</t>
    </rPh>
    <rPh sb="2" eb="3">
      <t>サキ</t>
    </rPh>
    <phoneticPr fontId="30"/>
  </si>
  <si>
    <t>MM5090012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</si>
  <si>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30"/>
  </si>
  <si>
    <t>送付先名</t>
    <rPh sb="0" eb="3">
      <t>ソウフサキ</t>
    </rPh>
    <rPh sb="3" eb="4">
      <t>メイ</t>
    </rPh>
    <phoneticPr fontId="30"/>
  </si>
  <si>
    <t>MM5090013</t>
  </si>
  <si>
    <t>送付先事業所名</t>
    <rPh sb="0" eb="3">
      <t>ソウフサキ</t>
    </rPh>
    <rPh sb="3" eb="6">
      <t>ジギョウショ</t>
    </rPh>
    <rPh sb="6" eb="7">
      <t>メイ</t>
    </rPh>
    <phoneticPr fontId="30"/>
  </si>
  <si>
    <t>MM5090014</t>
  </si>
  <si>
    <t>送付先部署</t>
    <rPh sb="0" eb="3">
      <t>ソウフサキ</t>
    </rPh>
    <rPh sb="3" eb="5">
      <t>ブショ</t>
    </rPh>
    <phoneticPr fontId="30"/>
  </si>
  <si>
    <t>MM5090015</t>
  </si>
  <si>
    <t>送付先担当者名</t>
    <rPh sb="0" eb="3">
      <t>ソウフサキ</t>
    </rPh>
    <rPh sb="3" eb="6">
      <t>タントウシャ</t>
    </rPh>
    <rPh sb="6" eb="7">
      <t>メイ</t>
    </rPh>
    <phoneticPr fontId="30"/>
  </si>
  <si>
    <t>MM5090016</t>
  </si>
  <si>
    <t>送付先敬称</t>
    <rPh sb="0" eb="3">
      <t>ソウフサキ</t>
    </rPh>
    <rPh sb="3" eb="5">
      <t>ケイショウ</t>
    </rPh>
    <phoneticPr fontId="30"/>
  </si>
  <si>
    <t>MM5090017</t>
  </si>
  <si>
    <t>送付先郵便番号</t>
    <rPh sb="0" eb="3">
      <t>ソウフサキ</t>
    </rPh>
    <rPh sb="3" eb="7">
      <t>ユウビンバンゴウ</t>
    </rPh>
    <phoneticPr fontId="30"/>
  </si>
  <si>
    <t>MM5090018</t>
  </si>
  <si>
    <t>送付先都道府県</t>
    <rPh sb="0" eb="3">
      <t>ソウフサキ</t>
    </rPh>
    <rPh sb="3" eb="7">
      <t>トドウフケン</t>
    </rPh>
    <phoneticPr fontId="30"/>
  </si>
  <si>
    <t>MM5090019</t>
  </si>
  <si>
    <t>送付先市区町村</t>
    <rPh sb="0" eb="3">
      <t>ソウフサキ</t>
    </rPh>
    <rPh sb="3" eb="5">
      <t>シク</t>
    </rPh>
    <rPh sb="5" eb="7">
      <t>チョウソン</t>
    </rPh>
    <phoneticPr fontId="30"/>
  </si>
  <si>
    <t>MM5090020</t>
  </si>
  <si>
    <t>MM5090021</t>
  </si>
  <si>
    <t>送付先ビル等</t>
    <rPh sb="5" eb="6">
      <t>トウ</t>
    </rPh>
    <phoneticPr fontId="30"/>
  </si>
  <si>
    <t>MM5090022</t>
  </si>
  <si>
    <t>送付先電話番号</t>
    <rPh sb="0" eb="3">
      <t>ソウフサキ</t>
    </rPh>
    <rPh sb="3" eb="5">
      <t>デンワ</t>
    </rPh>
    <rPh sb="5" eb="7">
      <t>バンゴウ</t>
    </rPh>
    <phoneticPr fontId="30"/>
  </si>
  <si>
    <t>MM5090023</t>
  </si>
  <si>
    <t>MM5090024</t>
  </si>
  <si>
    <t>MM5090025</t>
  </si>
  <si>
    <t>MM5090026</t>
  </si>
  <si>
    <t>MM5090027</t>
  </si>
  <si>
    <t>MM5090201</t>
  </si>
  <si>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30"/>
  </si>
  <si>
    <t>預り区分</t>
    <rPh sb="0" eb="1">
      <t>アズカ</t>
    </rPh>
    <rPh sb="2" eb="4">
      <t>クブン</t>
    </rPh>
    <phoneticPr fontId="30"/>
  </si>
  <si>
    <t>MM5090202</t>
  </si>
  <si>
    <t>0：預り  8：見出し  9：その他  10：付箋
「8：見出し」だけの伝票は受け入れできません。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30"/>
  </si>
  <si>
    <t>MM5090203</t>
  </si>
  <si>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30"/>
  </si>
  <si>
    <t>MM5090204</t>
  </si>
  <si>
    <t>1：出荷伝票、2：売上伝票、3：預り品振替伝票
【必須になる条件】
・リレー入力の場合</t>
    <rPh sb="16" eb="17">
      <t>アズカ</t>
    </rPh>
    <rPh sb="18" eb="19">
      <t>ヒン</t>
    </rPh>
    <rPh sb="19" eb="21">
      <t>フリカエ</t>
    </rPh>
    <rPh sb="21" eb="23">
      <t>デンピョウ</t>
    </rPh>
    <phoneticPr fontId="30"/>
  </si>
  <si>
    <t>MM5090205</t>
  </si>
  <si>
    <t>リレー元の伝票の伝票No.を設定します。
※該当のリレー元伝票が複数検索された場合は、未受入となります。
【必須になる条件】
・リレー入力の場合</t>
  </si>
  <si>
    <t>リレー元日付</t>
    <rPh sb="3" eb="4">
      <t>モト</t>
    </rPh>
    <phoneticPr fontId="30"/>
  </si>
  <si>
    <t>MM5090206</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</si>
  <si>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30"/>
  </si>
  <si>
    <t>リレー元得意先コード</t>
    <rPh sb="4" eb="7">
      <t>トクイサキ</t>
    </rPh>
    <phoneticPr fontId="30"/>
  </si>
  <si>
    <t>MM5090207</t>
  </si>
  <si>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30"/>
  </si>
  <si>
    <t>リレー元部門コード</t>
    <rPh sb="4" eb="6">
      <t>ブモン</t>
    </rPh>
    <phoneticPr fontId="30"/>
  </si>
  <si>
    <t>MM5090208</t>
  </si>
  <si>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30"/>
  </si>
  <si>
    <t>MM5090209</t>
  </si>
  <si>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30"/>
  </si>
  <si>
    <t>リレー元明細行番号</t>
    <rPh sb="4" eb="6">
      <t>メイサイ</t>
    </rPh>
    <rPh sb="6" eb="9">
      <t>ギョウバンゴウ</t>
    </rPh>
    <phoneticPr fontId="30"/>
  </si>
  <si>
    <t>MM5090210</t>
  </si>
  <si>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30"/>
  </si>
  <si>
    <t>MM5090211</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</si>
  <si>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・「預り区分」が「0：預り」「8：見出し」
空白データを受け入れた場合は、使用する商品コード（[仕入管理規程]メニュー[在庫管理]ページで設定）が設定されます。</t>
    <rPh sb="124" eb="125">
      <t>アズカ</t>
    </rPh>
    <rPh sb="126" eb="128">
      <t>クブン</t>
    </rPh>
    <rPh sb="133" eb="134">
      <t>アズカ</t>
    </rPh>
    <rPh sb="163" eb="165">
      <t>ショウヒン</t>
    </rPh>
    <rPh sb="170" eb="172">
      <t>シイレ</t>
    </rPh>
    <rPh sb="182" eb="184">
      <t>ザイコ</t>
    </rPh>
    <phoneticPr fontId="30"/>
  </si>
  <si>
    <t>MM5090212</t>
  </si>
  <si>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</si>
  <si>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MM5090213</t>
  </si>
  <si>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30"/>
  </si>
  <si>
    <t>MM5090214</t>
  </si>
  <si>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30"/>
  </si>
  <si>
    <t>MM5090215</t>
  </si>
  <si>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30"/>
  </si>
  <si>
    <t>MM5090216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</si>
  <si>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30"/>
  </si>
  <si>
    <t>MM5090217</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</si>
  <si>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</si>
  <si>
    <t>MM5090218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</si>
  <si>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</si>
  <si>
    <t>MM5090219</t>
  </si>
  <si>
    <t>この項目は、「預り区分」が「0：預り」「8：見出し」の場合に受け入れできます。
※リレー入力の場合で、空白データを受け入れた場合は、リレー元の値が設定されます。</t>
  </si>
  <si>
    <t>MM5090220</t>
  </si>
  <si>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0"/>
  </si>
  <si>
    <t>MM5090221</t>
  </si>
  <si>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30"/>
  </si>
  <si>
    <t>MM5090222</t>
  </si>
  <si>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30"/>
  </si>
  <si>
    <t>MM5090223</t>
  </si>
  <si>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30"/>
  </si>
  <si>
    <t>MM5090224</t>
  </si>
  <si>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30"/>
  </si>
  <si>
    <t>MM5090225</t>
  </si>
  <si>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30"/>
  </si>
  <si>
    <t>MM5090226</t>
  </si>
  <si>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30"/>
  </si>
  <si>
    <t>MM5090227</t>
  </si>
  <si>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30"/>
  </si>
  <si>
    <t>MM5090228</t>
  </si>
  <si>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30"/>
  </si>
  <si>
    <t>MM5090229</t>
  </si>
  <si>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30"/>
  </si>
  <si>
    <t>MM5090230</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</si>
  <si>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</si>
  <si>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MM5090231</t>
  </si>
  <si>
    <t>この項目は、「預り区分」が「10：付箋」の場合は受け入れできません。
※リレー入力の場合で、空白データを受け入れた場合は、リレー元の値が設定されます。</t>
  </si>
  <si>
    <t>MM5090232</t>
  </si>
  <si>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</si>
  <si>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MM5090233</t>
  </si>
  <si>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</si>
  <si>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MM5090234</t>
  </si>
  <si>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30"/>
  </si>
  <si>
    <t>MM5090235</t>
  </si>
  <si>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30"/>
  </si>
  <si>
    <t>MM5090236</t>
  </si>
  <si>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30"/>
  </si>
  <si>
    <t>MM5090237</t>
  </si>
  <si>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30"/>
  </si>
  <si>
    <t>MM5090238</t>
  </si>
  <si>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30"/>
  </si>
  <si>
    <t>MM5090239</t>
  </si>
  <si>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30"/>
  </si>
  <si>
    <t>MM5090240</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</si>
  <si>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30"/>
  </si>
  <si>
    <t>MM5090101</t>
  </si>
  <si>
    <t>MM5090102</t>
  </si>
  <si>
    <t>【在庫受払情報】</t>
    <rPh sb="1" eb="3">
      <t>ザイコ</t>
    </rPh>
    <rPh sb="3" eb="5">
      <t>ウケハライ</t>
    </rPh>
    <rPh sb="5" eb="7">
      <t>ジョウホウ</t>
    </rPh>
    <phoneticPr fontId="2"/>
  </si>
  <si>
    <t>預り内訳行番号</t>
    <rPh sb="0" eb="1">
      <t>アズカ</t>
    </rPh>
    <rPh sb="2" eb="4">
      <t>ウチワケ</t>
    </rPh>
    <phoneticPr fontId="30"/>
  </si>
  <si>
    <t>MM5090301</t>
  </si>
  <si>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140" eb="142">
      <t>バアイ</t>
    </rPh>
    <rPh sb="146" eb="148">
      <t>シュッカ</t>
    </rPh>
    <rPh sb="148" eb="150">
      <t>ウチワケ</t>
    </rPh>
    <rPh sb="153" eb="155">
      <t>ウリアゲ</t>
    </rPh>
    <rPh sb="155" eb="157">
      <t>デン</t>
    </rPh>
    <rPh sb="163" eb="165">
      <t>ニュウリョク</t>
    </rPh>
    <rPh sb="166" eb="168">
      <t>バアイ</t>
    </rPh>
    <rPh sb="172" eb="173">
      <t>アズカ</t>
    </rPh>
    <rPh sb="174" eb="176">
      <t>ウチワケ</t>
    </rPh>
    <rPh sb="179" eb="180">
      <t>アズカ</t>
    </rPh>
    <rPh sb="181" eb="182">
      <t>ヒン</t>
    </rPh>
    <rPh sb="182" eb="184">
      <t>フリカエ</t>
    </rPh>
    <rPh sb="184" eb="186">
      <t>デンピョウ</t>
    </rPh>
    <rPh sb="193" eb="195">
      <t>バアイ</t>
    </rPh>
    <rPh sb="197" eb="199">
      <t>ジョウキ</t>
    </rPh>
    <rPh sb="200" eb="202">
      <t>ジョウケン</t>
    </rPh>
    <rPh sb="203" eb="205">
      <t>イカ</t>
    </rPh>
    <rPh sb="206" eb="208">
      <t>ザイコ</t>
    </rPh>
    <rPh sb="208" eb="210">
      <t>ウケハライ</t>
    </rPh>
    <rPh sb="210" eb="212">
      <t>ジョウホウ</t>
    </rPh>
    <rPh sb="217" eb="219">
      <t>コウモク</t>
    </rPh>
    <rPh sb="220" eb="221">
      <t>ア</t>
    </rPh>
    <rPh sb="237" eb="239">
      <t>ザイコ</t>
    </rPh>
    <rPh sb="239" eb="241">
      <t>ウケハライ</t>
    </rPh>
    <phoneticPr fontId="50"/>
  </si>
  <si>
    <t>棚番No.</t>
    <rPh sb="0" eb="2">
      <t>タナバン</t>
    </rPh>
    <phoneticPr fontId="30"/>
  </si>
  <si>
    <t>MM5090302</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</si>
  <si>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30"/>
  </si>
  <si>
    <t>預り内訳数量</t>
    <rPh sb="0" eb="1">
      <t>アズカ</t>
    </rPh>
    <rPh sb="2" eb="4">
      <t>ウチワケ</t>
    </rPh>
    <rPh sb="4" eb="6">
      <t>スウリョウ</t>
    </rPh>
    <phoneticPr fontId="30"/>
  </si>
  <si>
    <t>MM5090304</t>
  </si>
  <si>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預り内訳行自体生成されません。 
※リレー入力の場合で、空白データを受け入れた場合は、リレー元の値が設定されます。</t>
    <rPh sb="283" eb="285">
      <t>イカ</t>
    </rPh>
    <rPh sb="286" eb="288">
      <t>バアイ</t>
    </rPh>
    <rPh sb="289" eb="291">
      <t>ウケイレ</t>
    </rPh>
    <rPh sb="302" eb="304">
      <t>メイサイ</t>
    </rPh>
    <rPh sb="304" eb="306">
      <t>ジョウホウ</t>
    </rPh>
    <rPh sb="308" eb="310">
      <t>スウリョウ</t>
    </rPh>
    <rPh sb="312" eb="314">
      <t>フゴウ</t>
    </rPh>
    <rPh sb="315" eb="316">
      <t>コト</t>
    </rPh>
    <rPh sb="319" eb="320">
      <t>アズカ</t>
    </rPh>
    <rPh sb="321" eb="323">
      <t>ウチワケ</t>
    </rPh>
    <rPh sb="323" eb="325">
      <t>スウリョウ</t>
    </rPh>
    <rPh sb="327" eb="329">
      <t>シテイ</t>
    </rPh>
    <rPh sb="331" eb="333">
      <t>バアイ</t>
    </rPh>
    <rPh sb="346" eb="347">
      <t>アズカ</t>
    </rPh>
    <rPh sb="354" eb="356">
      <t>ゴウケイ</t>
    </rPh>
    <rPh sb="357" eb="360">
      <t>フイッチ</t>
    </rPh>
    <rPh sb="361" eb="363">
      <t>バアイ</t>
    </rPh>
    <rPh sb="395" eb="396">
      <t>アズカ</t>
    </rPh>
    <rPh sb="408" eb="410">
      <t>バアイ</t>
    </rPh>
    <rPh sb="414" eb="416">
      <t>メイサイ</t>
    </rPh>
    <rPh sb="416" eb="418">
      <t>ジョウホウ</t>
    </rPh>
    <rPh sb="421" eb="423">
      <t>スウリョウ</t>
    </rPh>
    <rPh sb="425" eb="427">
      <t>セッテイ</t>
    </rPh>
    <rPh sb="435" eb="436">
      <t>アズカ</t>
    </rPh>
    <rPh sb="447" eb="449">
      <t>イジョウ</t>
    </rPh>
    <rPh sb="450" eb="452">
      <t>バアイ</t>
    </rPh>
    <rPh sb="455" eb="456">
      <t>アズカ</t>
    </rPh>
    <phoneticPr fontId="30"/>
  </si>
  <si>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</si>
  <si>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</si>
  <si>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</si>
  <si>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　　在庫受払がある明細を受け入れる場合は、「明細」と「預り内訳行番号」を以下のように設定します。</t>
    <rPh sb="2" eb="4">
      <t>ザイコ</t>
    </rPh>
    <rPh sb="4" eb="6">
      <t>ウケハライ</t>
    </rPh>
    <phoneticPr fontId="8"/>
  </si>
  <si>
    <t>　　　┗預り内訳①　20</t>
    <phoneticPr fontId="8"/>
  </si>
  <si>
    <t>　　　┗預り内訳②　80</t>
    <phoneticPr fontId="8"/>
  </si>
  <si>
    <t>　　１行目「明細」：１明細目、「預り内訳行番号」：１（預り内訳①）</t>
    <rPh sb="11" eb="13">
      <t>メイサイ</t>
    </rPh>
    <rPh sb="13" eb="14">
      <t>メ</t>
    </rPh>
    <phoneticPr fontId="4"/>
  </si>
  <si>
    <t>　　２行目「明細」：１明細目、「預り内訳行番号」：２（預り内訳②）</t>
    <rPh sb="11" eb="13">
      <t>メイサイ</t>
    </rPh>
    <rPh sb="13" eb="14">
      <t>メ</t>
    </rPh>
    <phoneticPr fontId="4"/>
  </si>
  <si>
    <t>実地棚卸データ</t>
    <phoneticPr fontId="4"/>
  </si>
  <si>
    <t>倉庫コード</t>
    <rPh sb="0" eb="2">
      <t>ソウコ</t>
    </rPh>
    <phoneticPr fontId="39"/>
  </si>
  <si>
    <t>MM5030001</t>
  </si>
  <si>
    <t>準必須</t>
    <rPh sb="0" eb="1">
      <t>ジュン</t>
    </rPh>
    <rPh sb="1" eb="3">
      <t>ヒッス</t>
    </rPh>
    <phoneticPr fontId="39"/>
  </si>
  <si>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39"/>
  </si>
  <si>
    <t>【必須になる条件】
『Sシステム』または『奉行Ｖ ERPクラウド』をご利用の場合で、棚番（メインメニュー右上にある[設定]アイコンから[運用設定]メニューの[在庫管理]ページで設定）が「使用する」の場合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99" eb="101">
      <t>バアイ</t>
    </rPh>
    <phoneticPr fontId="30"/>
  </si>
  <si>
    <t>商品コード種類</t>
    <rPh sb="0" eb="2">
      <t>ショウヒン</t>
    </rPh>
    <rPh sb="5" eb="7">
      <t>シュルイ</t>
    </rPh>
    <phoneticPr fontId="39"/>
  </si>
  <si>
    <t>MM5030003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</si>
  <si>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空白データを受け入れた場合は、「1：コード」が設定されます。</t>
  </si>
  <si>
    <t>MM5030004</t>
  </si>
  <si>
    <t>「商品コード種類」の設定によって受け入れられるコードが異なります。</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</si>
  <si>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空白データを受け入れた場合は、「1：コード」が設定されます。</t>
  </si>
  <si>
    <t>【必須になる条件】
『Sシステム』または『奉行Ｖ ERPクラウド』をご利用の場合で、バリエーション（メインメニュー右上にある[設定]アイコンから[運用設定]メニューの[商品管理]ページ）が「使用する」の場合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101" eb="103">
      <t>バアイ</t>
    </rPh>
    <phoneticPr fontId="39"/>
  </si>
  <si>
    <t>荷姿区分コード</t>
    <rPh sb="0" eb="2">
      <t>ニスガタ</t>
    </rPh>
    <rPh sb="2" eb="4">
      <t>クブン</t>
    </rPh>
    <phoneticPr fontId="47"/>
  </si>
  <si>
    <t>１~10</t>
  </si>
  <si>
    <t>【必須になる条件】
『Sシステム』または『奉行Ｖ ERPクラウド』をご利用の場合で、荷姿（メインメニュー右上にある[設定]アイコンから[運用設定]メニューの[商品管理]ページ）が「使用する」かつ、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100" eb="104">
      <t>ジッチタナオロシ</t>
    </rPh>
    <rPh sb="107" eb="109">
      <t>ウケイレ</t>
    </rPh>
    <rPh sb="110" eb="112">
      <t>ジョウケン</t>
    </rPh>
    <rPh sb="112" eb="114">
      <t>セッテイ</t>
    </rPh>
    <rPh sb="117" eb="119">
      <t>ニスガタ</t>
    </rPh>
    <rPh sb="119" eb="121">
      <t>クブン</t>
    </rPh>
    <rPh sb="122" eb="124">
      <t>シュウケイ</t>
    </rPh>
    <rPh sb="124" eb="126">
      <t>ホウホウ</t>
    </rPh>
    <rPh sb="129" eb="131">
      <t>ニスガタ</t>
    </rPh>
    <rPh sb="131" eb="133">
      <t>クブン</t>
    </rPh>
    <rPh sb="136" eb="137">
      <t>ウ</t>
    </rPh>
    <rPh sb="138" eb="139">
      <t>イ</t>
    </rPh>
    <rPh sb="143" eb="145">
      <t>バアイ</t>
    </rPh>
    <rPh sb="179" eb="181">
      <t>カンサン</t>
    </rPh>
    <rPh sb="183" eb="185">
      <t>ジッスウ</t>
    </rPh>
    <rPh sb="186" eb="187">
      <t>ウ</t>
    </rPh>
    <rPh sb="188" eb="189">
      <t>イ</t>
    </rPh>
    <rPh sb="193" eb="195">
      <t>バアイ</t>
    </rPh>
    <rPh sb="196" eb="198">
      <t>ニスガタ</t>
    </rPh>
    <rPh sb="198" eb="200">
      <t>クブン</t>
    </rPh>
    <rPh sb="217" eb="219">
      <t>クウハク</t>
    </rPh>
    <rPh sb="223" eb="224">
      <t>ウ</t>
    </rPh>
    <rPh sb="225" eb="226">
      <t>イ</t>
    </rPh>
    <rPh sb="228" eb="230">
      <t>バアイ</t>
    </rPh>
    <phoneticPr fontId="39"/>
  </si>
  <si>
    <t>【数量・金額】</t>
    <rPh sb="1" eb="3">
      <t>スウリョウ</t>
    </rPh>
    <rPh sb="4" eb="6">
      <t>キンガク</t>
    </rPh>
    <phoneticPr fontId="30"/>
  </si>
  <si>
    <t>実地棚卸残数</t>
    <rPh sb="0" eb="2">
      <t>ジッチ</t>
    </rPh>
    <rPh sb="2" eb="4">
      <t>タナオロシ</t>
    </rPh>
    <rPh sb="4" eb="6">
      <t>ザンスウ</t>
    </rPh>
    <phoneticPr fontId="39"/>
  </si>
  <si>
    <t>MM5030102</t>
  </si>
  <si>
    <t>実数</t>
    <rPh sb="0" eb="2">
      <t>ジッスウ</t>
    </rPh>
    <phoneticPr fontId="39"/>
  </si>
  <si>
    <t>MM5030101</t>
  </si>
  <si>
    <t>整数９桁　小数４桁　マイナスも可</t>
  </si>
  <si>
    <t>【マスター情報】</t>
    <rPh sb="5" eb="7">
      <t>ジョウホウ</t>
    </rPh>
    <phoneticPr fontId="2"/>
  </si>
  <si>
    <t>MM5040001</t>
  </si>
  <si>
    <t>1：コード　2：コード２　3：コード３
この項目は、商品コード２、または商品コード３（メインメニュー右上にある[設定]アイコンから[運用設定]メニューの[商品管理]ページ）が「使用する」の場合に受け入れできます。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
空白データを受け入れた場合は、「0：商品コード」が設定されます。</t>
  </si>
  <si>
    <t>MM5040002</t>
  </si>
  <si>
    <t>桁数は、設定（メインメニュー右上にある[設定]アイコンから[運用設定]メニューの[商品管理]ページ）によって異なります。</t>
    <rPh sb="41" eb="43">
      <t>ショウヒン</t>
    </rPh>
    <rPh sb="43" eb="45">
      <t>カンリ</t>
    </rPh>
    <phoneticPr fontId="2"/>
  </si>
  <si>
    <t>バリエーションコード種類</t>
    <rPh sb="10" eb="12">
      <t>シュルイ</t>
    </rPh>
    <phoneticPr fontId="0"/>
  </si>
  <si>
    <t>MM5040003</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</si>
  <si>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空白データを受け入れた場合は、「0：バリエーションコード」が設定されます。
桁数は、設定（メインメニュー右上にある[設定]アイコンから[運用設定]メニューの[商品管理]ページ）によって異なります。</t>
  </si>
  <si>
    <t>MM5040004</t>
  </si>
  <si>
    <t>MM5040005</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</si>
  <si>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t>
    <rPh sb="66" eb="68">
      <t>ニスガタ</t>
    </rPh>
    <phoneticPr fontId="0"/>
  </si>
  <si>
    <t>MM5040006</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</si>
  <si>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47"/>
  </si>
  <si>
    <t>棚番No.</t>
    <rPh sb="0" eb="2">
      <t>タナバン</t>
    </rPh>
    <phoneticPr fontId="0"/>
  </si>
  <si>
    <t>MM5040007</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</si>
  <si>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66" eb="68">
      <t>タナバン</t>
    </rPh>
    <rPh sb="126" eb="128">
      <t>ケタスウ</t>
    </rPh>
    <rPh sb="167" eb="169">
      <t>ザイコ</t>
    </rPh>
    <phoneticPr fontId="6"/>
  </si>
  <si>
    <t>【数量・金額】</t>
    <rPh sb="1" eb="3">
      <t>スウリョウ</t>
    </rPh>
    <rPh sb="4" eb="6">
      <t>キンガク</t>
    </rPh>
    <phoneticPr fontId="2"/>
  </si>
  <si>
    <t>数量</t>
    <rPh sb="0" eb="2">
      <t>スウリョウ</t>
    </rPh>
    <phoneticPr fontId="39"/>
  </si>
  <si>
    <t>MM5040101</t>
  </si>
  <si>
    <t>整数12桁　小数０～４桁（マイナスも可）
形式は、表紙の「数量・金額の形式」参照
小数部分の桁数は、設定（[商品]メニューの[基本]ページ）によって異なります。</t>
  </si>
  <si>
    <t>単価</t>
    <rPh sb="0" eb="2">
      <t>タンカ</t>
    </rPh>
    <phoneticPr fontId="39"/>
  </si>
  <si>
    <t>MM5040102</t>
  </si>
  <si>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2"/>
  </si>
  <si>
    <t>金額</t>
    <rPh sb="0" eb="2">
      <t>キンガク</t>
    </rPh>
    <phoneticPr fontId="39"/>
  </si>
  <si>
    <t>MM5040103</t>
  </si>
  <si>
    <t>整数15桁　小数２桁　マイナスも可
形式は、表紙の「数量・金額の形式」参照
空白データを受け入れた場合は、「数量」、「単価」をもとに設定されます。</t>
  </si>
  <si>
    <t>●</t>
    <phoneticPr fontId="4"/>
  </si>
  <si>
    <t>為替レート</t>
    <rPh sb="0" eb="2">
      <t>カワセ</t>
    </rPh>
    <phoneticPr fontId="4"/>
  </si>
  <si>
    <t>データ受入形式一覧表</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</si>
  <si>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</si>
  <si>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</si>
  <si>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</si>
  <si>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</si>
  <si>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</si>
  <si>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</si>
  <si>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</si>
  <si>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</si>
  <si>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</si>
  <si>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</si>
  <si>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</si>
  <si>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</si>
  <si>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</si>
  <si>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</si>
  <si>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</si>
  <si>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</si>
  <si>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</si>
  <si>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</si>
  <si>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</si>
  <si>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</si>
  <si>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</si>
  <si>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</si>
  <si>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</si>
  <si>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</si>
  <si>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</si>
  <si>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</si>
  <si>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</si>
  <si>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</si>
  <si>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</si>
  <si>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</si>
  <si>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</si>
  <si>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</si>
  <si>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</si>
  <si>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</si>
  <si>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</si>
  <si>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</si>
  <si>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</si>
  <si>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</si>
  <si>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</si>
  <si>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</si>
  <si>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</si>
  <si>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</si>
  <si>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</si>
  <si>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</si>
  <si>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</si>
  <si>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蔵奉行クラウド</t>
  </si>
  <si>
    <t>[仕入管理規程]メニューの設定によって付番方法が異なります。</t>
    <phoneticPr fontId="4"/>
  </si>
  <si>
    <t>[仕入管理規程]メニューの設定にしたがって自動付番されます。</t>
  </si>
  <si>
    <t>●[仕入管理規程]メニューの設定に従う</t>
  </si>
  <si>
    <t>※受入記号　「MM3010001」＝ MM 3010001</t>
  </si>
  <si>
    <t>科目コード</t>
    <rPh sb="0" eb="2">
      <t>カモク</t>
    </rPh>
    <phoneticPr fontId="14"/>
  </si>
  <si>
    <t>AR1020001</t>
  </si>
  <si>
    <t>科目名</t>
    <rPh sb="0" eb="3">
      <t>カモクメイ</t>
    </rPh>
    <phoneticPr fontId="14"/>
  </si>
  <si>
    <t>AR1020002</t>
  </si>
  <si>
    <t>AR1020003</t>
  </si>
  <si>
    <t>科目属性</t>
    <rPh sb="0" eb="2">
      <t>カモク</t>
    </rPh>
    <rPh sb="2" eb="4">
      <t>ゾクセイ</t>
    </rPh>
    <phoneticPr fontId="14"/>
  </si>
  <si>
    <t>【必須になる条件】</t>
    <rPh sb="1" eb="3">
      <t>ヒッス</t>
    </rPh>
    <rPh sb="6" eb="8">
      <t>ジョウケン</t>
    </rPh>
    <phoneticPr fontId="14"/>
  </si>
  <si>
    <t>新規に科目を受け入れる場合</t>
    <rPh sb="0" eb="2">
      <t>シンキ</t>
    </rPh>
    <rPh sb="3" eb="5">
      <t>カモク</t>
    </rPh>
    <rPh sb="6" eb="7">
      <t>ウ</t>
    </rPh>
    <rPh sb="8" eb="9">
      <t>イ</t>
    </rPh>
    <rPh sb="11" eb="13">
      <t>バアイ</t>
    </rPh>
    <phoneticPr fontId="14"/>
  </si>
  <si>
    <t>科目属性（AR1020101～AR1020128）のいずれかを「1：利用する」に設定する必要があります。</t>
  </si>
  <si>
    <t>科目属性-債権科目</t>
    <rPh sb="0" eb="2">
      <t>カモク</t>
    </rPh>
    <rPh sb="2" eb="4">
      <t>ゾクセイ</t>
    </rPh>
    <rPh sb="5" eb="7">
      <t>サイケン</t>
    </rPh>
    <rPh sb="7" eb="9">
      <t>カモク</t>
    </rPh>
    <phoneticPr fontId="14"/>
  </si>
  <si>
    <t>AR1020101</t>
  </si>
  <si>
    <t>準必須</t>
    <rPh sb="0" eb="1">
      <t>ジュン</t>
    </rPh>
    <rPh sb="1" eb="3">
      <t>ヒッス</t>
    </rPh>
    <phoneticPr fontId="14"/>
  </si>
  <si>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4"/>
  </si>
  <si>
    <t>科目属性-売上科目</t>
  </si>
  <si>
    <t>AR1020102</t>
  </si>
  <si>
    <t>0：利用しない　1：利用する
この項目は、『商奉行クラウド』または『債権奉行クラウド』をご利用の場合に受け入れできます。
新規データとして空白データを受け入れた場合は、「0：利用しない」が設定されます。</t>
    <phoneticPr fontId="4"/>
  </si>
  <si>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</si>
  <si>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</si>
  <si>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</si>
  <si>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</si>
  <si>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</si>
  <si>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4"/>
  </si>
  <si>
    <t>科目属性-債権調整科目</t>
  </si>
  <si>
    <t>AR1020106</t>
  </si>
  <si>
    <t>科目属性-入金調整科目</t>
  </si>
  <si>
    <t>AR1020107</t>
  </si>
  <si>
    <t>AR1020108</t>
  </si>
  <si>
    <t>0：利用しない　1：利用する
新規データとして空白データを受け入れた場合は、「0：利用しない」が設定されます。</t>
    <rPh sb="2" eb="4">
      <t>リヨウ</t>
    </rPh>
    <rPh sb="10" eb="12">
      <t>リヨウ</t>
    </rPh>
    <phoneticPr fontId="14"/>
  </si>
  <si>
    <t>AR1020109</t>
  </si>
  <si>
    <t>0：利用しない　1：利用する
新規データとして空白データを受け入れた場合は、「0：利用しない」が設定されます。</t>
  </si>
  <si>
    <t>AR1020110</t>
  </si>
  <si>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</si>
  <si>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</si>
  <si>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</si>
  <si>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AR1020113</t>
  </si>
  <si>
    <t>科目属性-支払調整科目</t>
    <rPh sb="9" eb="11">
      <t>カモク</t>
    </rPh>
    <phoneticPr fontId="14"/>
  </si>
  <si>
    <t>AR1020114</t>
  </si>
  <si>
    <t>科目属性-決済科目</t>
  </si>
  <si>
    <t>AR1020115</t>
  </si>
  <si>
    <t>準必須</t>
    <rPh sb="0" eb="1">
      <t>ジュン</t>
    </rPh>
    <rPh sb="1" eb="3">
      <t>ヒッス</t>
    </rPh>
    <phoneticPr fontId="3"/>
  </si>
  <si>
    <t>0：利用しない　1：利用する
新規データとして空白データを受け入れた場合は、「0：利用しない」が設定されます。</t>
    <phoneticPr fontId="4"/>
  </si>
  <si>
    <t>0：利用しない　1：利用する
この項目は、『債務奉行クラウド』をご利用の場合に受け入れできます。
新規データとして空白データを受け入れた場合は、「0：利用しない」が設定されます。</t>
    <phoneticPr fontId="4"/>
  </si>
  <si>
    <t>科目属性-手数料科目</t>
  </si>
  <si>
    <t>AR1020116</t>
  </si>
  <si>
    <t>科目属性-郵送料科目</t>
  </si>
  <si>
    <t>AR1020117</t>
  </si>
  <si>
    <t>準必須</t>
    <rPh sb="0" eb="1">
      <t>ジュン</t>
    </rPh>
    <rPh sb="1" eb="3">
      <t>ヒッス</t>
    </rPh>
    <phoneticPr fontId="1"/>
  </si>
  <si>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</si>
  <si>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</si>
  <si>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</si>
  <si>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</si>
  <si>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</si>
  <si>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</si>
  <si>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</si>
  <si>
    <t>AR1020121</t>
  </si>
  <si>
    <t>準必須</t>
    <rPh sb="0" eb="1">
      <t>ジュン</t>
    </rPh>
    <rPh sb="1" eb="3">
      <t>ヒッス</t>
    </rPh>
    <phoneticPr fontId="33"/>
  </si>
  <si>
    <t>0：利用しない　1：利用する
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rPh sb="73" eb="75">
      <t>サイム</t>
    </rPh>
    <phoneticPr fontId="4"/>
  </si>
  <si>
    <t>科目属性-てん末科目</t>
    <rPh sb="7" eb="8">
      <t>マツ</t>
    </rPh>
    <rPh sb="8" eb="10">
      <t>カモク</t>
    </rPh>
    <phoneticPr fontId="1"/>
  </si>
  <si>
    <t>AR1020122</t>
  </si>
  <si>
    <t>科目属性-割引料科目</t>
    <rPh sb="5" eb="8">
      <t>ワリビキリョウ</t>
    </rPh>
    <rPh sb="8" eb="10">
      <t>カモク</t>
    </rPh>
    <phoneticPr fontId="1"/>
  </si>
  <si>
    <t>AR1020123</t>
  </si>
  <si>
    <t>科目属性-他勘定振替元科目</t>
    <rPh sb="5" eb="6">
      <t>タ</t>
    </rPh>
    <rPh sb="6" eb="8">
      <t>カンジョウ</t>
    </rPh>
    <rPh sb="8" eb="10">
      <t>フリカエ</t>
    </rPh>
    <rPh sb="10" eb="11">
      <t>モト</t>
    </rPh>
    <rPh sb="11" eb="13">
      <t>カモク</t>
    </rPh>
    <phoneticPr fontId="14"/>
  </si>
  <si>
    <t>AR1020124</t>
  </si>
  <si>
    <t>科目属性-他勘定振替先科目</t>
    <rPh sb="5" eb="6">
      <t>タ</t>
    </rPh>
    <rPh sb="6" eb="8">
      <t>カンジョウ</t>
    </rPh>
    <rPh sb="8" eb="10">
      <t>フリカエ</t>
    </rPh>
    <rPh sb="10" eb="11">
      <t>サキ</t>
    </rPh>
    <rPh sb="11" eb="13">
      <t>カモク</t>
    </rPh>
    <phoneticPr fontId="14"/>
  </si>
  <si>
    <t>AR1020125</t>
  </si>
  <si>
    <t>科目属性-資産科目</t>
    <rPh sb="5" eb="7">
      <t>シサン</t>
    </rPh>
    <rPh sb="7" eb="9">
      <t>カモク</t>
    </rPh>
    <phoneticPr fontId="14"/>
  </si>
  <si>
    <t>AR1020126</t>
  </si>
  <si>
    <t>科目属性-棚卸科目</t>
    <rPh sb="5" eb="7">
      <t>タナオロシ</t>
    </rPh>
    <rPh sb="7" eb="9">
      <t>カモク</t>
    </rPh>
    <phoneticPr fontId="14"/>
  </si>
  <si>
    <t>AR1020127</t>
  </si>
  <si>
    <t>科目属性-棚卸調整科目</t>
    <rPh sb="5" eb="7">
      <t>タナオロシ</t>
    </rPh>
    <rPh sb="7" eb="9">
      <t>チョウセイ</t>
    </rPh>
    <rPh sb="9" eb="11">
      <t>カモク</t>
    </rPh>
    <phoneticPr fontId="14"/>
  </si>
  <si>
    <t>AR1020128</t>
  </si>
  <si>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</si>
  <si>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</si>
  <si>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</si>
  <si>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14"/>
  </si>
  <si>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</si>
  <si>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4"/>
  </si>
  <si>
    <t>消費税自動計算</t>
    <rPh sb="0" eb="3">
      <t>ショウヒゼイ</t>
    </rPh>
    <rPh sb="3" eb="5">
      <t>ジドウ</t>
    </rPh>
    <rPh sb="5" eb="7">
      <t>ケイサン</t>
    </rPh>
    <phoneticPr fontId="14"/>
  </si>
  <si>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</si>
  <si>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4"/>
  </si>
  <si>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</si>
  <si>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</si>
  <si>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</si>
  <si>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事業区分コード</t>
    <rPh sb="0" eb="2">
      <t>ジギョウ</t>
    </rPh>
    <rPh sb="2" eb="4">
      <t>クブン</t>
    </rPh>
    <phoneticPr fontId="14"/>
  </si>
  <si>
    <t>AR1020205</t>
  </si>
  <si>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</si>
  <si>
    <t>【基本】</t>
    <rPh sb="1" eb="3">
      <t>キホン</t>
    </rPh>
    <phoneticPr fontId="67"/>
  </si>
  <si>
    <t>AR1030001</t>
  </si>
  <si>
    <t>補助科目コード</t>
    <rPh sb="0" eb="2">
      <t>ホジョ</t>
    </rPh>
    <rPh sb="2" eb="4">
      <t>カモク</t>
    </rPh>
    <phoneticPr fontId="14"/>
  </si>
  <si>
    <t>AR1030002</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</si>
  <si>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</si>
  <si>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</si>
  <si>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</si>
  <si>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</si>
  <si>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</si>
  <si>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</si>
  <si>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14"/>
  </si>
  <si>
    <t>AR1030101</t>
  </si>
  <si>
    <t>AR1030102</t>
  </si>
  <si>
    <t>AR1030103</t>
  </si>
  <si>
    <t>AR1030104</t>
  </si>
  <si>
    <t>AR1030105</t>
  </si>
  <si>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</si>
  <si>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14"/>
  </si>
  <si>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14"/>
  </si>
  <si>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14"/>
  </si>
  <si>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</si>
  <si>
    <t>AP1010001</t>
  </si>
  <si>
    <t>AP1010002</t>
  </si>
  <si>
    <t>AP1010101</t>
  </si>
  <si>
    <t>仕入区分</t>
    <rPh sb="2" eb="4">
      <t>クブン</t>
    </rPh>
    <phoneticPr fontId="14"/>
  </si>
  <si>
    <t>0：仕入　１：返品　2：値引　3：消費税　７：債務振替　８：債権振替　9：その他
新規データとして空白データを受け入れた場合は、「0：仕入」が設定されます。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phoneticPr fontId="0"/>
  </si>
  <si>
    <t>購入科目コード</t>
    <rPh sb="0" eb="2">
      <t>コウニュウ</t>
    </rPh>
    <rPh sb="2" eb="4">
      <t>カモク</t>
    </rPh>
    <phoneticPr fontId="14"/>
  </si>
  <si>
    <t>AP1010102</t>
  </si>
  <si>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14"/>
  </si>
  <si>
    <t>購入補助科目コード</t>
    <rPh sb="0" eb="2">
      <t>コウニュウ</t>
    </rPh>
    <rPh sb="2" eb="4">
      <t>ホジョ</t>
    </rPh>
    <rPh sb="4" eb="6">
      <t>カモク</t>
    </rPh>
    <phoneticPr fontId="14"/>
  </si>
  <si>
    <t>AP1010103</t>
  </si>
  <si>
    <t>債務科目コード</t>
    <rPh sb="0" eb="2">
      <t>サイム</t>
    </rPh>
    <rPh sb="2" eb="4">
      <t>カモク</t>
    </rPh>
    <phoneticPr fontId="14"/>
  </si>
  <si>
    <t>AP1010104</t>
  </si>
  <si>
    <t>債務補助科目コード</t>
    <rPh sb="0" eb="2">
      <t>サイム</t>
    </rPh>
    <rPh sb="2" eb="4">
      <t>ホジョ</t>
    </rPh>
    <rPh sb="4" eb="6">
      <t>カモク</t>
    </rPh>
    <phoneticPr fontId="14"/>
  </si>
  <si>
    <t>AP1010105</t>
  </si>
  <si>
    <t>購入科目と同じ設定にする</t>
    <rPh sb="0" eb="2">
      <t>コウニュウ</t>
    </rPh>
    <rPh sb="2" eb="4">
      <t>カモク</t>
    </rPh>
    <rPh sb="5" eb="6">
      <t>オナ</t>
    </rPh>
    <rPh sb="7" eb="9">
      <t>セッテイ</t>
    </rPh>
    <phoneticPr fontId="14"/>
  </si>
  <si>
    <t>AP1010201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</si>
  <si>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</si>
  <si>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</si>
  <si>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AP1010202</t>
  </si>
  <si>
    <t>AP1010203</t>
  </si>
  <si>
    <t>AP1010204</t>
  </si>
  <si>
    <t>端数処理</t>
    <rPh sb="0" eb="2">
      <t>ハスウ</t>
    </rPh>
    <rPh sb="2" eb="4">
      <t>ショリ</t>
    </rPh>
    <phoneticPr fontId="14"/>
  </si>
  <si>
    <t>AP1010205</t>
  </si>
  <si>
    <t>仕入取引コード</t>
    <rPh sb="2" eb="4">
      <t>トリヒキ</t>
    </rPh>
    <phoneticPr fontId="14"/>
  </si>
  <si>
    <t>仕入取引名</t>
    <rPh sb="2" eb="4">
      <t>トリヒキ</t>
    </rPh>
    <rPh sb="4" eb="5">
      <t>メイ</t>
    </rPh>
    <phoneticPr fontId="14"/>
  </si>
  <si>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</si>
  <si>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</si>
  <si>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「購入科目と同じ設定にする」が「1：する」の場合は、仕入管理科目または仕入管理補助科目の「消費税自動計算」が設定されます。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</si>
  <si>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</si>
  <si>
    <t>支払方法データ</t>
    <phoneticPr fontId="4"/>
  </si>
  <si>
    <t>支払方法コード</t>
    <rPh sb="2" eb="4">
      <t>ホウホウ</t>
    </rPh>
    <phoneticPr fontId="14"/>
  </si>
  <si>
    <t>AP1020001</t>
  </si>
  <si>
    <t>必須</t>
    <rPh sb="0" eb="2">
      <t>ヒッス</t>
    </rPh>
    <phoneticPr fontId="14"/>
  </si>
  <si>
    <t>支払方法名</t>
    <rPh sb="2" eb="4">
      <t>ホウホウ</t>
    </rPh>
    <rPh sb="4" eb="5">
      <t>メイ</t>
    </rPh>
    <phoneticPr fontId="14"/>
  </si>
  <si>
    <t>AP1020002</t>
  </si>
  <si>
    <t>支払種別</t>
    <rPh sb="2" eb="4">
      <t>シュベツ</t>
    </rPh>
    <phoneticPr fontId="14"/>
  </si>
  <si>
    <t>AP1020101</t>
  </si>
  <si>
    <t>0：銀行振込　7：値引・調整　8：相殺　9：その他　10：現金　11：小切手</t>
    <phoneticPr fontId="4"/>
  </si>
  <si>
    <t>法人口座コード</t>
    <rPh sb="0" eb="2">
      <t>ホウジン</t>
    </rPh>
    <rPh sb="2" eb="4">
      <t>コウザ</t>
    </rPh>
    <phoneticPr fontId="14"/>
  </si>
  <si>
    <t>AP1020102</t>
  </si>
  <si>
    <t>「支払種別」が「０：銀行振込」「1：電子記録債権」「2：ファクタリング」「3：手形」「4：期日現金」「６：口座引落」の場合に受け入れできます。
※「６：口座引落」は、『債務奉行クラウド』をご利用の場合に指定できます。</t>
    <rPh sb="22" eb="24">
      <t>サイケン</t>
    </rPh>
    <rPh sb="47" eb="49">
      <t>ゲンキン</t>
    </rPh>
    <phoneticPr fontId="4"/>
  </si>
  <si>
    <t>支払科目コード</t>
    <rPh sb="2" eb="4">
      <t>カモク</t>
    </rPh>
    <phoneticPr fontId="14"/>
  </si>
  <si>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</si>
  <si>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</si>
  <si>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4"/>
  </si>
  <si>
    <t>AP1020104</t>
  </si>
  <si>
    <t>出金部門指定</t>
    <rPh sb="0" eb="2">
      <t>シュッキン</t>
    </rPh>
    <rPh sb="2" eb="4">
      <t>ブモン</t>
    </rPh>
    <rPh sb="4" eb="6">
      <t>シテイ</t>
    </rPh>
    <phoneticPr fontId="14"/>
  </si>
  <si>
    <t>AP1020116</t>
  </si>
  <si>
    <t>0：固定　1：債務　2：購入　3：精算</t>
    <rPh sb="2" eb="4">
      <t>コテイ</t>
    </rPh>
    <rPh sb="7" eb="9">
      <t>サイム</t>
    </rPh>
    <rPh sb="12" eb="14">
      <t>コウニュウ</t>
    </rPh>
    <rPh sb="17" eb="19">
      <t>セイサン</t>
    </rPh>
    <phoneticPr fontId="14"/>
  </si>
  <si>
    <t>出金部門コード</t>
    <rPh sb="0" eb="2">
      <t>シュッキン</t>
    </rPh>
    <rPh sb="2" eb="4">
      <t>ブモン</t>
    </rPh>
    <phoneticPr fontId="14"/>
  </si>
  <si>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</si>
  <si>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</si>
  <si>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4"/>
  </si>
  <si>
    <t>AP1020119</t>
    <phoneticPr fontId="4"/>
  </si>
  <si>
    <t>0：固定　1：債務　2：購入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</si>
  <si>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出金セグメント１コード</t>
    <phoneticPr fontId="4"/>
  </si>
  <si>
    <t>AP1020120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</si>
  <si>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</si>
  <si>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4"/>
  </si>
  <si>
    <t>AP1020121</t>
    <phoneticPr fontId="4"/>
  </si>
  <si>
    <t>0：固定　1：債務　2：購入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</si>
  <si>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出金セグメント２コード</t>
    <phoneticPr fontId="4"/>
  </si>
  <si>
    <t>AP1020122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</si>
  <si>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</si>
  <si>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4"/>
  </si>
  <si>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</si>
  <si>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4"/>
  </si>
  <si>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</si>
  <si>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</si>
  <si>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</si>
  <si>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4"/>
  </si>
  <si>
    <t>AP1020118</t>
  </si>
  <si>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</si>
  <si>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出金工程／工種コード</t>
    <rPh sb="0" eb="2">
      <t>シュッキン</t>
    </rPh>
    <rPh sb="2" eb="7">
      <t>コウテイ</t>
    </rPh>
    <phoneticPr fontId="14"/>
  </si>
  <si>
    <t>AP1020107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</si>
  <si>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</si>
  <si>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値引科目コード</t>
    <rPh sb="0" eb="2">
      <t>ネビ</t>
    </rPh>
    <rPh sb="2" eb="4">
      <t>カモク</t>
    </rPh>
    <phoneticPr fontId="1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</si>
  <si>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</si>
  <si>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</si>
  <si>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4"/>
  </si>
  <si>
    <t>AP1020109</t>
  </si>
  <si>
    <t>値引部門指定</t>
    <rPh sb="0" eb="2">
      <t>ネビキ</t>
    </rPh>
    <rPh sb="2" eb="4">
      <t>ブモン</t>
    </rPh>
    <rPh sb="4" eb="6">
      <t>シテイ</t>
    </rPh>
    <phoneticPr fontId="14"/>
  </si>
  <si>
    <t>AP1020110</t>
  </si>
  <si>
    <t>０：固定　１：出金　２：債務　３：購入
新規データとして空白データを受け入れた場合は、「0：固定」が設定されます。</t>
  </si>
  <si>
    <t>値引部門コード</t>
    <rPh sb="0" eb="2">
      <t>ネビ</t>
    </rPh>
    <rPh sb="2" eb="4">
      <t>ブモン</t>
    </rPh>
    <phoneticPr fontId="14"/>
  </si>
  <si>
    <t>AP1020111</t>
  </si>
  <si>
    <t>値引セグメント１指定</t>
    <rPh sb="0" eb="2">
      <t>ネビキ</t>
    </rPh>
    <rPh sb="8" eb="10">
      <t>シテイ</t>
    </rPh>
    <phoneticPr fontId="14"/>
  </si>
  <si>
    <t>AP1020123</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</si>
  <si>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</si>
  <si>
    <t>値引セグメント１コード</t>
    <rPh sb="0" eb="2">
      <t>ネビ</t>
    </rPh>
    <phoneticPr fontId="14"/>
  </si>
  <si>
    <t>AP1020124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</si>
  <si>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</si>
  <si>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4"/>
  </si>
  <si>
    <t>AP1020125</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</si>
  <si>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</si>
  <si>
    <t>値引セグメント２コード</t>
    <rPh sb="0" eb="2">
      <t>ネビ</t>
    </rPh>
    <phoneticPr fontId="14"/>
  </si>
  <si>
    <t>AP1020126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</si>
  <si>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</si>
  <si>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値引プロジェクト指定</t>
    <rPh sb="8" eb="10">
      <t>シテイ</t>
    </rPh>
    <phoneticPr fontId="14"/>
  </si>
  <si>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</si>
  <si>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</si>
  <si>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</si>
  <si>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</si>
  <si>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</si>
  <si>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AP1020114</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</si>
  <si>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</si>
  <si>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値引工程／工種コード</t>
    <rPh sb="0" eb="2">
      <t>ネビ</t>
    </rPh>
    <rPh sb="2" eb="7">
      <t>コウテイ</t>
    </rPh>
    <phoneticPr fontId="14"/>
  </si>
  <si>
    <t>AP1020115</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</si>
  <si>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4"/>
  </si>
  <si>
    <t>【手数料】</t>
    <rPh sb="1" eb="4">
      <t>テスウリョウ</t>
    </rPh>
    <phoneticPr fontId="14"/>
  </si>
  <si>
    <t>振込区分</t>
    <rPh sb="0" eb="2">
      <t>フリコミ</t>
    </rPh>
    <rPh sb="2" eb="4">
      <t>クブン</t>
    </rPh>
    <phoneticPr fontId="14"/>
  </si>
  <si>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</si>
  <si>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4"/>
  </si>
  <si>
    <t>振込方法</t>
    <rPh sb="0" eb="2">
      <t>フリコミ</t>
    </rPh>
    <rPh sb="2" eb="4">
      <t>ホウホウ</t>
    </rPh>
    <phoneticPr fontId="14"/>
  </si>
  <si>
    <t>AP1020202</t>
  </si>
  <si>
    <t>０：EB　１：ATM  ２：窓口
「支払種別」が「0：銀行振込」「4：期日現金」の場合に受け入れできます。
新規データとして空白データを受け入れた場合は、「0：EB」が設定されます。</t>
    <rPh sb="14" eb="16">
      <t>マドグチ</t>
    </rPh>
    <phoneticPr fontId="14"/>
  </si>
  <si>
    <t>支払タイプ</t>
    <rPh sb="0" eb="2">
      <t>シハライ</t>
    </rPh>
    <phoneticPr fontId="14"/>
  </si>
  <si>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</si>
  <si>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4"/>
  </si>
  <si>
    <t>未払計上</t>
    <rPh sb="0" eb="2">
      <t>ミバライ</t>
    </rPh>
    <rPh sb="2" eb="4">
      <t>ケイジョウ</t>
    </rPh>
    <phoneticPr fontId="14"/>
  </si>
  <si>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</si>
  <si>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4"/>
  </si>
  <si>
    <t>当方負担手数料費用科目コード</t>
    <rPh sb="0" eb="2">
      <t>トウホウ</t>
    </rPh>
    <rPh sb="2" eb="4">
      <t>フタン</t>
    </rPh>
    <rPh sb="4" eb="7">
      <t>テスウリョウ</t>
    </rPh>
    <rPh sb="7" eb="9">
      <t>ヒヨウ</t>
    </rPh>
    <rPh sb="9" eb="11">
      <t>カモク</t>
    </rPh>
    <phoneticPr fontId="14"/>
  </si>
  <si>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</si>
  <si>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</si>
  <si>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4"/>
  </si>
  <si>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</si>
  <si>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</si>
  <si>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4"/>
  </si>
  <si>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</si>
  <si>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</si>
  <si>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4"/>
  </si>
  <si>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</si>
  <si>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</si>
  <si>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4"/>
  </si>
  <si>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</si>
  <si>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</si>
  <si>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4"/>
  </si>
  <si>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</si>
  <si>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</si>
  <si>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4"/>
  </si>
  <si>
    <t>AP1020211</t>
  </si>
  <si>
    <t>手数料費用部門コード</t>
    <rPh sb="0" eb="3">
      <t>テスウリョウ</t>
    </rPh>
    <rPh sb="3" eb="5">
      <t>ヒヨウ</t>
    </rPh>
    <rPh sb="5" eb="7">
      <t>ブモン</t>
    </rPh>
    <phoneticPr fontId="14"/>
  </si>
  <si>
    <t>AP1020212</t>
  </si>
  <si>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</si>
  <si>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4"/>
  </si>
  <si>
    <t>AP1020223</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</si>
  <si>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</si>
  <si>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4"/>
  </si>
  <si>
    <t>AP1020224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</si>
  <si>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</si>
  <si>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4"/>
  </si>
  <si>
    <t>AP1020225</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</si>
  <si>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</si>
  <si>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4"/>
  </si>
  <si>
    <t>AP1020226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</si>
  <si>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</si>
  <si>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4"/>
  </si>
  <si>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</si>
  <si>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</si>
  <si>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4"/>
  </si>
  <si>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</si>
  <si>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</si>
  <si>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4"/>
  </si>
  <si>
    <t>AP1020215</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</si>
  <si>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4"/>
  </si>
  <si>
    <t>手数料費用工程／工種コード</t>
    <rPh sb="0" eb="3">
      <t>テスウリョウ</t>
    </rPh>
    <rPh sb="5" eb="10">
      <t>コウテイ</t>
    </rPh>
    <phoneticPr fontId="14"/>
  </si>
  <si>
    <t>AP1020216</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</si>
  <si>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4"/>
  </si>
  <si>
    <t>手数料支払部門指定</t>
    <rPh sb="0" eb="3">
      <t>テスウリョウ</t>
    </rPh>
    <rPh sb="3" eb="5">
      <t>シハライ</t>
    </rPh>
    <rPh sb="5" eb="7">
      <t>ブモン</t>
    </rPh>
    <rPh sb="7" eb="9">
      <t>シテイ</t>
    </rPh>
    <phoneticPr fontId="14"/>
  </si>
  <si>
    <t>AP1020217</t>
  </si>
  <si>
    <t>手数料支払部門コード</t>
    <rPh sb="0" eb="3">
      <t>テスウリョウ</t>
    </rPh>
    <rPh sb="3" eb="5">
      <t>シハライ</t>
    </rPh>
    <rPh sb="5" eb="7">
      <t>ブモン</t>
    </rPh>
    <phoneticPr fontId="14"/>
  </si>
  <si>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</si>
  <si>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</si>
  <si>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4"/>
  </si>
  <si>
    <t>AP1020227</t>
    <phoneticPr fontId="4"/>
  </si>
  <si>
    <t>手数料支払セグメント１コード</t>
    <rPh sb="0" eb="3">
      <t>テスウリョウ</t>
    </rPh>
    <rPh sb="3" eb="5">
      <t>シハライ</t>
    </rPh>
    <phoneticPr fontId="14"/>
  </si>
  <si>
    <t>AP1020228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</si>
  <si>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</si>
  <si>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4"/>
  </si>
  <si>
    <t>AP1020229</t>
    <phoneticPr fontId="4"/>
  </si>
  <si>
    <t>手数料支払セグメント２コード</t>
    <rPh sb="0" eb="3">
      <t>テスウリョウ</t>
    </rPh>
    <rPh sb="3" eb="5">
      <t>シハライ</t>
    </rPh>
    <phoneticPr fontId="14"/>
  </si>
  <si>
    <t>AP1020230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</si>
  <si>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</si>
  <si>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4"/>
  </si>
  <si>
    <t>AP1020219</t>
  </si>
  <si>
    <t>手数料支払プロジェクトコード</t>
    <rPh sb="0" eb="3">
      <t>テスウリョウ</t>
    </rPh>
    <phoneticPr fontId="14"/>
  </si>
  <si>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</si>
  <si>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</si>
  <si>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4"/>
  </si>
  <si>
    <t>AP1020221</t>
  </si>
  <si>
    <t>手数料支払工程／工種コード</t>
    <rPh sb="0" eb="3">
      <t>テスウリョウ</t>
    </rPh>
    <rPh sb="5" eb="10">
      <t>コウテイ</t>
    </rPh>
    <phoneticPr fontId="14"/>
  </si>
  <si>
    <t>AP1020222</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</si>
  <si>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4"/>
  </si>
  <si>
    <t>ファクタリング会社</t>
    <rPh sb="7" eb="9">
      <t>カイシャ</t>
    </rPh>
    <phoneticPr fontId="4"/>
  </si>
  <si>
    <t>AP1020301</t>
  </si>
  <si>
    <t>１～20</t>
    <phoneticPr fontId="8"/>
  </si>
  <si>
    <t>桁数は、設定（[運用設定]メニューの[取引先管理]ページ）によって異なります。
この項目は、『債務奉行クラウド』をご利用の場合に受け入れできます。
【必須になる条件】
「支払種別」が「2：ファクタリング」で新規のデータを受け入れる場合は、必須です。</t>
    <rPh sb="85" eb="87">
      <t>シハライ</t>
    </rPh>
    <phoneticPr fontId="4"/>
  </si>
  <si>
    <t>AP1020302</t>
  </si>
  <si>
    <t>0：精算先　1：ファクタリング会社
この項目は、以下のすべての条件に該当する場合に受け入れできます。
・『債務奉行クラウド』をご利用の場合
・「支払種別」が「2：ファクタリング」の場合
新規データとして空白データを受け入れた場合は、「0：固定」が設定されます。
また、債権債務オプションからの受入時は、1:ファクタリング会社が設定されます。</t>
    <rPh sb="2" eb="5">
      <t>セイサンサキ</t>
    </rPh>
    <rPh sb="53" eb="55">
      <t>サイム</t>
    </rPh>
    <rPh sb="134" eb="138">
      <t>サイケンサイム</t>
    </rPh>
    <rPh sb="146" eb="147">
      <t>ウ</t>
    </rPh>
    <rPh sb="147" eb="148">
      <t>イ</t>
    </rPh>
    <rPh sb="148" eb="149">
      <t>ジ</t>
    </rPh>
    <rPh sb="160" eb="162">
      <t>カイシャ</t>
    </rPh>
    <rPh sb="163" eb="165">
      <t>セッテイ</t>
    </rPh>
    <phoneticPr fontId="3"/>
  </si>
  <si>
    <t>郵送料科目コード</t>
    <rPh sb="0" eb="3">
      <t>ユウソウリョウ</t>
    </rPh>
    <rPh sb="3" eb="5">
      <t>カモク</t>
    </rPh>
    <phoneticPr fontId="36"/>
  </si>
  <si>
    <t>AP1020303</t>
  </si>
  <si>
    <t>３～１0</t>
    <phoneticPr fontId="8"/>
  </si>
  <si>
    <t>以下のすべての条件に該当する場合に受け入れできます。
・『債務奉行クラウド』をご利用の場合
・「支払種別」が「3：手形」の場合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</si>
  <si>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</si>
  <si>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</si>
  <si>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8"/>
  </si>
  <si>
    <t>AP1020305</t>
  </si>
  <si>
    <t>０：固定　１：出金　２：債務　３：購入
以下のすべての条件に該当する場合に受け入れできます。
・『債務奉行クラウド』をご利用の場合
・「支払種別」が「3：手形」の場合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</si>
  <si>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</si>
  <si>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</si>
  <si>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8"/>
  </si>
  <si>
    <t>以下のすべての条件に該当する場合に受け入れできます。
・『債務奉行クラウド』をご利用の場合
・「郵送料部門指定」が「０：固定」の場合
項目名、桁数は、設定（メインメニュー右上にある[設定]アイコンから[運用設定]メニューの[基本]ページ）によって異なります。</t>
    <phoneticPr fontId="0"/>
  </si>
  <si>
    <t>AP1020327</t>
    <phoneticPr fontId="4"/>
  </si>
  <si>
    <t>０：固定　１：出金　２：債務　３：購入
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</si>
  <si>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AP1020328</t>
    <phoneticPr fontId="4"/>
  </si>
  <si>
    <t>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phoneticPr fontId="4"/>
  </si>
  <si>
    <t>AP1020329</t>
    <phoneticPr fontId="4"/>
  </si>
  <si>
    <t>０：固定　１：出金　２：債務　３：購入
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</si>
  <si>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AP1020330</t>
    <phoneticPr fontId="4"/>
  </si>
  <si>
    <t>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phoneticPr fontId="4"/>
  </si>
  <si>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</si>
  <si>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</si>
  <si>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</si>
  <si>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郵送料プロジェクトコード</t>
    <rPh sb="0" eb="3">
      <t>ユウソウリョウ</t>
    </rPh>
    <phoneticPr fontId="4"/>
  </si>
  <si>
    <t>AP1020308</t>
  </si>
  <si>
    <t>4～20</t>
    <phoneticPr fontId="8"/>
  </si>
  <si>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</si>
  <si>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</si>
  <si>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</si>
  <si>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郵送料工程／工種コード</t>
    <rPh sb="0" eb="3">
      <t>ユウソウリョウ</t>
    </rPh>
    <phoneticPr fontId="4"/>
  </si>
  <si>
    <t>AP1020310</t>
  </si>
  <si>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</si>
  <si>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決済科目コード</t>
    <rPh sb="0" eb="2">
      <t>ケッサイ</t>
    </rPh>
    <rPh sb="2" eb="4">
      <t>カモク</t>
    </rPh>
    <phoneticPr fontId="4"/>
  </si>
  <si>
    <t>AP1020311</t>
  </si>
  <si>
    <t>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t>
    <phoneticPr fontId="4"/>
  </si>
  <si>
    <t>決済補助科目コード</t>
    <rPh sb="0" eb="2">
      <t>ケッサイ</t>
    </rPh>
    <rPh sb="2" eb="4">
      <t>ホジョ</t>
    </rPh>
    <rPh sb="4" eb="6">
      <t>カモク</t>
    </rPh>
    <phoneticPr fontId="4"/>
  </si>
  <si>
    <t>AP1020312</t>
  </si>
  <si>
    <t>AP1020313</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</si>
  <si>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</si>
  <si>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決済部門コード</t>
    <rPh sb="2" eb="4">
      <t>ブモン</t>
    </rPh>
    <phoneticPr fontId="4"/>
  </si>
  <si>
    <t>AP1020314</t>
  </si>
  <si>
    <t>１～15</t>
    <phoneticPr fontId="4"/>
  </si>
  <si>
    <t>この項目は、以下のすべての条件に該当する場合に受け入れできます。
・『債務奉行クラウド』をご利用の場合
・「決済部門指定」が「0：固定」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</si>
  <si>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AP1020331</t>
    <phoneticPr fontId="4"/>
  </si>
  <si>
    <t>0：固定　1:支払
この項目は、以下のすべての条件に該当する場合に受け入れできます。
・『奉行Ｖ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</si>
  <si>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AP1020332</t>
    <phoneticPr fontId="4"/>
  </si>
  <si>
    <t>この項目は、以下のすべての条件に該当する場合に受け入れできます。
・『奉行Ｖ ERPクラウド』をご利用の場合
・『債務奉行クラウド』をご利用の場合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</si>
  <si>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AP1020333</t>
    <phoneticPr fontId="4"/>
  </si>
  <si>
    <t>0：固定　1:支払
この項目は、以下のすべての条件に該当する場合に受け入れできます。
・『奉行Ｖ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</si>
  <si>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AP1020334</t>
    <phoneticPr fontId="4"/>
  </si>
  <si>
    <t>この項目は、以下のすべての条件に該当する場合に受け入れできます。
・『奉行Ｖ ERPクラウド』をご利用の場合
・『債務奉行クラウド』をご利用の場合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</si>
  <si>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AP1020315</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</si>
  <si>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</si>
  <si>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4"/>
  </si>
  <si>
    <t>AP1020316</t>
  </si>
  <si>
    <t>この項目は、以下のすべての条件に該当する場合に受け入れできます。
・『債務奉行クラウド』をご利用の場合
・「決済プロジェクト指定」が「0：固定」
・「支払種別」が「1：電子記録債権」「2：ファクタリング」「3：手形」「4：期日現金」
項目名、桁数は、設定（メインメニュー右上にある[設定]アイコンから[運用設定]メニューの[基本]ページ）によって異なります。</t>
    <phoneticPr fontId="4"/>
  </si>
  <si>
    <t>決済工程／工種指定</t>
    <rPh sb="7" eb="9">
      <t>シテイ</t>
    </rPh>
    <phoneticPr fontId="4"/>
  </si>
  <si>
    <t>AP1020317</t>
  </si>
  <si>
    <t>決済工程／工種コード</t>
    <rPh sb="0" eb="7">
      <t>ブモン</t>
    </rPh>
    <phoneticPr fontId="4"/>
  </si>
  <si>
    <t>AP1020318</t>
  </si>
  <si>
    <t>この項目は、以下のすべての条件に該当する場合に受け入れできます。
・『債務奉行クラウド』をご利用の場合
・「決済工程／工種指定」が「0：固定」
・「支払種別」が「1：電子記録債権」「2：ファクタリング」「3：手形」「4：期日現金」
項目名、桁数は、設定（メインメニュー右上にある[設定]アイコンから[運用設定]メニューの[基本]ページ）によって異なります。</t>
    <phoneticPr fontId="4"/>
  </si>
  <si>
    <t>部門コード</t>
  </si>
  <si>
    <t>AR1060001</t>
  </si>
  <si>
    <t>部門名</t>
    <phoneticPr fontId="4"/>
  </si>
  <si>
    <t>AR1060002</t>
    <phoneticPr fontId="4"/>
  </si>
  <si>
    <t>個別請求</t>
    <rPh sb="2" eb="4">
      <t>セイキュウ</t>
    </rPh>
    <phoneticPr fontId="33"/>
  </si>
  <si>
    <t>AR1060003</t>
    <phoneticPr fontId="4"/>
  </si>
  <si>
    <t>数字</t>
    <rPh sb="0" eb="2">
      <t>スウジ</t>
    </rPh>
    <phoneticPr fontId="36"/>
  </si>
  <si>
    <t>0：しない　1：する
この項目は、『債権奉行クラウド』をご利用の場合に受け入れできます。
新規データとして空白データを受け入れた場合は、「0：しない」が設定されます。</t>
    <phoneticPr fontId="4"/>
  </si>
  <si>
    <t>個別精算</t>
    <phoneticPr fontId="4"/>
  </si>
  <si>
    <t>AR1060004</t>
  </si>
  <si>
    <t>0：しない　1：する
この項目は、『債務奉行クラウド』をご利用の場合に受け入れできます。
新規データとして空白データを受け入れた場合は、「0：しない」が設定されます。</t>
    <phoneticPr fontId="4"/>
  </si>
  <si>
    <t>部門グループデータ</t>
    <phoneticPr fontId="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</si>
  <si>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</si>
  <si>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</si>
  <si>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</si>
  <si>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</si>
  <si>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</si>
  <si>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</si>
  <si>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</si>
  <si>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</si>
  <si>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</si>
  <si>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</si>
  <si>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</si>
  <si>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</si>
  <si>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</si>
  <si>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</si>
  <si>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</si>
  <si>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</si>
  <si>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</si>
  <si>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</si>
  <si>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</si>
  <si>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</si>
  <si>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</si>
  <si>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</si>
  <si>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</si>
  <si>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</si>
  <si>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</si>
  <si>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</si>
  <si>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</si>
  <si>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</si>
  <si>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</si>
  <si>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</si>
  <si>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</si>
  <si>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</si>
  <si>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</si>
  <si>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</si>
  <si>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</si>
  <si>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</si>
  <si>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</si>
  <si>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</si>
  <si>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</si>
  <si>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</si>
  <si>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</si>
  <si>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</si>
  <si>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</si>
  <si>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</si>
  <si>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</si>
  <si>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</si>
  <si>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</si>
  <si>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</si>
  <si>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</si>
  <si>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MD1030001</t>
  </si>
  <si>
    <t>英数</t>
  </si>
  <si>
    <t>必須</t>
    <rPh sb="0" eb="2">
      <t>ヒッス</t>
    </rPh>
    <phoneticPr fontId="13"/>
  </si>
  <si>
    <t>セグメント１名</t>
    <phoneticPr fontId="4"/>
  </si>
  <si>
    <t>MD1030002</t>
  </si>
  <si>
    <t>インデックス</t>
    <phoneticPr fontId="4"/>
  </si>
  <si>
    <t>MD1030003</t>
  </si>
  <si>
    <t>MD1040001</t>
  </si>
  <si>
    <t>セグメント２名</t>
    <phoneticPr fontId="4"/>
  </si>
  <si>
    <t>MD1040002</t>
  </si>
  <si>
    <t>MD1040003</t>
  </si>
  <si>
    <t>AR1080001</t>
  </si>
  <si>
    <t>AR1080002</t>
  </si>
  <si>
    <t>プロジェクト略称</t>
  </si>
  <si>
    <t>AR1080003</t>
  </si>
  <si>
    <t>文字</t>
    <rPh sb="0" eb="2">
      <t>モジ</t>
    </rPh>
    <phoneticPr fontId="35"/>
  </si>
  <si>
    <t>AR1080113</t>
  </si>
  <si>
    <t>AR1080114</t>
  </si>
  <si>
    <t>AR1080115</t>
  </si>
  <si>
    <t>【区分】</t>
    <rPh sb="1" eb="3">
      <t>クブン</t>
    </rPh>
    <phoneticPr fontId="14"/>
  </si>
  <si>
    <t>　この項目は、『債権奉行クラウド』または『債務奉行クラウド』をご利用の場合に受け入れできます。</t>
    <phoneticPr fontId="4"/>
  </si>
  <si>
    <t>プロジェクト区分１コード</t>
    <rPh sb="6" eb="8">
      <t>クブン</t>
    </rPh>
    <phoneticPr fontId="14"/>
  </si>
  <si>
    <t>AR1080201</t>
  </si>
  <si>
    <t>桁数は、設定（メインメニュー右上にある[設定]アイコンから[運用設定]メニューの[基本]ページ）によって異なります。</t>
    <phoneticPr fontId="14"/>
  </si>
  <si>
    <t>プロジェクト区分２コード</t>
  </si>
  <si>
    <t>AR1080202</t>
  </si>
  <si>
    <t>英数カナ</t>
    <rPh sb="0" eb="2">
      <t>エイスウ</t>
    </rPh>
    <phoneticPr fontId="1"/>
  </si>
  <si>
    <t>プロジェクト区分３コード</t>
  </si>
  <si>
    <t>AR1080203</t>
  </si>
  <si>
    <t>プロジェクト区分４コード</t>
  </si>
  <si>
    <t>AR1080204</t>
  </si>
  <si>
    <t>プロジェクト区分５コード</t>
  </si>
  <si>
    <t>AR1080205</t>
  </si>
  <si>
    <t>【請求】</t>
  </si>
  <si>
    <t>　この項目は、『債権奉行クラウド』をご利用の場合に受け入れできます。</t>
    <phoneticPr fontId="4"/>
  </si>
  <si>
    <t>請求情報</t>
    <rPh sb="0" eb="2">
      <t>セイキュウ</t>
    </rPh>
    <rPh sb="2" eb="4">
      <t>ジョウホウ</t>
    </rPh>
    <phoneticPr fontId="14"/>
  </si>
  <si>
    <t>AR1080301</t>
  </si>
  <si>
    <t>大文字英字</t>
    <rPh sb="0" eb="3">
      <t>オオモジ</t>
    </rPh>
    <rPh sb="3" eb="5">
      <t>エイジ</t>
    </rPh>
    <phoneticPr fontId="33"/>
  </si>
  <si>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</si>
  <si>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AR1080302</t>
  </si>
  <si>
    <t>数字</t>
    <rPh sb="0" eb="2">
      <t>スウジ</t>
    </rPh>
    <phoneticPr fontId="1"/>
  </si>
  <si>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</si>
  <si>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</si>
  <si>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</si>
  <si>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</si>
  <si>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</si>
  <si>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</si>
  <si>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</si>
  <si>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</si>
  <si>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</si>
  <si>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</si>
  <si>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</si>
  <si>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</si>
  <si>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</si>
  <si>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</si>
  <si>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</si>
  <si>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</si>
  <si>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</si>
  <si>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</si>
  <si>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</si>
  <si>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</si>
  <si>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</si>
  <si>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</si>
  <si>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</si>
  <si>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</si>
  <si>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</si>
  <si>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</si>
  <si>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</si>
  <si>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</si>
  <si>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</si>
  <si>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</si>
  <si>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</si>
  <si>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</si>
  <si>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</si>
  <si>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</si>
  <si>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</si>
  <si>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</si>
  <si>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</si>
  <si>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</si>
  <si>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</si>
  <si>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</si>
  <si>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</si>
  <si>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</si>
  <si>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</si>
  <si>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</si>
  <si>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</si>
  <si>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</si>
  <si>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</si>
  <si>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</si>
  <si>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</si>
  <si>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</si>
  <si>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</si>
  <si>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</si>
  <si>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</si>
  <si>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</si>
  <si>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</si>
  <si>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</si>
  <si>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</si>
  <si>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</si>
  <si>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</si>
  <si>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</si>
  <si>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</si>
  <si>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回収条件１-回収サイト１-分割割当値</t>
    <rPh sb="13" eb="15">
      <t>ブンカツ</t>
    </rPh>
    <rPh sb="15" eb="17">
      <t>ワリアテ</t>
    </rPh>
    <rPh sb="17" eb="18">
      <t>アタイ</t>
    </rPh>
    <phoneticPr fontId="1"/>
  </si>
  <si>
    <t>AR1080418</t>
  </si>
  <si>
    <t>18</t>
    <phoneticPr fontId="4"/>
  </si>
  <si>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・請求情報の通貨がJPY以外の場合</t>
    <phoneticPr fontId="4"/>
  </si>
  <si>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</si>
  <si>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</si>
  <si>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</si>
  <si>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</si>
  <si>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</si>
  <si>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</si>
  <si>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</si>
  <si>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</si>
  <si>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</si>
  <si>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</si>
  <si>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</si>
  <si>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</si>
  <si>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</si>
  <si>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</si>
  <si>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</si>
  <si>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</si>
  <si>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</si>
  <si>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</si>
  <si>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</si>
  <si>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</si>
  <si>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</si>
  <si>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</si>
  <si>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</si>
  <si>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</si>
  <si>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</si>
  <si>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</si>
  <si>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</si>
  <si>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</si>
  <si>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</si>
  <si>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</si>
  <si>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</si>
  <si>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</si>
  <si>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</si>
  <si>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</si>
  <si>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</si>
  <si>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回収条件２-基準額</t>
    <rPh sb="6" eb="8">
      <t>キジュン</t>
    </rPh>
    <rPh sb="8" eb="9">
      <t>ガク</t>
    </rPh>
    <phoneticPr fontId="1"/>
  </si>
  <si>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</si>
  <si>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</si>
  <si>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</si>
  <si>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</si>
  <si>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</si>
  <si>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</si>
  <si>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</si>
  <si>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</si>
  <si>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</si>
  <si>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</si>
  <si>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</si>
  <si>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</si>
  <si>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</si>
  <si>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</si>
  <si>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</si>
  <si>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</si>
  <si>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</si>
  <si>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</si>
  <si>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</si>
  <si>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</si>
  <si>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</si>
  <si>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</si>
  <si>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</si>
  <si>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</si>
  <si>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</si>
  <si>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</si>
  <si>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</si>
  <si>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</si>
  <si>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</si>
  <si>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</si>
  <si>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</si>
  <si>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</si>
  <si>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</si>
  <si>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</si>
  <si>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</si>
  <si>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</si>
  <si>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</si>
  <si>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</si>
  <si>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</si>
  <si>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</si>
  <si>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</si>
  <si>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</si>
  <si>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</si>
  <si>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</si>
  <si>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</si>
  <si>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</si>
  <si>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</si>
  <si>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</si>
  <si>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</si>
  <si>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</si>
  <si>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</si>
  <si>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</si>
  <si>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</si>
  <si>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</si>
  <si>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</si>
  <si>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</si>
  <si>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</si>
  <si>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4"/>
  </si>
  <si>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</si>
  <si>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</si>
  <si>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</si>
  <si>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</si>
  <si>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</si>
  <si>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</si>
  <si>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</si>
  <si>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</si>
  <si>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</si>
  <si>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</si>
  <si>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</si>
  <si>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</si>
  <si>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</si>
  <si>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</si>
  <si>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</si>
  <si>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</si>
  <si>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</si>
  <si>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</si>
  <si>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</si>
  <si>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</si>
  <si>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</si>
  <si>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</si>
  <si>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</si>
  <si>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</si>
  <si>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</si>
  <si>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</si>
  <si>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</si>
  <si>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</si>
  <si>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</si>
  <si>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</si>
  <si>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</si>
  <si>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</si>
  <si>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</si>
  <si>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</si>
  <si>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</si>
  <si>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</si>
  <si>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</si>
  <si>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</si>
  <si>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</si>
  <si>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</si>
  <si>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</si>
  <si>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</si>
  <si>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</si>
  <si>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</si>
  <si>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</si>
  <si>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</si>
  <si>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</si>
  <si>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</si>
  <si>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</si>
  <si>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</si>
  <si>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</si>
  <si>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</si>
  <si>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</si>
  <si>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</si>
  <si>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</si>
  <si>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</si>
  <si>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</si>
  <si>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</si>
  <si>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</si>
  <si>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</si>
  <si>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</si>
  <si>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</si>
  <si>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</si>
  <si>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</si>
  <si>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</si>
  <si>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</si>
  <si>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</si>
  <si>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</si>
  <si>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</si>
  <si>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</si>
  <si>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</si>
  <si>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</si>
  <si>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</si>
  <si>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</si>
  <si>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</si>
  <si>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</si>
  <si>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</si>
  <si>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</si>
  <si>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</si>
  <si>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</si>
  <si>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</si>
  <si>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</si>
  <si>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</si>
  <si>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</si>
  <si>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</si>
  <si>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</si>
  <si>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</si>
  <si>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</si>
  <si>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</si>
  <si>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</si>
  <si>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</si>
  <si>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</si>
  <si>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</si>
  <si>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</si>
  <si>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</si>
  <si>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</si>
  <si>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</si>
  <si>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</si>
  <si>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</si>
  <si>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</si>
  <si>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</si>
  <si>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</si>
  <si>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</si>
  <si>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</si>
  <si>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</si>
  <si>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</si>
  <si>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</si>
  <si>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</si>
  <si>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</si>
  <si>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</si>
  <si>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</si>
  <si>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</si>
  <si>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</si>
  <si>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</si>
  <si>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</si>
  <si>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</si>
  <si>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</si>
  <si>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</si>
  <si>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</si>
  <si>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</si>
  <si>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</si>
  <si>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</si>
  <si>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</si>
  <si>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</si>
  <si>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</si>
  <si>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</si>
  <si>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</si>
  <si>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</si>
  <si>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</si>
  <si>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</si>
  <si>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</si>
  <si>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</si>
  <si>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</si>
  <si>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</si>
  <si>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</si>
  <si>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</si>
  <si>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</si>
  <si>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</si>
  <si>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</si>
  <si>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</si>
  <si>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</si>
  <si>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</si>
  <si>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</si>
  <si>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</si>
  <si>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</si>
  <si>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</si>
  <si>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AR1081201</t>
  </si>
  <si>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t>
    <phoneticPr fontId="4"/>
  </si>
  <si>
    <t>AR1081202</t>
  </si>
  <si>
    <t>設定内容は、「請求情報１」と同様です。
「通貨コード」が未設定の場合は受け入れできません。</t>
  </si>
  <si>
    <t>AR1081203</t>
  </si>
  <si>
    <t>請求締日設定（共通・営業債権）</t>
    <rPh sb="4" eb="6">
      <t>セッテイ</t>
    </rPh>
    <phoneticPr fontId="49"/>
  </si>
  <si>
    <t>AR1081204</t>
  </si>
  <si>
    <t>AR1081205</t>
  </si>
  <si>
    <t>AR1081206</t>
  </si>
  <si>
    <t>回収予定確定単位設定（共通・営業債権）</t>
    <rPh sb="4" eb="6">
      <t>カクテイ</t>
    </rPh>
    <rPh sb="6" eb="8">
      <t>タンイ</t>
    </rPh>
    <rPh sb="8" eb="10">
      <t>セッテイ</t>
    </rPh>
    <phoneticPr fontId="33"/>
  </si>
  <si>
    <t>AR1081207</t>
  </si>
  <si>
    <t>回収予定確定単位（共通・営業債権）</t>
    <rPh sb="4" eb="6">
      <t>カクテイ</t>
    </rPh>
    <rPh sb="6" eb="8">
      <t>タンイ</t>
    </rPh>
    <phoneticPr fontId="33"/>
  </si>
  <si>
    <t>AR1081208</t>
  </si>
  <si>
    <t>AR1081209</t>
  </si>
  <si>
    <t>請求締日設定（営業外債権）</t>
    <rPh sb="4" eb="6">
      <t>セッテイ</t>
    </rPh>
    <phoneticPr fontId="49"/>
  </si>
  <si>
    <t>AR1081210</t>
  </si>
  <si>
    <t>AR1081211</t>
  </si>
  <si>
    <t>AR1081212</t>
  </si>
  <si>
    <t>回収予定確定単位設定（営業外債権）</t>
    <rPh sb="4" eb="6">
      <t>カクテイ</t>
    </rPh>
    <rPh sb="6" eb="8">
      <t>タンイ</t>
    </rPh>
    <rPh sb="8" eb="10">
      <t>セッテイ</t>
    </rPh>
    <phoneticPr fontId="33"/>
  </si>
  <si>
    <t>AR1081213</t>
  </si>
  <si>
    <t>回収予定確定単位（営業外債権）</t>
    <rPh sb="4" eb="6">
      <t>カクテイ</t>
    </rPh>
    <rPh sb="6" eb="8">
      <t>タンイ</t>
    </rPh>
    <phoneticPr fontId="33"/>
  </si>
  <si>
    <t>AR1081214</t>
  </si>
  <si>
    <t>AR1081302</t>
  </si>
  <si>
    <t>数字</t>
    <rPh sb="0" eb="2">
      <t>スウジ</t>
    </rPh>
    <phoneticPr fontId="71"/>
  </si>
  <si>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</si>
  <si>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AR1081303</t>
  </si>
  <si>
    <t>AR1081304</t>
  </si>
  <si>
    <t>AR1081311</t>
  </si>
  <si>
    <t>英数カナ</t>
    <rPh sb="0" eb="2">
      <t>エイスウ</t>
    </rPh>
    <phoneticPr fontId="71"/>
  </si>
  <si>
    <t>回収条件１-回収サイト１-休日回収指定</t>
    <rPh sb="13" eb="15">
      <t>キュウジツ</t>
    </rPh>
    <phoneticPr fontId="33"/>
  </si>
  <si>
    <t>AR1081312</t>
  </si>
  <si>
    <t>AR1081313</t>
  </si>
  <si>
    <t>回収条件１-回収サイト１-回収予定日（設定）</t>
    <rPh sb="17" eb="18">
      <t>ビ</t>
    </rPh>
    <rPh sb="19" eb="21">
      <t>セッテイ</t>
    </rPh>
    <phoneticPr fontId="33"/>
  </si>
  <si>
    <t>AR1081314</t>
  </si>
  <si>
    <t>回収条件１-回収サイト１-回収予定日（月）</t>
    <rPh sb="17" eb="18">
      <t>ビ</t>
    </rPh>
    <rPh sb="19" eb="20">
      <t>ツキ</t>
    </rPh>
    <phoneticPr fontId="33"/>
  </si>
  <si>
    <t>AR1081315</t>
  </si>
  <si>
    <t>回収条件１-回収サイト１-回収予定日（日）</t>
    <rPh sb="17" eb="18">
      <t>ビ</t>
    </rPh>
    <rPh sb="19" eb="20">
      <t>ニチ</t>
    </rPh>
    <phoneticPr fontId="33"/>
  </si>
  <si>
    <t>AR1081316</t>
  </si>
  <si>
    <t>AR1081317</t>
  </si>
  <si>
    <t>回収条件１-回収サイト１-分割割当値</t>
    <rPh sb="13" eb="15">
      <t>ブンカツ</t>
    </rPh>
    <rPh sb="15" eb="17">
      <t>ワリアテ</t>
    </rPh>
    <rPh sb="17" eb="18">
      <t>アタイ</t>
    </rPh>
    <phoneticPr fontId="33"/>
  </si>
  <si>
    <t>AR1081318</t>
  </si>
  <si>
    <t>AR1081321</t>
  </si>
  <si>
    <t>回収条件１-回収サイト２-休日回収指定</t>
    <rPh sb="13" eb="15">
      <t>キュウジツ</t>
    </rPh>
    <phoneticPr fontId="33"/>
  </si>
  <si>
    <t>AR1081322</t>
  </si>
  <si>
    <t>AR1081323</t>
  </si>
  <si>
    <t>回収条件１-回収サイト２-回収予定日（設定）</t>
    <rPh sb="17" eb="18">
      <t>ビ</t>
    </rPh>
    <rPh sb="19" eb="21">
      <t>セッテイ</t>
    </rPh>
    <phoneticPr fontId="33"/>
  </si>
  <si>
    <t>AR1081324</t>
  </si>
  <si>
    <t>回収条件１-回収サイト２-回収予定日（月）</t>
    <rPh sb="17" eb="18">
      <t>ビ</t>
    </rPh>
    <rPh sb="19" eb="20">
      <t>ツキ</t>
    </rPh>
    <phoneticPr fontId="33"/>
  </si>
  <si>
    <t>AR1081325</t>
  </si>
  <si>
    <t>回収条件１-回収サイト２-回収予定日（日）</t>
    <rPh sb="17" eb="18">
      <t>ビ</t>
    </rPh>
    <rPh sb="19" eb="20">
      <t>ニチ</t>
    </rPh>
    <phoneticPr fontId="33"/>
  </si>
  <si>
    <t>AR1081326</t>
  </si>
  <si>
    <t>AR1081327</t>
  </si>
  <si>
    <t>回収条件１-回収サイト２-分割割当値</t>
    <rPh sb="13" eb="15">
      <t>ブンカツ</t>
    </rPh>
    <rPh sb="15" eb="17">
      <t>ワリアテ</t>
    </rPh>
    <rPh sb="17" eb="18">
      <t>アタイ</t>
    </rPh>
    <phoneticPr fontId="33"/>
  </si>
  <si>
    <t>AR1081328</t>
  </si>
  <si>
    <t>AR1081331</t>
  </si>
  <si>
    <t>回収条件１-回収サイト３-休日回収指定</t>
    <rPh sb="13" eb="15">
      <t>キュウジツ</t>
    </rPh>
    <phoneticPr fontId="33"/>
  </si>
  <si>
    <t>AR1081332</t>
  </si>
  <si>
    <t>AR1081333</t>
  </si>
  <si>
    <t>回収条件１-回収サイト３-回収予定日（設定）</t>
    <rPh sb="17" eb="18">
      <t>ビ</t>
    </rPh>
    <rPh sb="19" eb="21">
      <t>セッテイ</t>
    </rPh>
    <phoneticPr fontId="33"/>
  </si>
  <si>
    <t>AR1081334</t>
  </si>
  <si>
    <t>回収条件１-回収サイト３-回収予定日（月）</t>
    <rPh sb="17" eb="18">
      <t>ビ</t>
    </rPh>
    <rPh sb="19" eb="20">
      <t>ツキ</t>
    </rPh>
    <phoneticPr fontId="33"/>
  </si>
  <si>
    <t>AR1081335</t>
  </si>
  <si>
    <t>回収条件１-回収サイト３-回収予定日（日）</t>
    <rPh sb="17" eb="18">
      <t>ビ</t>
    </rPh>
    <rPh sb="19" eb="20">
      <t>ニチ</t>
    </rPh>
    <phoneticPr fontId="33"/>
  </si>
  <si>
    <t>AR1081336</t>
  </si>
  <si>
    <t>AR1081337</t>
  </si>
  <si>
    <t>回収条件１-回収サイト３-分割割当値</t>
    <rPh sb="13" eb="15">
      <t>ブンカツ</t>
    </rPh>
    <rPh sb="15" eb="17">
      <t>ワリアテ</t>
    </rPh>
    <rPh sb="17" eb="18">
      <t>アタイ</t>
    </rPh>
    <phoneticPr fontId="33"/>
  </si>
  <si>
    <t>AR1081338</t>
  </si>
  <si>
    <t>回収条件２-基準額</t>
    <rPh sb="6" eb="8">
      <t>キジュン</t>
    </rPh>
    <rPh sb="8" eb="9">
      <t>ガク</t>
    </rPh>
    <phoneticPr fontId="33"/>
  </si>
  <si>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</si>
  <si>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</si>
  <si>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AR1081432</t>
  </si>
  <si>
    <t>AR1081433</t>
  </si>
  <si>
    <t>AR1081434</t>
  </si>
  <si>
    <t>AR1081441</t>
  </si>
  <si>
    <t>回収条件２-回収サイト１-休日回収指定</t>
    <rPh sb="13" eb="15">
      <t>キュウジツ</t>
    </rPh>
    <phoneticPr fontId="33"/>
  </si>
  <si>
    <t>AR1081442</t>
  </si>
  <si>
    <t>AR1081443</t>
  </si>
  <si>
    <t>回収条件２-回収サイト１-回収予定日（設定）</t>
    <rPh sb="17" eb="18">
      <t>ビ</t>
    </rPh>
    <rPh sb="19" eb="21">
      <t>セッテイ</t>
    </rPh>
    <phoneticPr fontId="33"/>
  </si>
  <si>
    <t>AR1081444</t>
  </si>
  <si>
    <t>回収条件２-回収サイト１-回収予定日（月）</t>
    <rPh sb="17" eb="18">
      <t>ビ</t>
    </rPh>
    <rPh sb="19" eb="20">
      <t>ツキ</t>
    </rPh>
    <phoneticPr fontId="33"/>
  </si>
  <si>
    <t>AR1081445</t>
  </si>
  <si>
    <t>回収条件２-回収サイト１-回収予定日（日）</t>
    <rPh sb="17" eb="18">
      <t>ビ</t>
    </rPh>
    <rPh sb="19" eb="20">
      <t>ニチ</t>
    </rPh>
    <phoneticPr fontId="33"/>
  </si>
  <si>
    <t>AR1081446</t>
  </si>
  <si>
    <t>AR1081447</t>
  </si>
  <si>
    <t>回収条件２-回収サイト１-分割割当値</t>
    <rPh sb="13" eb="15">
      <t>ブンカツ</t>
    </rPh>
    <rPh sb="15" eb="17">
      <t>ワリアテ</t>
    </rPh>
    <rPh sb="17" eb="18">
      <t>アタイ</t>
    </rPh>
    <phoneticPr fontId="33"/>
  </si>
  <si>
    <t>AR1081448</t>
  </si>
  <si>
    <t>AR1081451</t>
  </si>
  <si>
    <t>回収条件２-回収サイト２-休日回収指定</t>
    <rPh sb="13" eb="15">
      <t>キュウジツ</t>
    </rPh>
    <phoneticPr fontId="33"/>
  </si>
  <si>
    <t>AR1081452</t>
  </si>
  <si>
    <t>AR1081453</t>
  </si>
  <si>
    <t>回収条件２-回収サイト２-回収予定日（設定）</t>
    <rPh sb="17" eb="18">
      <t>ビ</t>
    </rPh>
    <rPh sb="19" eb="21">
      <t>セッテイ</t>
    </rPh>
    <phoneticPr fontId="33"/>
  </si>
  <si>
    <t>AR1081454</t>
  </si>
  <si>
    <t>回収条件２-回収サイト２-回収予定日（月）</t>
    <rPh sb="17" eb="18">
      <t>ビ</t>
    </rPh>
    <rPh sb="19" eb="20">
      <t>ツキ</t>
    </rPh>
    <phoneticPr fontId="33"/>
  </si>
  <si>
    <t>AR1081455</t>
  </si>
  <si>
    <t>回収条件２-回収サイト２-回収予定日（日）</t>
    <rPh sb="17" eb="18">
      <t>ビ</t>
    </rPh>
    <rPh sb="19" eb="20">
      <t>ニチ</t>
    </rPh>
    <phoneticPr fontId="33"/>
  </si>
  <si>
    <t>AR1081456</t>
  </si>
  <si>
    <t>AR1081457</t>
  </si>
  <si>
    <t>回収条件２-回収サイト２-分割割当値</t>
    <rPh sb="13" eb="15">
      <t>ブンカツ</t>
    </rPh>
    <rPh sb="15" eb="17">
      <t>ワリアテ</t>
    </rPh>
    <rPh sb="17" eb="18">
      <t>アタイ</t>
    </rPh>
    <phoneticPr fontId="33"/>
  </si>
  <si>
    <t>AR1081458</t>
  </si>
  <si>
    <t>AR1081461</t>
  </si>
  <si>
    <t>回収条件２-回収サイト３-休日回収指定</t>
    <rPh sb="13" eb="15">
      <t>キュウジツ</t>
    </rPh>
    <phoneticPr fontId="33"/>
  </si>
  <si>
    <t>AR1081462</t>
  </si>
  <si>
    <t>AR1081463</t>
  </si>
  <si>
    <t>回収条件２-回収サイト３-回収予定日（設定）</t>
    <rPh sb="17" eb="18">
      <t>ビ</t>
    </rPh>
    <rPh sb="19" eb="21">
      <t>セッテイ</t>
    </rPh>
    <phoneticPr fontId="33"/>
  </si>
  <si>
    <t>AR1081464</t>
  </si>
  <si>
    <t>回収条件２-回収サイト３-回収予定日（月）</t>
    <rPh sb="17" eb="18">
      <t>ビ</t>
    </rPh>
    <rPh sb="19" eb="20">
      <t>ツキ</t>
    </rPh>
    <phoneticPr fontId="33"/>
  </si>
  <si>
    <t>AR1081465</t>
  </si>
  <si>
    <t>回収条件２-回収サイト３-回収予定日（日）</t>
    <rPh sb="17" eb="18">
      <t>ビ</t>
    </rPh>
    <rPh sb="19" eb="20">
      <t>ニチ</t>
    </rPh>
    <phoneticPr fontId="33"/>
  </si>
  <si>
    <t>AR1081466</t>
  </si>
  <si>
    <t>AR1081467</t>
  </si>
  <si>
    <t>回収条件２-回収サイト３-分割割当値</t>
    <rPh sb="13" eb="15">
      <t>ブンカツ</t>
    </rPh>
    <rPh sb="15" eb="17">
      <t>ワリアテ</t>
    </rPh>
    <rPh sb="17" eb="18">
      <t>アタイ</t>
    </rPh>
    <phoneticPr fontId="33"/>
  </si>
  <si>
    <t>AR1081468</t>
  </si>
  <si>
    <t>回収条件３-基準額</t>
    <rPh sb="6" eb="8">
      <t>キジュン</t>
    </rPh>
    <rPh sb="8" eb="9">
      <t>ガク</t>
    </rPh>
    <phoneticPr fontId="33"/>
  </si>
  <si>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</si>
  <si>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</si>
  <si>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AR1081562</t>
  </si>
  <si>
    <t>AR1081563</t>
  </si>
  <si>
    <t>AR1081564</t>
  </si>
  <si>
    <t>AR1081571</t>
  </si>
  <si>
    <t>回収条件３-回収サイト１-休日回収指定</t>
    <rPh sb="13" eb="15">
      <t>キュウジツ</t>
    </rPh>
    <phoneticPr fontId="33"/>
  </si>
  <si>
    <t>AR1081572</t>
  </si>
  <si>
    <t>AR1081573</t>
  </si>
  <si>
    <t>回収条件３-回収サイト１-回収予定日（設定）</t>
    <rPh sb="17" eb="18">
      <t>ビ</t>
    </rPh>
    <rPh sb="19" eb="21">
      <t>セッテイ</t>
    </rPh>
    <phoneticPr fontId="33"/>
  </si>
  <si>
    <t>AR1081574</t>
  </si>
  <si>
    <t>回収条件３-回収サイト１-回収予定日（月）</t>
    <rPh sb="17" eb="18">
      <t>ビ</t>
    </rPh>
    <rPh sb="19" eb="20">
      <t>ツキ</t>
    </rPh>
    <phoneticPr fontId="33"/>
  </si>
  <si>
    <t>AR1081575</t>
  </si>
  <si>
    <t>回収条件３-回収サイト１-回収予定日（日）</t>
    <rPh sb="17" eb="18">
      <t>ビ</t>
    </rPh>
    <rPh sb="19" eb="20">
      <t>ニチ</t>
    </rPh>
    <phoneticPr fontId="33"/>
  </si>
  <si>
    <t>AR1081576</t>
  </si>
  <si>
    <t>AR1081577</t>
  </si>
  <si>
    <t>回収条件３-回収サイト１-分割割当値</t>
    <rPh sb="13" eb="15">
      <t>ブンカツ</t>
    </rPh>
    <rPh sb="15" eb="17">
      <t>ワリアテ</t>
    </rPh>
    <rPh sb="17" eb="18">
      <t>アタイ</t>
    </rPh>
    <phoneticPr fontId="33"/>
  </si>
  <si>
    <t>AR1081578</t>
  </si>
  <si>
    <t>AR1081581</t>
  </si>
  <si>
    <t>回収条件３-回収サイト２-休日回収指定</t>
    <rPh sb="13" eb="15">
      <t>キュウジツ</t>
    </rPh>
    <phoneticPr fontId="33"/>
  </si>
  <si>
    <t>AR1081582</t>
  </si>
  <si>
    <t>AR1081583</t>
  </si>
  <si>
    <t>回収条件３-回収サイト２-回収予定日（設定）</t>
    <rPh sb="17" eb="18">
      <t>ビ</t>
    </rPh>
    <rPh sb="19" eb="21">
      <t>セッテイ</t>
    </rPh>
    <phoneticPr fontId="33"/>
  </si>
  <si>
    <t>AR1081584</t>
  </si>
  <si>
    <t>回収条件３-回収サイト２-回収予定日（月）</t>
    <rPh sb="17" eb="18">
      <t>ビ</t>
    </rPh>
    <rPh sb="19" eb="20">
      <t>ツキ</t>
    </rPh>
    <phoneticPr fontId="33"/>
  </si>
  <si>
    <t>AR1081585</t>
  </si>
  <si>
    <t>回収条件３-回収サイト２-回収予定日（日）</t>
    <rPh sb="17" eb="18">
      <t>ビ</t>
    </rPh>
    <rPh sb="19" eb="20">
      <t>ニチ</t>
    </rPh>
    <phoneticPr fontId="33"/>
  </si>
  <si>
    <t>AR1081586</t>
  </si>
  <si>
    <t>AR1081587</t>
  </si>
  <si>
    <t>回収条件３-回収サイト２-分割割当値</t>
    <rPh sb="13" eb="15">
      <t>ブンカツ</t>
    </rPh>
    <rPh sb="15" eb="17">
      <t>ワリアテ</t>
    </rPh>
    <rPh sb="17" eb="18">
      <t>アタイ</t>
    </rPh>
    <phoneticPr fontId="33"/>
  </si>
  <si>
    <t>AR1081588</t>
  </si>
  <si>
    <t>AR1081591</t>
  </si>
  <si>
    <t>回収条件３-回収サイト３-休日回収指定</t>
    <rPh sb="13" eb="15">
      <t>キュウジツ</t>
    </rPh>
    <phoneticPr fontId="33"/>
  </si>
  <si>
    <t>AR1081592</t>
  </si>
  <si>
    <t>AR1081593</t>
  </si>
  <si>
    <t>回収条件３-回収サイト３-回収予定日（設定）</t>
    <rPh sb="17" eb="18">
      <t>ビ</t>
    </rPh>
    <rPh sb="19" eb="21">
      <t>セッテイ</t>
    </rPh>
    <phoneticPr fontId="33"/>
  </si>
  <si>
    <t>AR1081594</t>
  </si>
  <si>
    <t>回収条件３-回収サイト３-回収予定日（月）</t>
    <rPh sb="17" eb="18">
      <t>ビ</t>
    </rPh>
    <rPh sb="19" eb="20">
      <t>ツキ</t>
    </rPh>
    <phoneticPr fontId="33"/>
  </si>
  <si>
    <t>AR1081595</t>
  </si>
  <si>
    <t>回収条件３-回収サイト３-回収予定日（日）</t>
    <rPh sb="17" eb="18">
      <t>ビ</t>
    </rPh>
    <rPh sb="19" eb="20">
      <t>ニチ</t>
    </rPh>
    <phoneticPr fontId="33"/>
  </si>
  <si>
    <t>AR1081596</t>
  </si>
  <si>
    <t>AR1081597</t>
  </si>
  <si>
    <t>回収条件３-回収サイト３-分割割当値</t>
    <rPh sb="13" eb="15">
      <t>ブンカツ</t>
    </rPh>
    <rPh sb="15" eb="17">
      <t>ワリアテ</t>
    </rPh>
    <rPh sb="17" eb="18">
      <t>アタイ</t>
    </rPh>
    <phoneticPr fontId="33"/>
  </si>
  <si>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</si>
  <si>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</si>
  <si>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</si>
  <si>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</si>
  <si>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</si>
  <si>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</si>
  <si>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</si>
  <si>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</si>
  <si>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</si>
  <si>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</si>
  <si>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</si>
  <si>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</si>
  <si>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</si>
  <si>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</si>
  <si>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</si>
  <si>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</si>
  <si>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</si>
  <si>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</si>
  <si>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</si>
  <si>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</si>
  <si>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</si>
  <si>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</si>
  <si>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</si>
  <si>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</si>
  <si>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</si>
  <si>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</si>
  <si>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</si>
  <si>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</si>
  <si>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</si>
  <si>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</si>
  <si>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</si>
  <si>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</si>
  <si>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</si>
  <si>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</si>
  <si>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</si>
  <si>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</si>
  <si>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</si>
  <si>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</si>
  <si>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</si>
  <si>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</si>
  <si>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</si>
  <si>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</si>
  <si>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</si>
  <si>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</si>
  <si>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</si>
  <si>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</si>
  <si>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</si>
  <si>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</si>
  <si>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</si>
  <si>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</si>
  <si>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</si>
  <si>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</si>
  <si>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</si>
  <si>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</si>
  <si>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</si>
  <si>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</si>
  <si>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</si>
  <si>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</si>
  <si>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</si>
  <si>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</si>
  <si>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</si>
  <si>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</si>
  <si>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</si>
  <si>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</si>
  <si>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</si>
  <si>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</si>
  <si>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</si>
  <si>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</si>
  <si>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</si>
  <si>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</si>
  <si>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</si>
  <si>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</si>
  <si>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</si>
  <si>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</si>
  <si>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</si>
  <si>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</si>
  <si>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</si>
  <si>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</si>
  <si>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</si>
  <si>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</si>
  <si>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</si>
  <si>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</si>
  <si>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</si>
  <si>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</si>
  <si>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</si>
  <si>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</si>
  <si>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</si>
  <si>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</si>
  <si>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4"/>
  </si>
  <si>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</si>
  <si>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</si>
  <si>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</si>
  <si>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</si>
  <si>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</si>
  <si>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</si>
  <si>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</si>
  <si>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</si>
  <si>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</si>
  <si>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</si>
  <si>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</si>
  <si>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</si>
  <si>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</si>
  <si>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</si>
  <si>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</si>
  <si>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</si>
  <si>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4"/>
  </si>
  <si>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</si>
  <si>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</si>
  <si>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</si>
  <si>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</si>
  <si>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</si>
  <si>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</si>
  <si>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</si>
  <si>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</si>
  <si>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</si>
  <si>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</si>
  <si>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</si>
  <si>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</si>
  <si>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</si>
  <si>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</si>
  <si>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</si>
  <si>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</si>
  <si>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</si>
  <si>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</si>
  <si>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</si>
  <si>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</si>
  <si>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</si>
  <si>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</si>
  <si>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</si>
  <si>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</si>
  <si>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</si>
  <si>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</si>
  <si>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</si>
  <si>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4"/>
  </si>
  <si>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</si>
  <si>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</si>
  <si>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</si>
  <si>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</si>
  <si>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</si>
  <si>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</si>
  <si>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</si>
  <si>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</si>
  <si>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</si>
  <si>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</si>
  <si>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</si>
  <si>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</si>
  <si>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</si>
  <si>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</si>
  <si>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</si>
  <si>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</si>
  <si>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</si>
  <si>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</si>
  <si>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</si>
  <si>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</si>
  <si>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</si>
  <si>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</si>
  <si>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</si>
  <si>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</si>
  <si>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</si>
  <si>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</si>
  <si>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</si>
  <si>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4"/>
  </si>
  <si>
    <t>設定内容は、「請求情報２ - 回収条件（共通・営業債務）- 回収条件３」と同様です。</t>
    <rPh sb="7" eb="9">
      <t>セイキュウ</t>
    </rPh>
    <rPh sb="15" eb="17">
      <t>カイシュウ</t>
    </rPh>
    <rPh sb="30" eb="32">
      <t>カイシュウ</t>
    </rPh>
    <phoneticPr fontId="4"/>
  </si>
  <si>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</si>
  <si>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</si>
  <si>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</si>
  <si>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</si>
  <si>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</si>
  <si>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</si>
  <si>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</si>
  <si>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</si>
  <si>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</si>
  <si>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</si>
  <si>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</si>
  <si>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</si>
  <si>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</si>
  <si>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</si>
  <si>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</si>
  <si>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</si>
  <si>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</si>
  <si>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</si>
  <si>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</si>
  <si>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</si>
  <si>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</si>
  <si>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</si>
  <si>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</si>
  <si>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</si>
  <si>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</si>
  <si>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</si>
  <si>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</si>
  <si>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4"/>
  </si>
  <si>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</si>
  <si>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</si>
  <si>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</si>
  <si>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</si>
  <si>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</si>
  <si>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</si>
  <si>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</si>
  <si>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</si>
  <si>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</si>
  <si>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</si>
  <si>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</si>
  <si>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</si>
  <si>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</si>
  <si>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</si>
  <si>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</si>
  <si>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</si>
  <si>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</si>
  <si>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</si>
  <si>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</si>
  <si>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</si>
  <si>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</si>
  <si>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</si>
  <si>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</si>
  <si>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</si>
  <si>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</si>
  <si>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</si>
  <si>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</si>
  <si>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</si>
  <si>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</si>
  <si>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</si>
  <si>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</si>
  <si>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</si>
  <si>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</si>
  <si>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</si>
  <si>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</si>
  <si>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</si>
  <si>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</si>
  <si>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</si>
  <si>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</si>
  <si>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</si>
  <si>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</si>
  <si>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</si>
  <si>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</si>
  <si>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</si>
  <si>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</si>
  <si>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</si>
  <si>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</si>
  <si>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</si>
  <si>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</si>
  <si>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</si>
  <si>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</si>
  <si>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</si>
  <si>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</si>
  <si>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</si>
  <si>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</si>
  <si>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</si>
  <si>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</si>
  <si>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</si>
  <si>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</si>
  <si>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</si>
  <si>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</si>
  <si>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</si>
  <si>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</si>
  <si>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</si>
  <si>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</si>
  <si>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</si>
  <si>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</si>
  <si>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</si>
  <si>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</si>
  <si>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</si>
  <si>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</si>
  <si>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</si>
  <si>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</si>
  <si>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</si>
  <si>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</si>
  <si>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</si>
  <si>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</si>
  <si>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</si>
  <si>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</si>
  <si>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</si>
  <si>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</si>
  <si>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</si>
  <si>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</si>
  <si>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</si>
  <si>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</si>
  <si>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</si>
  <si>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</si>
  <si>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</si>
  <si>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</si>
  <si>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</si>
  <si>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</si>
  <si>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</si>
  <si>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</si>
  <si>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</si>
  <si>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</si>
  <si>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</si>
  <si>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</si>
  <si>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</si>
  <si>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</si>
  <si>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</si>
  <si>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</si>
  <si>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</si>
  <si>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</si>
  <si>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</si>
  <si>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</si>
  <si>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</si>
  <si>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</si>
  <si>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</si>
  <si>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</si>
  <si>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</si>
  <si>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</si>
  <si>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</si>
  <si>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</si>
  <si>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</si>
  <si>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</si>
  <si>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</si>
  <si>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</si>
  <si>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</si>
  <si>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</si>
  <si>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</si>
  <si>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</si>
  <si>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</si>
  <si>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</si>
  <si>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</si>
  <si>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</si>
  <si>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</si>
  <si>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</si>
  <si>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</si>
  <si>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</si>
  <si>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</si>
  <si>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</si>
  <si>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</si>
  <si>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</si>
  <si>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</si>
  <si>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</si>
  <si>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</si>
  <si>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</si>
  <si>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</si>
  <si>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</si>
  <si>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</si>
  <si>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</si>
  <si>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</si>
  <si>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</si>
  <si>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</si>
  <si>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</si>
  <si>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</si>
  <si>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</si>
  <si>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</si>
  <si>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</si>
  <si>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</si>
  <si>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</si>
  <si>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</si>
  <si>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</si>
  <si>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</si>
  <si>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</si>
  <si>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</si>
  <si>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</si>
  <si>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</si>
  <si>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</si>
  <si>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</si>
  <si>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</si>
  <si>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</si>
  <si>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</si>
  <si>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</si>
  <si>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</si>
  <si>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</si>
  <si>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</si>
  <si>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</si>
  <si>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</si>
  <si>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</si>
  <si>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</si>
  <si>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</si>
  <si>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</si>
  <si>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</si>
  <si>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</si>
  <si>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</si>
  <si>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</si>
  <si>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</si>
  <si>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</si>
  <si>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</si>
  <si>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</si>
  <si>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</si>
  <si>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</si>
  <si>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</si>
  <si>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</si>
  <si>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</si>
  <si>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</si>
  <si>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</si>
  <si>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</si>
  <si>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</si>
  <si>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</si>
  <si>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</si>
  <si>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</si>
  <si>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</si>
  <si>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</si>
  <si>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</si>
  <si>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</si>
  <si>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</si>
  <si>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</si>
  <si>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</si>
  <si>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</si>
  <si>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</si>
  <si>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</si>
  <si>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</si>
  <si>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</si>
  <si>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</si>
  <si>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</si>
  <si>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</si>
  <si>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</si>
  <si>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</si>
  <si>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</si>
  <si>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</si>
  <si>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</si>
  <si>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</si>
  <si>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</si>
  <si>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</si>
  <si>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</si>
  <si>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</si>
  <si>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</si>
  <si>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</si>
  <si>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</si>
  <si>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</si>
  <si>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</si>
  <si>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</si>
  <si>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</si>
  <si>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</si>
  <si>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</si>
  <si>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</si>
  <si>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</si>
  <si>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</si>
  <si>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</si>
  <si>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</si>
  <si>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</si>
  <si>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</si>
  <si>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</si>
  <si>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</si>
  <si>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</si>
  <si>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</si>
  <si>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</si>
  <si>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</si>
  <si>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</si>
  <si>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</si>
  <si>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</si>
  <si>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</si>
  <si>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</si>
  <si>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</si>
  <si>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</si>
  <si>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</si>
  <si>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</si>
  <si>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</si>
  <si>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</si>
  <si>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</si>
  <si>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</si>
  <si>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</si>
  <si>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</si>
  <si>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</si>
  <si>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</si>
  <si>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</si>
  <si>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</si>
  <si>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</si>
  <si>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</si>
  <si>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</si>
  <si>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</si>
  <si>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</si>
  <si>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</si>
  <si>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</si>
  <si>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</si>
  <si>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</si>
  <si>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</si>
  <si>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</si>
  <si>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</si>
  <si>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</si>
  <si>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</si>
  <si>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</si>
  <si>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</si>
  <si>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</si>
  <si>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</si>
  <si>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</si>
  <si>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</si>
  <si>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</si>
  <si>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</si>
  <si>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</si>
  <si>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</si>
  <si>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</si>
  <si>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</si>
  <si>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</si>
  <si>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</si>
  <si>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</si>
  <si>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</si>
  <si>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</si>
  <si>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</si>
  <si>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</si>
  <si>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</si>
  <si>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</si>
  <si>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</si>
  <si>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</si>
  <si>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</si>
  <si>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</si>
  <si>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</si>
  <si>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</si>
  <si>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</si>
  <si>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</si>
  <si>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</si>
  <si>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</si>
  <si>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</si>
  <si>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</si>
  <si>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</si>
  <si>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</si>
  <si>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</si>
  <si>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</si>
  <si>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</si>
  <si>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</si>
  <si>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</si>
  <si>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</si>
  <si>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</si>
  <si>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</si>
  <si>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</si>
  <si>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</si>
  <si>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</si>
  <si>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</si>
  <si>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</si>
  <si>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</si>
  <si>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</si>
  <si>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</si>
  <si>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</si>
  <si>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</si>
  <si>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</si>
  <si>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</si>
  <si>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</si>
  <si>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</si>
  <si>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</si>
  <si>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</si>
  <si>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</si>
  <si>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</si>
  <si>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</si>
  <si>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</si>
  <si>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</si>
  <si>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</si>
  <si>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</si>
  <si>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</si>
  <si>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</si>
  <si>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</si>
  <si>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</si>
  <si>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</si>
  <si>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</si>
  <si>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</si>
  <si>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</si>
  <si>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</si>
  <si>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</si>
  <si>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</si>
  <si>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</si>
  <si>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</si>
  <si>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</si>
  <si>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</si>
  <si>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</si>
  <si>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</si>
  <si>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</si>
  <si>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</si>
  <si>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</si>
  <si>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</si>
  <si>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</si>
  <si>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</si>
  <si>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</si>
  <si>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</si>
  <si>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</si>
  <si>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</si>
  <si>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</si>
  <si>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</si>
  <si>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</si>
  <si>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</si>
  <si>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</si>
  <si>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</si>
  <si>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</si>
  <si>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</si>
  <si>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</si>
  <si>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</si>
  <si>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</si>
  <si>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</si>
  <si>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</si>
  <si>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</si>
  <si>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</si>
  <si>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</si>
  <si>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</si>
  <si>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</si>
  <si>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</si>
  <si>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</si>
  <si>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</si>
  <si>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</si>
  <si>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</si>
  <si>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</si>
  <si>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</si>
  <si>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</si>
  <si>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</si>
  <si>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</si>
  <si>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</si>
  <si>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</si>
  <si>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</si>
  <si>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</si>
  <si>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</si>
  <si>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</si>
  <si>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</si>
  <si>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</si>
  <si>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</si>
  <si>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</si>
  <si>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</si>
  <si>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</si>
  <si>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</si>
  <si>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</si>
  <si>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</si>
  <si>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</si>
  <si>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</si>
  <si>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</si>
  <si>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</si>
  <si>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</si>
  <si>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</si>
  <si>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</si>
  <si>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</si>
  <si>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</si>
  <si>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</si>
  <si>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</si>
  <si>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</si>
  <si>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</si>
  <si>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</si>
  <si>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</si>
  <si>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</si>
  <si>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</si>
  <si>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</si>
  <si>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</si>
  <si>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</si>
  <si>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</si>
  <si>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</si>
  <si>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</si>
  <si>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</si>
  <si>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</si>
  <si>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</si>
  <si>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</si>
  <si>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</si>
  <si>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</si>
  <si>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</si>
  <si>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</si>
  <si>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</si>
  <si>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</si>
  <si>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</si>
  <si>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</si>
  <si>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</si>
  <si>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</si>
  <si>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</si>
  <si>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4"/>
  </si>
  <si>
    <t>精算情報</t>
    <rPh sb="0" eb="2">
      <t>セイサン</t>
    </rPh>
    <rPh sb="2" eb="4">
      <t>ジョウホウ</t>
    </rPh>
    <phoneticPr fontId="14"/>
  </si>
  <si>
    <t>AR1084801</t>
  </si>
  <si>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</si>
  <si>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</si>
  <si>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</si>
  <si>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</si>
  <si>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</si>
  <si>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</si>
  <si>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</si>
  <si>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</si>
  <si>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</si>
  <si>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</si>
  <si>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</si>
  <si>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</si>
  <si>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</si>
  <si>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</si>
  <si>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</si>
  <si>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</si>
  <si>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</si>
  <si>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</si>
  <si>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</si>
  <si>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</si>
  <si>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</si>
  <si>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</si>
  <si>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</si>
  <si>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</si>
  <si>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</si>
  <si>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</si>
  <si>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</si>
  <si>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</si>
  <si>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</si>
  <si>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</si>
  <si>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</si>
  <si>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</si>
  <si>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</si>
  <si>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</si>
  <si>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</si>
  <si>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</si>
  <si>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</si>
  <si>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</si>
  <si>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</si>
  <si>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</si>
  <si>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</si>
  <si>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</si>
  <si>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</si>
  <si>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</si>
  <si>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</si>
  <si>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</si>
  <si>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</si>
  <si>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</si>
  <si>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</si>
  <si>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</si>
  <si>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</si>
  <si>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</si>
  <si>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</si>
  <si>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</si>
  <si>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</si>
  <si>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</si>
  <si>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</si>
  <si>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</si>
  <si>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</si>
  <si>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</si>
  <si>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</si>
  <si>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</si>
  <si>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</si>
  <si>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</si>
  <si>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</si>
  <si>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</si>
  <si>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</si>
  <si>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</si>
  <si>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</si>
  <si>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</si>
  <si>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</si>
  <si>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</si>
  <si>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</si>
  <si>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</si>
  <si>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</si>
  <si>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</si>
  <si>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</si>
  <si>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</si>
  <si>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</si>
  <si>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</si>
  <si>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</si>
  <si>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</si>
  <si>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</si>
  <si>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</si>
  <si>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</si>
  <si>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</si>
  <si>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</si>
  <si>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</si>
  <si>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</si>
  <si>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</si>
  <si>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</si>
  <si>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</si>
  <si>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</si>
  <si>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</si>
  <si>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</si>
  <si>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</si>
  <si>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</si>
  <si>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</si>
  <si>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</si>
  <si>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</si>
  <si>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</si>
  <si>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</si>
  <si>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</si>
  <si>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</si>
  <si>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</si>
  <si>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</si>
  <si>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</si>
  <si>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</si>
  <si>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</si>
  <si>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</si>
  <si>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</si>
  <si>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</si>
  <si>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</si>
  <si>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</si>
  <si>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</si>
  <si>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</si>
  <si>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</si>
  <si>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</si>
  <si>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</si>
  <si>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</si>
  <si>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</si>
  <si>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</si>
  <si>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</si>
  <si>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</si>
  <si>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</si>
  <si>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</si>
  <si>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</si>
  <si>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</si>
  <si>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</si>
  <si>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</si>
  <si>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</si>
  <si>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</si>
  <si>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</si>
  <si>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</si>
  <si>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</si>
  <si>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</si>
  <si>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</si>
  <si>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</si>
  <si>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</si>
  <si>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</si>
  <si>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</si>
  <si>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</si>
  <si>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</si>
  <si>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</si>
  <si>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</si>
  <si>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</si>
  <si>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</si>
  <si>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</si>
  <si>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</si>
  <si>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</si>
  <si>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</si>
  <si>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</si>
  <si>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</si>
  <si>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</si>
  <si>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</si>
  <si>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</si>
  <si>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</si>
  <si>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</si>
  <si>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</si>
  <si>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</si>
  <si>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</si>
  <si>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</si>
  <si>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</si>
  <si>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</si>
  <si>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</si>
  <si>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</si>
  <si>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</si>
  <si>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</si>
  <si>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</si>
  <si>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</si>
  <si>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</si>
  <si>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</si>
  <si>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</si>
  <si>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</si>
  <si>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</si>
  <si>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</si>
  <si>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</si>
  <si>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</si>
  <si>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</si>
  <si>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</si>
  <si>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</si>
  <si>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</si>
  <si>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</si>
  <si>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</si>
  <si>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</si>
  <si>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</si>
  <si>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</si>
  <si>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</si>
  <si>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</si>
  <si>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</si>
  <si>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</si>
  <si>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</si>
  <si>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</si>
  <si>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</si>
  <si>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</si>
  <si>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</si>
  <si>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</si>
  <si>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</si>
  <si>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</si>
  <si>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</si>
  <si>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</si>
  <si>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</si>
  <si>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</si>
  <si>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</si>
  <si>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</si>
  <si>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</si>
  <si>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</si>
  <si>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</si>
  <si>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</si>
  <si>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</si>
  <si>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</si>
  <si>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</si>
  <si>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</si>
  <si>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</si>
  <si>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</si>
  <si>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</si>
  <si>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</si>
  <si>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</si>
  <si>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</si>
  <si>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</si>
  <si>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</si>
  <si>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</si>
  <si>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</si>
  <si>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</si>
  <si>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</si>
  <si>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</si>
  <si>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</si>
  <si>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</si>
  <si>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</si>
  <si>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</si>
  <si>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</si>
  <si>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</si>
  <si>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</si>
  <si>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</si>
  <si>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</si>
  <si>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</si>
  <si>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</si>
  <si>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</si>
  <si>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</si>
  <si>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</si>
  <si>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</si>
  <si>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</si>
  <si>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</si>
  <si>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</si>
  <si>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</si>
  <si>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</si>
  <si>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</si>
  <si>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</si>
  <si>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</si>
  <si>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</si>
  <si>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</si>
  <si>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</si>
  <si>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</si>
  <si>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</si>
  <si>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</si>
  <si>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</si>
  <si>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</si>
  <si>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</si>
  <si>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</si>
  <si>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</si>
  <si>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</si>
  <si>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</si>
  <si>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</si>
  <si>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</si>
  <si>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</si>
  <si>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</si>
  <si>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</si>
  <si>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</si>
  <si>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</si>
  <si>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</si>
  <si>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</si>
  <si>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</si>
  <si>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</si>
  <si>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</si>
  <si>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</si>
  <si>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</si>
  <si>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</si>
  <si>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</si>
  <si>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</si>
  <si>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</si>
  <si>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</si>
  <si>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</si>
  <si>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</si>
  <si>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</si>
  <si>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</si>
  <si>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</si>
  <si>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</si>
  <si>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</si>
  <si>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</si>
  <si>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</si>
  <si>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</si>
  <si>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</si>
  <si>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</si>
  <si>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</si>
  <si>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</si>
  <si>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</si>
  <si>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</si>
  <si>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</si>
  <si>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</si>
  <si>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AR1085701</t>
  </si>
  <si>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t>
    <phoneticPr fontId="4"/>
  </si>
  <si>
    <t>債務区分ごとの精算</t>
    <rPh sb="0" eb="2">
      <t>サイム</t>
    </rPh>
    <rPh sb="2" eb="4">
      <t>クブン</t>
    </rPh>
    <rPh sb="7" eb="9">
      <t>セイサン</t>
    </rPh>
    <phoneticPr fontId="33"/>
  </si>
  <si>
    <t>AR1085702</t>
  </si>
  <si>
    <t>設定内容は、「精算情報１」と同様です。
「通貨コード」が未設定の場合は受け入れできません。</t>
    <phoneticPr fontId="4"/>
  </si>
  <si>
    <t>個別精算（共通・営業債務）</t>
    <rPh sb="0" eb="2">
      <t>コベツ</t>
    </rPh>
    <phoneticPr fontId="49"/>
  </si>
  <si>
    <t>AR1085703</t>
  </si>
  <si>
    <t>精算締日設定（共通・営業債務）</t>
    <rPh sb="2" eb="4">
      <t>シメビ</t>
    </rPh>
    <rPh sb="4" eb="6">
      <t>セッテイ</t>
    </rPh>
    <phoneticPr fontId="49"/>
  </si>
  <si>
    <t>AR1085704</t>
  </si>
  <si>
    <t>精算締日（共通・営業債務）コード</t>
  </si>
  <si>
    <t>AR1085705</t>
  </si>
  <si>
    <t>精算単位（共通・営業債務）</t>
    <rPh sb="0" eb="2">
      <t>セイサン</t>
    </rPh>
    <rPh sb="2" eb="4">
      <t>タンイ</t>
    </rPh>
    <phoneticPr fontId="33"/>
  </si>
  <si>
    <t>AR1085706</t>
  </si>
  <si>
    <t>支払予定確定単位設定（共通・営業債務）</t>
    <rPh sb="0" eb="2">
      <t>シハライ</t>
    </rPh>
    <rPh sb="2" eb="4">
      <t>ヨテイ</t>
    </rPh>
    <rPh sb="4" eb="6">
      <t>カクテイ</t>
    </rPh>
    <rPh sb="6" eb="8">
      <t>タンイ</t>
    </rPh>
    <rPh sb="8" eb="10">
      <t>セッテイ</t>
    </rPh>
    <phoneticPr fontId="33"/>
  </si>
  <si>
    <t>AR1085707</t>
  </si>
  <si>
    <t>支払予定確定単位（共通・営業債務）</t>
    <rPh sb="0" eb="2">
      <t>シハライ</t>
    </rPh>
    <rPh sb="2" eb="4">
      <t>ヨテイ</t>
    </rPh>
    <rPh sb="4" eb="6">
      <t>カクテイ</t>
    </rPh>
    <rPh sb="6" eb="8">
      <t>タンイ</t>
    </rPh>
    <phoneticPr fontId="33"/>
  </si>
  <si>
    <t>AR1085708</t>
  </si>
  <si>
    <t>個別精算（営業外債務）</t>
    <rPh sb="0" eb="2">
      <t>コベツ</t>
    </rPh>
    <phoneticPr fontId="49"/>
  </si>
  <si>
    <t>AR1085709</t>
  </si>
  <si>
    <t>精算締日設定（営業外債務）</t>
    <rPh sb="2" eb="4">
      <t>シメビ</t>
    </rPh>
    <rPh sb="4" eb="6">
      <t>セッテイ</t>
    </rPh>
    <phoneticPr fontId="49"/>
  </si>
  <si>
    <t>AR1085710</t>
  </si>
  <si>
    <t>AR1085711</t>
  </si>
  <si>
    <t>精算単位（営業外債務）</t>
    <rPh sb="0" eb="2">
      <t>セイサン</t>
    </rPh>
    <rPh sb="2" eb="4">
      <t>タンイ</t>
    </rPh>
    <phoneticPr fontId="33"/>
  </si>
  <si>
    <t>AR1085712</t>
  </si>
  <si>
    <t>支払予定確定単位設定（営業外債務）</t>
    <rPh sb="0" eb="2">
      <t>シハライ</t>
    </rPh>
    <rPh sb="2" eb="4">
      <t>ヨテイ</t>
    </rPh>
    <rPh sb="4" eb="6">
      <t>カクテイ</t>
    </rPh>
    <rPh sb="6" eb="8">
      <t>タンイ</t>
    </rPh>
    <rPh sb="8" eb="10">
      <t>セッテイ</t>
    </rPh>
    <phoneticPr fontId="33"/>
  </si>
  <si>
    <t>AR1085713</t>
  </si>
  <si>
    <t>支払予定確定単位（営業外債務）</t>
    <rPh sb="0" eb="2">
      <t>シハライ</t>
    </rPh>
    <rPh sb="2" eb="4">
      <t>ヨテイ</t>
    </rPh>
    <rPh sb="4" eb="6">
      <t>カクテイ</t>
    </rPh>
    <rPh sb="6" eb="8">
      <t>タンイ</t>
    </rPh>
    <phoneticPr fontId="33"/>
  </si>
  <si>
    <t>AR1085714</t>
  </si>
  <si>
    <t>AR1085802</t>
  </si>
  <si>
    <t>設定内容は、「精算情報１ - 支払条件（共通・営業債務）- 支払条件１」と同様です。
「通貨コード」が未設定の場合は受け入れできません。</t>
    <phoneticPr fontId="4"/>
  </si>
  <si>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</si>
  <si>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</si>
  <si>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</si>
  <si>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</si>
  <si>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33"/>
  </si>
  <si>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</si>
  <si>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</si>
  <si>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</si>
  <si>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33"/>
  </si>
  <si>
    <t>AR1085814</t>
  </si>
  <si>
    <t>支払条件１-支払サイト１-支払予定日（月）</t>
    <rPh sb="13" eb="15">
      <t>シハライ</t>
    </rPh>
    <rPh sb="15" eb="17">
      <t>ヨテイ</t>
    </rPh>
    <rPh sb="17" eb="18">
      <t>ビ</t>
    </rPh>
    <rPh sb="19" eb="20">
      <t>ツキ</t>
    </rPh>
    <phoneticPr fontId="33"/>
  </si>
  <si>
    <t>AR1085815</t>
  </si>
  <si>
    <t>支払条件１-支払サイト１-支払予定日（日）</t>
    <rPh sb="13" eb="15">
      <t>シハライ</t>
    </rPh>
    <rPh sb="15" eb="17">
      <t>ヨテイ</t>
    </rPh>
    <rPh sb="17" eb="18">
      <t>ビ</t>
    </rPh>
    <rPh sb="19" eb="20">
      <t>ニチ</t>
    </rPh>
    <phoneticPr fontId="33"/>
  </si>
  <si>
    <t>AR1085816</t>
  </si>
  <si>
    <t>AR1085817</t>
  </si>
  <si>
    <t>支払条件１-支払サイト１-分割割当値</t>
    <rPh sb="13" eb="15">
      <t>ブンカツ</t>
    </rPh>
    <rPh sb="15" eb="17">
      <t>ワリアテ</t>
    </rPh>
    <rPh sb="17" eb="18">
      <t>アタイ</t>
    </rPh>
    <phoneticPr fontId="33"/>
  </si>
  <si>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</si>
  <si>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</si>
  <si>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</si>
  <si>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33"/>
  </si>
  <si>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</si>
  <si>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</si>
  <si>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</si>
  <si>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33"/>
  </si>
  <si>
    <t>AR1085824</t>
  </si>
  <si>
    <t>支払条件１-支払サイト２-支払予定日（月）</t>
    <rPh sb="13" eb="15">
      <t>シハライ</t>
    </rPh>
    <rPh sb="15" eb="17">
      <t>ヨテイ</t>
    </rPh>
    <rPh sb="17" eb="18">
      <t>ビ</t>
    </rPh>
    <rPh sb="19" eb="20">
      <t>ツキ</t>
    </rPh>
    <phoneticPr fontId="33"/>
  </si>
  <si>
    <t>AR1085825</t>
  </si>
  <si>
    <t>支払条件１-支払サイト２-支払予定日（日）</t>
    <rPh sb="13" eb="15">
      <t>シハライ</t>
    </rPh>
    <rPh sb="15" eb="17">
      <t>ヨテイ</t>
    </rPh>
    <rPh sb="17" eb="18">
      <t>ビ</t>
    </rPh>
    <rPh sb="19" eb="20">
      <t>ニチ</t>
    </rPh>
    <phoneticPr fontId="33"/>
  </si>
  <si>
    <t>AR1085826</t>
  </si>
  <si>
    <t>AR1085827</t>
  </si>
  <si>
    <t>支払条件１-支払サイト２-分割割当値</t>
    <rPh sb="13" eb="15">
      <t>ブンカツ</t>
    </rPh>
    <rPh sb="15" eb="17">
      <t>ワリアテ</t>
    </rPh>
    <rPh sb="17" eb="18">
      <t>アタイ</t>
    </rPh>
    <phoneticPr fontId="33"/>
  </si>
  <si>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</si>
  <si>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</si>
  <si>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</si>
  <si>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33"/>
  </si>
  <si>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</si>
  <si>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</si>
  <si>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</si>
  <si>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33"/>
  </si>
  <si>
    <t>AR1085834</t>
  </si>
  <si>
    <t>支払条件１-支払サイト３-支払予定日（月）</t>
    <rPh sb="13" eb="15">
      <t>シハライ</t>
    </rPh>
    <rPh sb="15" eb="17">
      <t>ヨテイ</t>
    </rPh>
    <rPh sb="17" eb="18">
      <t>ビ</t>
    </rPh>
    <rPh sb="19" eb="20">
      <t>ツキ</t>
    </rPh>
    <phoneticPr fontId="33"/>
  </si>
  <si>
    <t>AR1085835</t>
  </si>
  <si>
    <t>支払条件１-支払サイト３-支払予定日（日）</t>
    <rPh sb="13" eb="15">
      <t>シハライ</t>
    </rPh>
    <rPh sb="15" eb="17">
      <t>ヨテイ</t>
    </rPh>
    <rPh sb="17" eb="18">
      <t>ビ</t>
    </rPh>
    <rPh sb="19" eb="20">
      <t>ニチ</t>
    </rPh>
    <phoneticPr fontId="33"/>
  </si>
  <si>
    <t>AR1085836</t>
  </si>
  <si>
    <t>AR1085837</t>
  </si>
  <si>
    <t>支払条件１-支払サイト３-分割割当値</t>
    <rPh sb="13" eb="15">
      <t>ブンカツ</t>
    </rPh>
    <rPh sb="15" eb="17">
      <t>ワリアテ</t>
    </rPh>
    <rPh sb="17" eb="18">
      <t>アタイ</t>
    </rPh>
    <phoneticPr fontId="33"/>
  </si>
  <si>
    <t>AR1085838</t>
  </si>
  <si>
    <t>支払条件２-基準額</t>
    <rPh sb="6" eb="8">
      <t>キジュン</t>
    </rPh>
    <rPh sb="8" eb="9">
      <t>ガク</t>
    </rPh>
    <phoneticPr fontId="33"/>
  </si>
  <si>
    <t>AR1085931</t>
  </si>
  <si>
    <t>設定内容は、「精算情報１ - 支払条件（共通・営業債務）- 支払条件２」と同様です。
「通貨コード」が未設定の場合は受け入れできません。</t>
    <phoneticPr fontId="4"/>
  </si>
  <si>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</si>
  <si>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</si>
  <si>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</si>
  <si>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</si>
  <si>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</si>
  <si>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33"/>
  </si>
  <si>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</si>
  <si>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</si>
  <si>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</si>
  <si>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33"/>
  </si>
  <si>
    <t>AR1085944</t>
  </si>
  <si>
    <t>支払条件２-支払サイト１-支払予定日（月）</t>
    <rPh sb="13" eb="15">
      <t>シハライ</t>
    </rPh>
    <rPh sb="15" eb="17">
      <t>ヨテイ</t>
    </rPh>
    <rPh sb="17" eb="18">
      <t>ビ</t>
    </rPh>
    <rPh sb="19" eb="20">
      <t>ツキ</t>
    </rPh>
    <phoneticPr fontId="33"/>
  </si>
  <si>
    <t>AR1085945</t>
  </si>
  <si>
    <t>支払条件２-支払サイト１-支払予定日（日）</t>
    <rPh sb="13" eb="15">
      <t>シハライ</t>
    </rPh>
    <rPh sb="15" eb="17">
      <t>ヨテイ</t>
    </rPh>
    <rPh sb="17" eb="18">
      <t>ビ</t>
    </rPh>
    <rPh sb="19" eb="20">
      <t>ニチ</t>
    </rPh>
    <phoneticPr fontId="33"/>
  </si>
  <si>
    <t>AR1085946</t>
  </si>
  <si>
    <t>AR1085947</t>
  </si>
  <si>
    <t>支払条件２-支払サイト１-分割割当値</t>
    <rPh sb="13" eb="15">
      <t>ブンカツ</t>
    </rPh>
    <rPh sb="15" eb="17">
      <t>ワリアテ</t>
    </rPh>
    <rPh sb="17" eb="18">
      <t>アタイ</t>
    </rPh>
    <phoneticPr fontId="33"/>
  </si>
  <si>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</si>
  <si>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</si>
  <si>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</si>
  <si>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33"/>
  </si>
  <si>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</si>
  <si>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</si>
  <si>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</si>
  <si>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33"/>
  </si>
  <si>
    <t>AR1085954</t>
  </si>
  <si>
    <t>支払条件２-支払サイト２-支払予定日（月）</t>
    <rPh sb="13" eb="15">
      <t>シハライ</t>
    </rPh>
    <rPh sb="15" eb="17">
      <t>ヨテイ</t>
    </rPh>
    <rPh sb="17" eb="18">
      <t>ビ</t>
    </rPh>
    <rPh sb="19" eb="20">
      <t>ツキ</t>
    </rPh>
    <phoneticPr fontId="33"/>
  </si>
  <si>
    <t>AR1085955</t>
  </si>
  <si>
    <t>支払条件２-支払サイト２-支払予定日（日）</t>
    <rPh sb="13" eb="15">
      <t>シハライ</t>
    </rPh>
    <rPh sb="15" eb="17">
      <t>ヨテイ</t>
    </rPh>
    <rPh sb="17" eb="18">
      <t>ビ</t>
    </rPh>
    <rPh sb="19" eb="20">
      <t>ニチ</t>
    </rPh>
    <phoneticPr fontId="33"/>
  </si>
  <si>
    <t>AR1085956</t>
  </si>
  <si>
    <t>AR1085957</t>
  </si>
  <si>
    <t>支払条件２-支払サイト２-分割割当値</t>
    <rPh sb="13" eb="15">
      <t>ブンカツ</t>
    </rPh>
    <rPh sb="15" eb="17">
      <t>ワリアテ</t>
    </rPh>
    <rPh sb="17" eb="18">
      <t>アタイ</t>
    </rPh>
    <phoneticPr fontId="33"/>
  </si>
  <si>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</si>
  <si>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</si>
  <si>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</si>
  <si>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33"/>
  </si>
  <si>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</si>
  <si>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</si>
  <si>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</si>
  <si>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33"/>
  </si>
  <si>
    <t>AR1085964</t>
  </si>
  <si>
    <t>支払条件２-支払サイト３-支払予定日（月）</t>
    <rPh sb="13" eb="15">
      <t>シハライ</t>
    </rPh>
    <rPh sb="15" eb="17">
      <t>ヨテイ</t>
    </rPh>
    <rPh sb="17" eb="18">
      <t>ビ</t>
    </rPh>
    <rPh sb="19" eb="20">
      <t>ツキ</t>
    </rPh>
    <phoneticPr fontId="33"/>
  </si>
  <si>
    <t>AR1085965</t>
  </si>
  <si>
    <t>支払条件２-支払サイト３-支払予定日（日）</t>
    <rPh sb="13" eb="15">
      <t>シハライ</t>
    </rPh>
    <rPh sb="15" eb="17">
      <t>ヨテイ</t>
    </rPh>
    <rPh sb="17" eb="18">
      <t>ビ</t>
    </rPh>
    <rPh sb="19" eb="20">
      <t>ニチ</t>
    </rPh>
    <phoneticPr fontId="33"/>
  </si>
  <si>
    <t>AR1085966</t>
  </si>
  <si>
    <t>AR1085967</t>
  </si>
  <si>
    <t>支払条件２-支払サイト３-分割割当値</t>
    <rPh sb="13" eb="15">
      <t>ブンカツ</t>
    </rPh>
    <rPh sb="15" eb="17">
      <t>ワリアテ</t>
    </rPh>
    <rPh sb="17" eb="18">
      <t>アタイ</t>
    </rPh>
    <phoneticPr fontId="33"/>
  </si>
  <si>
    <t>AR1085968</t>
  </si>
  <si>
    <t>支払条件３-基準額</t>
    <rPh sb="6" eb="8">
      <t>キジュン</t>
    </rPh>
    <rPh sb="8" eb="9">
      <t>ガク</t>
    </rPh>
    <phoneticPr fontId="33"/>
  </si>
  <si>
    <t>AR1086061</t>
  </si>
  <si>
    <t>設定内容は、「精算情報１ - 支払条件（共通・営業債務）- 支払条件３」と同様です。
「通貨コード」が未設定の場合は受け入れできません。</t>
    <phoneticPr fontId="4"/>
  </si>
  <si>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</si>
  <si>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</si>
  <si>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</si>
  <si>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</si>
  <si>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</si>
  <si>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33"/>
  </si>
  <si>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</si>
  <si>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</si>
  <si>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</si>
  <si>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33"/>
  </si>
  <si>
    <t>AR1086074</t>
  </si>
  <si>
    <t>支払条件３-支払サイト１-支払予定日（月）</t>
    <rPh sb="13" eb="15">
      <t>シハライ</t>
    </rPh>
    <rPh sb="15" eb="17">
      <t>ヨテイ</t>
    </rPh>
    <rPh sb="17" eb="18">
      <t>ビ</t>
    </rPh>
    <rPh sb="19" eb="20">
      <t>ツキ</t>
    </rPh>
    <phoneticPr fontId="33"/>
  </si>
  <si>
    <t>AR1086075</t>
  </si>
  <si>
    <t>支払条件３-支払サイト１-支払予定日（日）</t>
    <rPh sb="13" eb="15">
      <t>シハライ</t>
    </rPh>
    <rPh sb="15" eb="17">
      <t>ヨテイ</t>
    </rPh>
    <rPh sb="17" eb="18">
      <t>ビ</t>
    </rPh>
    <rPh sb="19" eb="20">
      <t>ニチ</t>
    </rPh>
    <phoneticPr fontId="33"/>
  </si>
  <si>
    <t>AR1086076</t>
  </si>
  <si>
    <t>AR1086077</t>
  </si>
  <si>
    <t>支払条件３-支払サイト１-分割割当値</t>
    <rPh sb="13" eb="15">
      <t>ブンカツ</t>
    </rPh>
    <rPh sb="15" eb="17">
      <t>ワリアテ</t>
    </rPh>
    <rPh sb="17" eb="18">
      <t>アタイ</t>
    </rPh>
    <phoneticPr fontId="33"/>
  </si>
  <si>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</si>
  <si>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</si>
  <si>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</si>
  <si>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33"/>
  </si>
  <si>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</si>
  <si>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</si>
  <si>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</si>
  <si>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33"/>
  </si>
  <si>
    <t>AR1086084</t>
  </si>
  <si>
    <t>支払条件３-支払サイト２-支払予定日（月）</t>
    <rPh sb="13" eb="15">
      <t>シハライ</t>
    </rPh>
    <rPh sb="15" eb="17">
      <t>ヨテイ</t>
    </rPh>
    <rPh sb="17" eb="18">
      <t>ビ</t>
    </rPh>
    <rPh sb="19" eb="20">
      <t>ツキ</t>
    </rPh>
    <phoneticPr fontId="33"/>
  </si>
  <si>
    <t>AR1086085</t>
  </si>
  <si>
    <t>支払条件３-支払サイト２-支払予定日（日）</t>
    <rPh sb="13" eb="15">
      <t>シハライ</t>
    </rPh>
    <rPh sb="15" eb="17">
      <t>ヨテイ</t>
    </rPh>
    <rPh sb="17" eb="18">
      <t>ビ</t>
    </rPh>
    <rPh sb="19" eb="20">
      <t>ニチ</t>
    </rPh>
    <phoneticPr fontId="33"/>
  </si>
  <si>
    <t>AR1086086</t>
  </si>
  <si>
    <t>AR1086087</t>
  </si>
  <si>
    <t>支払条件３-支払サイト２-分割割当値</t>
    <rPh sb="13" eb="15">
      <t>ブンカツ</t>
    </rPh>
    <rPh sb="15" eb="17">
      <t>ワリアテ</t>
    </rPh>
    <rPh sb="17" eb="18">
      <t>アタイ</t>
    </rPh>
    <phoneticPr fontId="33"/>
  </si>
  <si>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</si>
  <si>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</si>
  <si>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</si>
  <si>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33"/>
  </si>
  <si>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</si>
  <si>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</si>
  <si>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</si>
  <si>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33"/>
  </si>
  <si>
    <t>AR1086094</t>
  </si>
  <si>
    <t>支払条件３-支払サイト３-支払予定日（月）</t>
    <rPh sb="13" eb="15">
      <t>シハライ</t>
    </rPh>
    <rPh sb="15" eb="17">
      <t>ヨテイ</t>
    </rPh>
    <rPh sb="17" eb="18">
      <t>ビ</t>
    </rPh>
    <rPh sb="19" eb="20">
      <t>ツキ</t>
    </rPh>
    <phoneticPr fontId="33"/>
  </si>
  <si>
    <t>AR1086095</t>
  </si>
  <si>
    <t>支払条件３-支払サイト３-支払予定日（日）</t>
    <rPh sb="13" eb="15">
      <t>シハライ</t>
    </rPh>
    <rPh sb="15" eb="17">
      <t>ヨテイ</t>
    </rPh>
    <rPh sb="17" eb="18">
      <t>ビ</t>
    </rPh>
    <rPh sb="19" eb="20">
      <t>ニチ</t>
    </rPh>
    <phoneticPr fontId="33"/>
  </si>
  <si>
    <t>AR1086096</t>
  </si>
  <si>
    <t>AR1086097</t>
  </si>
  <si>
    <t>支払条件３-支払サイト３-分割割当値</t>
    <rPh sb="13" eb="15">
      <t>ブンカツ</t>
    </rPh>
    <rPh sb="15" eb="17">
      <t>ワリアテ</t>
    </rPh>
    <rPh sb="17" eb="18">
      <t>アタイ</t>
    </rPh>
    <phoneticPr fontId="33"/>
  </si>
  <si>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</si>
  <si>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</si>
  <si>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</si>
  <si>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</si>
  <si>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</si>
  <si>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</si>
  <si>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</si>
  <si>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</si>
  <si>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</si>
  <si>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</si>
  <si>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</si>
  <si>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</si>
  <si>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</si>
  <si>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</si>
  <si>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</si>
  <si>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</si>
  <si>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</si>
  <si>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</si>
  <si>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</si>
  <si>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</si>
  <si>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</si>
  <si>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</si>
  <si>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</si>
  <si>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</si>
  <si>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</si>
  <si>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</si>
  <si>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</si>
  <si>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</si>
  <si>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</si>
  <si>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</si>
  <si>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</si>
  <si>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</si>
  <si>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</si>
  <si>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</si>
  <si>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</si>
  <si>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</si>
  <si>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</si>
  <si>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</si>
  <si>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</si>
  <si>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</si>
  <si>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</si>
  <si>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</si>
  <si>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</si>
  <si>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</si>
  <si>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</si>
  <si>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</si>
  <si>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</si>
  <si>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</si>
  <si>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</si>
  <si>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</si>
  <si>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</si>
  <si>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</si>
  <si>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</si>
  <si>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</si>
  <si>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</si>
  <si>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</si>
  <si>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</si>
  <si>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</si>
  <si>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</si>
  <si>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</si>
  <si>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</si>
  <si>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</si>
  <si>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</si>
  <si>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</si>
  <si>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</si>
  <si>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</si>
  <si>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</si>
  <si>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</si>
  <si>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</si>
  <si>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</si>
  <si>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</si>
  <si>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</si>
  <si>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</si>
  <si>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</si>
  <si>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</si>
  <si>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</si>
  <si>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</si>
  <si>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</si>
  <si>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</si>
  <si>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</si>
  <si>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</si>
  <si>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</si>
  <si>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</si>
  <si>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</si>
  <si>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</si>
  <si>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</si>
  <si>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4"/>
  </si>
  <si>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</si>
  <si>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</si>
  <si>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</si>
  <si>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</si>
  <si>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</si>
  <si>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</si>
  <si>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</si>
  <si>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</si>
  <si>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</si>
  <si>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</si>
  <si>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</si>
  <si>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</si>
  <si>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</si>
  <si>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</si>
  <si>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4"/>
  </si>
  <si>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</si>
  <si>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</si>
  <si>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</si>
  <si>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</si>
  <si>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</si>
  <si>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</si>
  <si>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</si>
  <si>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</si>
  <si>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</si>
  <si>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</si>
  <si>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</si>
  <si>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</si>
  <si>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</si>
  <si>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</si>
  <si>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</si>
  <si>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</si>
  <si>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</si>
  <si>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</si>
  <si>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</si>
  <si>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</si>
  <si>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</si>
  <si>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</si>
  <si>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</si>
  <si>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</si>
  <si>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</si>
  <si>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</si>
  <si>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</si>
  <si>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4"/>
  </si>
  <si>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</si>
  <si>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</si>
  <si>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</si>
  <si>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</si>
  <si>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</si>
  <si>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</si>
  <si>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</si>
  <si>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</si>
  <si>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</si>
  <si>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</si>
  <si>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</si>
  <si>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</si>
  <si>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</si>
  <si>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</si>
  <si>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</si>
  <si>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</si>
  <si>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</si>
  <si>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</si>
  <si>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</si>
  <si>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</si>
  <si>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</si>
  <si>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</si>
  <si>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</si>
  <si>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</si>
  <si>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</si>
  <si>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</si>
  <si>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</si>
  <si>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</si>
  <si>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4"/>
  </si>
  <si>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</si>
  <si>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</si>
  <si>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</si>
  <si>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</si>
  <si>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</si>
  <si>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</si>
  <si>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</si>
  <si>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</si>
  <si>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</si>
  <si>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</si>
  <si>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</si>
  <si>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</si>
  <si>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</si>
  <si>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</si>
  <si>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</si>
  <si>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</si>
  <si>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</si>
  <si>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</si>
  <si>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</si>
  <si>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</si>
  <si>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</si>
  <si>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</si>
  <si>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</si>
  <si>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</si>
  <si>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</si>
  <si>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</si>
  <si>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4"/>
  </si>
  <si>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</si>
  <si>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</si>
  <si>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</si>
  <si>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</si>
  <si>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</si>
  <si>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</si>
  <si>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</si>
  <si>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</si>
  <si>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</si>
  <si>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</si>
  <si>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</si>
  <si>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</si>
  <si>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</si>
  <si>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</si>
  <si>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</si>
  <si>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</si>
  <si>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</si>
  <si>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</si>
  <si>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</si>
  <si>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</si>
  <si>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</si>
  <si>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</si>
  <si>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</si>
  <si>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</si>
  <si>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</si>
  <si>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</si>
  <si>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</si>
  <si>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</si>
  <si>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</si>
  <si>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</si>
  <si>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</si>
  <si>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</si>
  <si>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</si>
  <si>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</si>
  <si>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</si>
  <si>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</si>
  <si>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</si>
  <si>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</si>
  <si>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</si>
  <si>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</si>
  <si>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</si>
  <si>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</si>
  <si>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</si>
  <si>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</si>
  <si>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</si>
  <si>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</si>
  <si>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</si>
  <si>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</si>
  <si>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</si>
  <si>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</si>
  <si>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</si>
  <si>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</si>
  <si>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</si>
  <si>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</si>
  <si>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</si>
  <si>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</si>
  <si>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</si>
  <si>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</si>
  <si>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</si>
  <si>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</si>
  <si>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</si>
  <si>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</si>
  <si>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</si>
  <si>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</si>
  <si>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</si>
  <si>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</si>
  <si>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</si>
  <si>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</si>
  <si>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</si>
  <si>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</si>
  <si>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</si>
  <si>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</si>
  <si>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</si>
  <si>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</si>
  <si>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</si>
  <si>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</si>
  <si>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</si>
  <si>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</si>
  <si>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</si>
  <si>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</si>
  <si>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</si>
  <si>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</si>
  <si>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</si>
  <si>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</si>
  <si>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</si>
  <si>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</si>
  <si>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</si>
  <si>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</si>
  <si>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</si>
  <si>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</si>
  <si>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</si>
  <si>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</si>
  <si>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</si>
  <si>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</si>
  <si>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</si>
  <si>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</si>
  <si>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</si>
  <si>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</si>
  <si>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</si>
  <si>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</si>
  <si>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</si>
  <si>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</si>
  <si>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</si>
  <si>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</si>
  <si>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</si>
  <si>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</si>
  <si>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</si>
  <si>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</si>
  <si>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</si>
  <si>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</si>
  <si>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</si>
  <si>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</si>
  <si>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</si>
  <si>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</si>
  <si>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</si>
  <si>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</si>
  <si>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</si>
  <si>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</si>
  <si>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</si>
  <si>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</si>
  <si>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</si>
  <si>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</si>
  <si>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</si>
  <si>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</si>
  <si>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</si>
  <si>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</si>
  <si>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</si>
  <si>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</si>
  <si>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</si>
  <si>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</si>
  <si>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</si>
  <si>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</si>
  <si>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</si>
  <si>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</si>
  <si>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</si>
  <si>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</si>
  <si>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</si>
  <si>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</si>
  <si>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</si>
  <si>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</si>
  <si>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</si>
  <si>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</si>
  <si>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</si>
  <si>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</si>
  <si>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</si>
  <si>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</si>
  <si>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</si>
  <si>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</si>
  <si>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</si>
  <si>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</si>
  <si>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</si>
  <si>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</si>
  <si>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</si>
  <si>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</si>
  <si>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</si>
  <si>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</si>
  <si>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</si>
  <si>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</si>
  <si>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</si>
  <si>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</si>
  <si>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</si>
  <si>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</si>
  <si>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</si>
  <si>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</si>
  <si>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</si>
  <si>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</si>
  <si>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</si>
  <si>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</si>
  <si>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</si>
  <si>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</si>
  <si>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</si>
  <si>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</si>
  <si>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</si>
  <si>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</si>
  <si>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</si>
  <si>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</si>
  <si>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</si>
  <si>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</si>
  <si>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</si>
  <si>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</si>
  <si>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</si>
  <si>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</si>
  <si>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</si>
  <si>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</si>
  <si>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</si>
  <si>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</si>
  <si>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</si>
  <si>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</si>
  <si>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</si>
  <si>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</si>
  <si>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</si>
  <si>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</si>
  <si>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</si>
  <si>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</si>
  <si>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</si>
  <si>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</si>
  <si>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</si>
  <si>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</si>
  <si>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</si>
  <si>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</si>
  <si>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</si>
  <si>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</si>
  <si>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</si>
  <si>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</si>
  <si>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</si>
  <si>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</si>
  <si>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</si>
  <si>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</si>
  <si>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</si>
  <si>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</si>
  <si>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</si>
  <si>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</si>
  <si>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</si>
  <si>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</si>
  <si>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</si>
  <si>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</si>
  <si>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</si>
  <si>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</si>
  <si>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</si>
  <si>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</si>
  <si>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</si>
  <si>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</si>
  <si>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</si>
  <si>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</si>
  <si>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</si>
  <si>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</si>
  <si>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</si>
  <si>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</si>
  <si>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</si>
  <si>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</si>
  <si>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</si>
  <si>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</si>
  <si>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</si>
  <si>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</si>
  <si>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</si>
  <si>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</si>
  <si>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</si>
  <si>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</si>
  <si>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</si>
  <si>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</si>
  <si>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</si>
  <si>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</si>
  <si>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</si>
  <si>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</si>
  <si>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</si>
  <si>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</si>
  <si>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</si>
  <si>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</si>
  <si>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</si>
  <si>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</si>
  <si>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</si>
  <si>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</si>
  <si>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</si>
  <si>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</si>
  <si>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</si>
  <si>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</si>
  <si>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</si>
  <si>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</si>
  <si>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</si>
  <si>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</si>
  <si>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</si>
  <si>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</si>
  <si>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</si>
  <si>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</si>
  <si>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</si>
  <si>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</si>
  <si>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</si>
  <si>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</si>
  <si>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</si>
  <si>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</si>
  <si>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</si>
  <si>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</si>
  <si>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</si>
  <si>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</si>
  <si>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</si>
  <si>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</si>
  <si>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</si>
  <si>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</si>
  <si>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</si>
  <si>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</si>
  <si>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</si>
  <si>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</si>
  <si>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</si>
  <si>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</si>
  <si>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</si>
  <si>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</si>
  <si>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</si>
  <si>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</si>
  <si>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</si>
  <si>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</si>
  <si>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</si>
  <si>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</si>
  <si>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</si>
  <si>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</si>
  <si>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</si>
  <si>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</si>
  <si>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</si>
  <si>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</si>
  <si>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</si>
  <si>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</si>
  <si>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</si>
  <si>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</si>
  <si>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</si>
  <si>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</si>
  <si>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</si>
  <si>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</si>
  <si>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</si>
  <si>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</si>
  <si>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</si>
  <si>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</si>
  <si>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</si>
  <si>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</si>
  <si>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</si>
  <si>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</si>
  <si>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</si>
  <si>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</si>
  <si>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</si>
  <si>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</si>
  <si>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</si>
  <si>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</si>
  <si>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</si>
  <si>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</si>
  <si>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</si>
  <si>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</si>
  <si>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</si>
  <si>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</si>
  <si>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</si>
  <si>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</si>
  <si>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</si>
  <si>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</si>
  <si>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</si>
  <si>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</si>
  <si>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</si>
  <si>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</si>
  <si>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</si>
  <si>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</si>
  <si>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</si>
  <si>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</si>
  <si>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</si>
  <si>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</si>
  <si>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</si>
  <si>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</si>
  <si>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</si>
  <si>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</si>
  <si>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</si>
  <si>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</si>
  <si>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</si>
  <si>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</si>
  <si>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</si>
  <si>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</si>
  <si>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</si>
  <si>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</si>
  <si>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</si>
  <si>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</si>
  <si>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</si>
  <si>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</si>
  <si>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</si>
  <si>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</si>
  <si>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</si>
  <si>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</si>
  <si>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</si>
  <si>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</si>
  <si>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</si>
  <si>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</si>
  <si>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</si>
  <si>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</si>
  <si>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</si>
  <si>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</si>
  <si>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</si>
  <si>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</si>
  <si>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</si>
  <si>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</si>
  <si>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</si>
  <si>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</si>
  <si>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</si>
  <si>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</si>
  <si>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</si>
  <si>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</si>
  <si>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</si>
  <si>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</si>
  <si>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</si>
  <si>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</si>
  <si>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</si>
  <si>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</si>
  <si>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</si>
  <si>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</si>
  <si>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</si>
  <si>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</si>
  <si>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</si>
  <si>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</si>
  <si>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</si>
  <si>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</si>
  <si>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</si>
  <si>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</si>
  <si>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</si>
  <si>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</si>
  <si>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</si>
  <si>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</si>
  <si>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</si>
  <si>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</si>
  <si>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</si>
  <si>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</si>
  <si>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</si>
  <si>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</si>
  <si>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</si>
  <si>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</si>
  <si>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</si>
  <si>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</si>
  <si>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</si>
  <si>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</si>
  <si>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</si>
  <si>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</si>
  <si>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</si>
  <si>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</si>
  <si>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</si>
  <si>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</si>
  <si>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</si>
  <si>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</si>
  <si>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</si>
  <si>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</si>
  <si>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</si>
  <si>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</si>
  <si>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</si>
  <si>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</si>
  <si>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</si>
  <si>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</si>
  <si>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</si>
  <si>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</si>
  <si>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</si>
  <si>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</si>
  <si>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</si>
  <si>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</si>
  <si>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</si>
  <si>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</si>
  <si>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</si>
  <si>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</si>
  <si>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</si>
  <si>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</si>
  <si>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</si>
  <si>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</si>
  <si>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</si>
  <si>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</si>
  <si>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</si>
  <si>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</si>
  <si>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</si>
  <si>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4"/>
  </si>
  <si>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</si>
  <si>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24"/>
  </si>
  <si>
    <t>AR1090001</t>
    <phoneticPr fontId="4"/>
  </si>
  <si>
    <t>４～10</t>
    <phoneticPr fontId="4"/>
  </si>
  <si>
    <t>プロジェクト区分名</t>
    <rPh sb="6" eb="8">
      <t>クブン</t>
    </rPh>
    <rPh sb="8" eb="9">
      <t>メイ</t>
    </rPh>
    <phoneticPr fontId="36"/>
  </si>
  <si>
    <t>AR1090002</t>
    <phoneticPr fontId="4"/>
  </si>
  <si>
    <t>30</t>
    <phoneticPr fontId="4"/>
  </si>
  <si>
    <t>工程／工種データ</t>
    <phoneticPr fontId="4"/>
  </si>
  <si>
    <t>工程／工種コード</t>
    <rPh sb="0" eb="5">
      <t>コウテイ</t>
    </rPh>
    <phoneticPr fontId="14"/>
  </si>
  <si>
    <t>AR1100001</t>
  </si>
  <si>
    <t>工程／工種名</t>
    <rPh sb="0" eb="2">
      <t>コウテイ</t>
    </rPh>
    <rPh sb="3" eb="5">
      <t>コウシュ</t>
    </rPh>
    <rPh sb="5" eb="6">
      <t>メイ</t>
    </rPh>
    <phoneticPr fontId="14"/>
  </si>
  <si>
    <t>AR1100002</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</si>
  <si>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</si>
  <si>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</si>
  <si>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</si>
  <si>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</si>
  <si>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1"/>
  </si>
  <si>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</si>
  <si>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</si>
  <si>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</si>
  <si>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</si>
  <si>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</si>
  <si>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</si>
  <si>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</si>
  <si>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</si>
  <si>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</si>
  <si>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</si>
  <si>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</si>
  <si>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</si>
  <si>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</si>
  <si>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</si>
  <si>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4"/>
  </si>
  <si>
    <t>担当者区分コード</t>
    <rPh sb="3" eb="5">
      <t>クブン</t>
    </rPh>
    <phoneticPr fontId="1"/>
  </si>
  <si>
    <t>AR1120001</t>
  </si>
  <si>
    <t>担当者区分名</t>
    <rPh sb="3" eb="5">
      <t>クブン</t>
    </rPh>
    <rPh sb="5" eb="6">
      <t>メイ</t>
    </rPh>
    <phoneticPr fontId="14"/>
  </si>
  <si>
    <t>AR1120002</t>
  </si>
  <si>
    <t>『外貨入力 for 奉行クラウド』をご利用の場合</t>
    <phoneticPr fontId="4"/>
  </si>
  <si>
    <t>【ヘッダー】</t>
    <phoneticPr fontId="4"/>
  </si>
  <si>
    <t>為替レート種別コード</t>
    <rPh sb="0" eb="2">
      <t>カワセ</t>
    </rPh>
    <rPh sb="5" eb="7">
      <t>シュベツ</t>
    </rPh>
    <phoneticPr fontId="24"/>
  </si>
  <si>
    <t>MD1020001</t>
  </si>
  <si>
    <t>為替レート種別名</t>
    <rPh sb="0" eb="2">
      <t>カワセ</t>
    </rPh>
    <rPh sb="5" eb="7">
      <t>シュベツ</t>
    </rPh>
    <rPh sb="7" eb="8">
      <t>ナ</t>
    </rPh>
    <phoneticPr fontId="24"/>
  </si>
  <si>
    <t>MD1020002</t>
  </si>
  <si>
    <t>文字</t>
    <rPh sb="0" eb="2">
      <t>モジ</t>
    </rPh>
    <phoneticPr fontId="24"/>
  </si>
  <si>
    <t>為替レート種別略称</t>
    <rPh sb="0" eb="2">
      <t>カワセ</t>
    </rPh>
    <rPh sb="5" eb="7">
      <t>シュベツ</t>
    </rPh>
    <rPh sb="7" eb="9">
      <t>リャクショウ</t>
    </rPh>
    <phoneticPr fontId="24"/>
  </si>
  <si>
    <t>MD1020003</t>
  </si>
  <si>
    <t>入力単位</t>
    <rPh sb="0" eb="2">
      <t>ニュウリョク</t>
    </rPh>
    <rPh sb="2" eb="4">
      <t>タンイ</t>
    </rPh>
    <phoneticPr fontId="21"/>
  </si>
  <si>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</si>
  <si>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1"/>
  </si>
  <si>
    <t>【為替レート明細】</t>
    <rPh sb="1" eb="3">
      <t>カワセ</t>
    </rPh>
    <phoneticPr fontId="4"/>
  </si>
  <si>
    <t>ISO通貨コード</t>
    <phoneticPr fontId="4"/>
  </si>
  <si>
    <t>MD1020005</t>
  </si>
  <si>
    <t>大文字英字</t>
    <rPh sb="0" eb="3">
      <t>オオモジ</t>
    </rPh>
    <rPh sb="3" eb="5">
      <t>エイジ</t>
    </rPh>
    <phoneticPr fontId="36"/>
  </si>
  <si>
    <t>為替レート日付（開始）</t>
    <rPh sb="0" eb="2">
      <t>カワセ</t>
    </rPh>
    <rPh sb="5" eb="7">
      <t>ヒヅケ</t>
    </rPh>
    <rPh sb="8" eb="10">
      <t>カイシ</t>
    </rPh>
    <phoneticPr fontId="24"/>
  </si>
  <si>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</si>
  <si>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3"/>
  </si>
  <si>
    <t>為替レート日付（終了）</t>
    <rPh sb="0" eb="2">
      <t>カワセ</t>
    </rPh>
    <rPh sb="5" eb="7">
      <t>ヒヅケ</t>
    </rPh>
    <rPh sb="8" eb="10">
      <t>シュウリョウ</t>
    </rPh>
    <phoneticPr fontId="21"/>
  </si>
  <si>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</si>
  <si>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3"/>
  </si>
  <si>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</si>
  <si>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1"/>
  </si>
  <si>
    <t>摘要コード</t>
    <rPh sb="0" eb="2">
      <t>テキヨウ</t>
    </rPh>
    <phoneticPr fontId="14"/>
  </si>
  <si>
    <t>AR1130001</t>
  </si>
  <si>
    <t>摘要内容</t>
    <rPh sb="0" eb="2">
      <t>テキヨウ</t>
    </rPh>
    <rPh sb="2" eb="4">
      <t>ナイヨウ</t>
    </rPh>
    <phoneticPr fontId="14"/>
  </si>
  <si>
    <t>AR1130002</t>
  </si>
  <si>
    <t>AR1130003</t>
  </si>
  <si>
    <t>【基本】</t>
    <rPh sb="1" eb="3">
      <t>キホン</t>
    </rPh>
    <phoneticPr fontId="26"/>
  </si>
  <si>
    <t>【ヘッダー情報】</t>
    <rPh sb="5" eb="7">
      <t>ジョウホウ</t>
    </rPh>
    <phoneticPr fontId="38"/>
  </si>
  <si>
    <t>法人口座コード</t>
    <rPh sb="0" eb="2">
      <t>ホウジン</t>
    </rPh>
    <rPh sb="2" eb="4">
      <t>コウザ</t>
    </rPh>
    <phoneticPr fontId="42"/>
  </si>
  <si>
    <t>BK1010001</t>
  </si>
  <si>
    <t>法人口座名</t>
    <rPh sb="0" eb="2">
      <t>ホウジン</t>
    </rPh>
    <rPh sb="2" eb="4">
      <t>コウザ</t>
    </rPh>
    <rPh sb="4" eb="5">
      <t>メイ</t>
    </rPh>
    <phoneticPr fontId="27"/>
  </si>
  <si>
    <t>BK1010002</t>
  </si>
  <si>
    <t>文字</t>
    <rPh sb="0" eb="2">
      <t>モジ</t>
    </rPh>
    <phoneticPr fontId="27"/>
  </si>
  <si>
    <t>銀行コード</t>
    <rPh sb="0" eb="2">
      <t>ギンコウ</t>
    </rPh>
    <phoneticPr fontId="35"/>
  </si>
  <si>
    <t>BK1010101</t>
  </si>
  <si>
    <t>BK1010102</t>
  </si>
  <si>
    <t>支店住所</t>
    <rPh sb="0" eb="2">
      <t>シテン</t>
    </rPh>
    <rPh sb="2" eb="4">
      <t>ジュウショ</t>
    </rPh>
    <phoneticPr fontId="42"/>
  </si>
  <si>
    <t>BK1010103</t>
  </si>
  <si>
    <t>預金種目</t>
    <rPh sb="0" eb="2">
      <t>ヨキン</t>
    </rPh>
    <rPh sb="2" eb="4">
      <t>シュモク</t>
    </rPh>
    <phoneticPr fontId="42"/>
  </si>
  <si>
    <t>BK1010104</t>
  </si>
  <si>
    <t>1：普通 　2：当座　4：貯蓄　9：その他</t>
    <rPh sb="2" eb="4">
      <t>フツウ</t>
    </rPh>
    <rPh sb="8" eb="10">
      <t>トウザ</t>
    </rPh>
    <rPh sb="13" eb="15">
      <t>チョチク</t>
    </rPh>
    <rPh sb="20" eb="21">
      <t>タ</t>
    </rPh>
    <phoneticPr fontId="35"/>
  </si>
  <si>
    <t>口座番号</t>
    <rPh sb="0" eb="2">
      <t>コウザ</t>
    </rPh>
    <rPh sb="2" eb="4">
      <t>バンゴウ</t>
    </rPh>
    <phoneticPr fontId="42"/>
  </si>
  <si>
    <t>BK1010105</t>
  </si>
  <si>
    <t>数字</t>
    <rPh sb="1" eb="2">
      <t>ジ</t>
    </rPh>
    <phoneticPr fontId="27"/>
  </si>
  <si>
    <t>口座名義</t>
    <rPh sb="0" eb="2">
      <t>コウザ</t>
    </rPh>
    <rPh sb="2" eb="4">
      <t>メイギ</t>
    </rPh>
    <phoneticPr fontId="35"/>
  </si>
  <si>
    <t>BK1010106</t>
  </si>
  <si>
    <t>文字</t>
    <rPh sb="0" eb="2">
      <t>モジ</t>
    </rPh>
    <phoneticPr fontId="42"/>
  </si>
  <si>
    <t>口座名義カナ</t>
    <rPh sb="0" eb="2">
      <t>コウザ</t>
    </rPh>
    <rPh sb="2" eb="4">
      <t>メイギ</t>
    </rPh>
    <phoneticPr fontId="35"/>
  </si>
  <si>
    <t>BK1010107</t>
  </si>
  <si>
    <t>連絡先電話番号</t>
    <rPh sb="0" eb="3">
      <t>レンラクサキ</t>
    </rPh>
    <rPh sb="3" eb="5">
      <t>デンワ</t>
    </rPh>
    <rPh sb="5" eb="7">
      <t>バンゴウ</t>
    </rPh>
    <phoneticPr fontId="35"/>
  </si>
  <si>
    <t>BK1010108</t>
  </si>
  <si>
    <t>0：使用しない　1：使用する
新規データとして空白データを受け入れた場合は、「0：使用しない」が設定されます。</t>
  </si>
  <si>
    <t>【総合振込】</t>
    <rPh sb="1" eb="3">
      <t>ソウゴウ</t>
    </rPh>
    <rPh sb="3" eb="5">
      <t>フリコミ</t>
    </rPh>
    <phoneticPr fontId="26"/>
  </si>
  <si>
    <t>総合振込で使用する</t>
    <rPh sb="0" eb="2">
      <t>ソウゴウ</t>
    </rPh>
    <rPh sb="2" eb="4">
      <t>フリコミ</t>
    </rPh>
    <rPh sb="5" eb="7">
      <t>シヨウ</t>
    </rPh>
    <phoneticPr fontId="27"/>
  </si>
  <si>
    <t>BK1010201</t>
  </si>
  <si>
    <t>ＥＢで使用する</t>
    <rPh sb="3" eb="5">
      <t>シヨウ</t>
    </rPh>
    <phoneticPr fontId="27"/>
  </si>
  <si>
    <t>BK1010202</t>
  </si>
  <si>
    <t>会社コード</t>
    <rPh sb="0" eb="2">
      <t>カイシャ</t>
    </rPh>
    <phoneticPr fontId="27"/>
  </si>
  <si>
    <t>BK1010203</t>
  </si>
  <si>
    <t>準必須</t>
    <rPh sb="0" eb="1">
      <t>ジュン</t>
    </rPh>
    <rPh sb="1" eb="3">
      <t>ヒッス</t>
    </rPh>
    <phoneticPr fontId="26"/>
  </si>
  <si>
    <t>【必須になる条件】
以下のすべての条件に該当する場合
・「総合振込で使用する」が「1：使用する」
・「ＥＢで使用する」が「1：使用する」</t>
  </si>
  <si>
    <t>レコード長</t>
    <rPh sb="4" eb="5">
      <t>チョウ</t>
    </rPh>
    <phoneticPr fontId="27"/>
  </si>
  <si>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</si>
  <si>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</si>
  <si>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27"/>
  </si>
  <si>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</si>
  <si>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</si>
  <si>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27"/>
  </si>
  <si>
    <t>BK1010206</t>
  </si>
  <si>
    <t>この項目は、『債務奉行クラウド』をご利用の場合に受け入れできます。</t>
    <phoneticPr fontId="4"/>
  </si>
  <si>
    <t>[仕入先]メニューで、各項目の初期値を設定できます。新規データとして空白データを受け入れた場合は、初期値の内容が設定されます。</t>
    <rPh sb="1" eb="3">
      <t>シイレ</t>
    </rPh>
    <phoneticPr fontId="4"/>
  </si>
  <si>
    <t>【基本】</t>
    <rPh sb="1" eb="3">
      <t>キホン</t>
    </rPh>
    <phoneticPr fontId="14"/>
  </si>
  <si>
    <t>仕入先コード</t>
    <rPh sb="0" eb="2">
      <t>シイレ</t>
    </rPh>
    <rPh sb="2" eb="3">
      <t>サキ</t>
    </rPh>
    <phoneticPr fontId="1"/>
  </si>
  <si>
    <t>AP2010001</t>
  </si>
  <si>
    <t>法人番号</t>
    <rPh sb="0" eb="2">
      <t>ホウジン</t>
    </rPh>
    <rPh sb="2" eb="4">
      <t>バンゴウ</t>
    </rPh>
    <phoneticPr fontId="1"/>
  </si>
  <si>
    <t>AP2010002</t>
  </si>
  <si>
    <t>個人事業主として取引先を登録している場合は、１桁目に半角スペースを入力することで、12桁の個人番号を受け入れられます。</t>
    <rPh sb="2" eb="5">
      <t>ジギョウヌシ</t>
    </rPh>
    <phoneticPr fontId="1"/>
  </si>
  <si>
    <t>仕入先名</t>
    <rPh sb="0" eb="2">
      <t>シイレ</t>
    </rPh>
    <rPh sb="2" eb="3">
      <t>サキ</t>
    </rPh>
    <rPh sb="3" eb="4">
      <t>ナ</t>
    </rPh>
    <phoneticPr fontId="1"/>
  </si>
  <si>
    <t>AP2010003</t>
  </si>
  <si>
    <t>仕入先名カナ</t>
    <rPh sb="0" eb="2">
      <t>シイレ</t>
    </rPh>
    <rPh sb="2" eb="3">
      <t>サキ</t>
    </rPh>
    <rPh sb="3" eb="4">
      <t>メイ</t>
    </rPh>
    <phoneticPr fontId="1"/>
  </si>
  <si>
    <t>AP2010004</t>
  </si>
  <si>
    <t>事業所名</t>
    <rPh sb="0" eb="3">
      <t>ジギョウショ</t>
    </rPh>
    <rPh sb="3" eb="4">
      <t>メイ</t>
    </rPh>
    <phoneticPr fontId="1"/>
  </si>
  <si>
    <t>AP2010005</t>
  </si>
  <si>
    <t>事業所名カナ</t>
    <rPh sb="0" eb="3">
      <t>ジギョウショ</t>
    </rPh>
    <rPh sb="3" eb="4">
      <t>メイ</t>
    </rPh>
    <phoneticPr fontId="1"/>
  </si>
  <si>
    <t>AP2010006</t>
  </si>
  <si>
    <t>仕入先略称</t>
    <rPh sb="0" eb="2">
      <t>シイレ</t>
    </rPh>
    <rPh sb="2" eb="3">
      <t>サキ</t>
    </rPh>
    <rPh sb="3" eb="5">
      <t>リャクショウ</t>
    </rPh>
    <phoneticPr fontId="1"/>
  </si>
  <si>
    <t>AP2010007</t>
  </si>
  <si>
    <t>種別</t>
    <rPh sb="0" eb="2">
      <t>シュベツ</t>
    </rPh>
    <phoneticPr fontId="14"/>
  </si>
  <si>
    <t>AP2010015</t>
    <phoneticPr fontId="4"/>
  </si>
  <si>
    <t>この項目は、『債務奉行クラウド』をお使いの場合に受け入れできます。</t>
    <rPh sb="7" eb="9">
      <t>サイム</t>
    </rPh>
    <phoneticPr fontId="4"/>
  </si>
  <si>
    <t>AP2010101</t>
  </si>
  <si>
    <t>敬称</t>
    <rPh sb="0" eb="2">
      <t>ケイショウ</t>
    </rPh>
    <phoneticPr fontId="14"/>
  </si>
  <si>
    <t>AP2010102</t>
  </si>
  <si>
    <t>0：敬称なし　1：敬称１　2：敬称２　3： 敬称３　4：敬称４　5：敬称５
敬称は、設定（メインメニュー右上にある[設定]アイコンから[運用設定]メニューの[基本]ページ）によって異なります。</t>
  </si>
  <si>
    <t>インボイス登録区分</t>
    <rPh sb="5" eb="7">
      <t>トウロク</t>
    </rPh>
    <rPh sb="7" eb="9">
      <t>クブン</t>
    </rPh>
    <phoneticPr fontId="1"/>
  </si>
  <si>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</si>
  <si>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</si>
  <si>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36"/>
  </si>
  <si>
    <t>郵便番号</t>
    <rPh sb="0" eb="4">
      <t>ユウビンバンゴウ</t>
    </rPh>
    <phoneticPr fontId="1"/>
  </si>
  <si>
    <t>AP2010103</t>
  </si>
  <si>
    <t>都道府県</t>
    <rPh sb="0" eb="4">
      <t>トドウフケン</t>
    </rPh>
    <phoneticPr fontId="1"/>
  </si>
  <si>
    <t>AP2010104</t>
  </si>
  <si>
    <t>市区町村</t>
    <rPh sb="0" eb="2">
      <t>シク</t>
    </rPh>
    <rPh sb="2" eb="4">
      <t>チョウソン</t>
    </rPh>
    <phoneticPr fontId="1"/>
  </si>
  <si>
    <t>AP2010105</t>
  </si>
  <si>
    <t>番地</t>
    <rPh sb="0" eb="2">
      <t>バンチ</t>
    </rPh>
    <phoneticPr fontId="1"/>
  </si>
  <si>
    <t>AP2010106</t>
  </si>
  <si>
    <t>ビル等</t>
    <rPh sb="2" eb="3">
      <t>ナド</t>
    </rPh>
    <phoneticPr fontId="1"/>
  </si>
  <si>
    <t>AP2010107</t>
  </si>
  <si>
    <t>電話番号</t>
    <rPh sb="0" eb="2">
      <t>デンワ</t>
    </rPh>
    <rPh sb="2" eb="4">
      <t>バンゴウ</t>
    </rPh>
    <phoneticPr fontId="1"/>
  </si>
  <si>
    <t>AP2010108</t>
  </si>
  <si>
    <t>ＦＡＸ番号</t>
    <rPh sb="3" eb="5">
      <t>バンゴウ</t>
    </rPh>
    <phoneticPr fontId="1"/>
  </si>
  <si>
    <t>AP2010109</t>
  </si>
  <si>
    <t>ホームページ</t>
  </si>
  <si>
    <t>AP2010110</t>
  </si>
  <si>
    <t>80</t>
  </si>
  <si>
    <t>AP2010111</t>
  </si>
  <si>
    <t>AP2010112</t>
  </si>
  <si>
    <t>AP2010113</t>
  </si>
  <si>
    <t>取引先コード</t>
    <rPh sb="0" eb="2">
      <t>トリヒキ</t>
    </rPh>
    <rPh sb="2" eb="3">
      <t>サキ</t>
    </rPh>
    <phoneticPr fontId="0"/>
  </si>
  <si>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</si>
  <si>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</si>
  <si>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</si>
  <si>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この項目は、『商奉行クラウドｉ』の『Bシステム』以上と『蔵奉行クラウドｉ』の『Bシステム』以上をお使いの場合に受け入れできます。</t>
  </si>
  <si>
    <t>AP2010114</t>
  </si>
  <si>
    <t>形式は、表紙の「金額・数量の形式」参照
この項目は、『債務奉行クラウドｉ』の『Bシステム』以上をお使いの場合に受け入れできます。</t>
  </si>
  <si>
    <t>AP2010115</t>
  </si>
  <si>
    <t>整数３桁　小数２桁
形式は、表紙の「金額・数量の形式」参照
この項目は、『債務奉行クラウドｉ』の『Bシステム』以上をお使いの場合に受け入れできます。</t>
  </si>
  <si>
    <t>【ご担当】</t>
  </si>
  <si>
    <t>ご担当 － 部署</t>
    <rPh sb="6" eb="8">
      <t>ブショ</t>
    </rPh>
    <phoneticPr fontId="1"/>
  </si>
  <si>
    <t>AP2010201</t>
  </si>
  <si>
    <t>ご担当 － 電話番号</t>
    <rPh sb="1" eb="3">
      <t>タントウ</t>
    </rPh>
    <rPh sb="6" eb="8">
      <t>デンワ</t>
    </rPh>
    <rPh sb="8" eb="10">
      <t>バンゴウ</t>
    </rPh>
    <phoneticPr fontId="1"/>
  </si>
  <si>
    <t>AP2010202</t>
  </si>
  <si>
    <t>ご担当 － ＦＡＸ番号</t>
    <rPh sb="1" eb="3">
      <t>タントウ</t>
    </rPh>
    <rPh sb="9" eb="11">
      <t>バンゴウ</t>
    </rPh>
    <phoneticPr fontId="1"/>
  </si>
  <si>
    <t>AP2010203</t>
  </si>
  <si>
    <t>ご担当 － 役職</t>
    <rPh sb="6" eb="8">
      <t>ヤクショク</t>
    </rPh>
    <phoneticPr fontId="1"/>
  </si>
  <si>
    <t>AP2010204</t>
  </si>
  <si>
    <t>ご担当 － 担当者名</t>
    <rPh sb="6" eb="9">
      <t>タントウシャ</t>
    </rPh>
    <rPh sb="9" eb="10">
      <t>メイ</t>
    </rPh>
    <phoneticPr fontId="1"/>
  </si>
  <si>
    <t>AP2010205</t>
  </si>
  <si>
    <t>ご担当 － 携帯番号</t>
    <rPh sb="6" eb="8">
      <t>ケイタイ</t>
    </rPh>
    <rPh sb="8" eb="10">
      <t>バンゴウ</t>
    </rPh>
    <phoneticPr fontId="1"/>
  </si>
  <si>
    <t>AP2010206</t>
  </si>
  <si>
    <t>ご担当 － Ｅ－Ｍａｉｌ</t>
  </si>
  <si>
    <t>AP2010207</t>
  </si>
  <si>
    <t>仕入／精算先区分１コード</t>
    <rPh sb="0" eb="2">
      <t>シイレ</t>
    </rPh>
    <rPh sb="3" eb="5">
      <t>セイサン</t>
    </rPh>
    <rPh sb="5" eb="6">
      <t>サキ</t>
    </rPh>
    <rPh sb="6" eb="8">
      <t>クブン</t>
    </rPh>
    <phoneticPr fontId="1"/>
  </si>
  <si>
    <t>AP2010301</t>
  </si>
  <si>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</si>
  <si>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仕入／精算先区分２コード</t>
    <rPh sb="0" eb="2">
      <t>シイレ</t>
    </rPh>
    <rPh sb="3" eb="5">
      <t>セイサン</t>
    </rPh>
    <rPh sb="5" eb="6">
      <t>サキ</t>
    </rPh>
    <rPh sb="6" eb="8">
      <t>クブン</t>
    </rPh>
    <phoneticPr fontId="1"/>
  </si>
  <si>
    <t>AP2010302</t>
  </si>
  <si>
    <t>仕入／精算先区分３コード</t>
    <rPh sb="0" eb="2">
      <t>シイレ</t>
    </rPh>
    <rPh sb="3" eb="5">
      <t>セイサン</t>
    </rPh>
    <rPh sb="5" eb="6">
      <t>サキ</t>
    </rPh>
    <rPh sb="6" eb="8">
      <t>クブン</t>
    </rPh>
    <phoneticPr fontId="1"/>
  </si>
  <si>
    <t>AP2010303</t>
  </si>
  <si>
    <t>仕入／精算先区分４コード</t>
    <rPh sb="0" eb="2">
      <t>シイレ</t>
    </rPh>
    <rPh sb="3" eb="5">
      <t>セイサン</t>
    </rPh>
    <rPh sb="5" eb="6">
      <t>サキ</t>
    </rPh>
    <rPh sb="6" eb="8">
      <t>クブン</t>
    </rPh>
    <phoneticPr fontId="1"/>
  </si>
  <si>
    <t>AP2010304</t>
  </si>
  <si>
    <t>仕入／精算先区分５コード</t>
    <rPh sb="0" eb="2">
      <t>シイレ</t>
    </rPh>
    <rPh sb="3" eb="5">
      <t>セイサン</t>
    </rPh>
    <rPh sb="5" eb="6">
      <t>サキ</t>
    </rPh>
    <rPh sb="6" eb="8">
      <t>クブン</t>
    </rPh>
    <phoneticPr fontId="1"/>
  </si>
  <si>
    <t>AP2010305</t>
  </si>
  <si>
    <t>主セグメント１</t>
    <rPh sb="0" eb="1">
      <t>シュ</t>
    </rPh>
    <phoneticPr fontId="1"/>
  </si>
  <si>
    <t>MM2010301</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</si>
  <si>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</si>
  <si>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主セグメント２</t>
    <rPh sb="0" eb="1">
      <t>シュ</t>
    </rPh>
    <phoneticPr fontId="1"/>
  </si>
  <si>
    <t>MM2010302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</si>
  <si>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</si>
  <si>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【仕入】</t>
    <rPh sb="1" eb="3">
      <t>シイレ</t>
    </rPh>
    <phoneticPr fontId="14"/>
  </si>
  <si>
    <t>スポット区分</t>
    <rPh sb="4" eb="6">
      <t>クブン</t>
    </rPh>
    <phoneticPr fontId="1"/>
  </si>
  <si>
    <t>AP2010401</t>
  </si>
  <si>
    <t>0：通常仕入先　1：スポット仕入先</t>
    <rPh sb="2" eb="4">
      <t>ツウジョウ</t>
    </rPh>
    <rPh sb="4" eb="6">
      <t>シイレ</t>
    </rPh>
    <rPh sb="6" eb="7">
      <t>サキ</t>
    </rPh>
    <rPh sb="14" eb="16">
      <t>シイレ</t>
    </rPh>
    <rPh sb="16" eb="17">
      <t>サキ</t>
    </rPh>
    <phoneticPr fontId="1"/>
  </si>
  <si>
    <t>取引通貨コード</t>
    <rPh sb="0" eb="2">
      <t>トリヒキ</t>
    </rPh>
    <rPh sb="2" eb="4">
      <t>ツウカ</t>
    </rPh>
    <phoneticPr fontId="49"/>
  </si>
  <si>
    <t>AP2010403</t>
    <phoneticPr fontId="4"/>
  </si>
  <si>
    <t>大文字英字</t>
    <rPh sb="0" eb="5">
      <t>オオモジエイジ</t>
    </rPh>
    <phoneticPr fontId="49"/>
  </si>
  <si>
    <t>為替レート種別コード</t>
    <phoneticPr fontId="49"/>
  </si>
  <si>
    <t>AP2010404</t>
    <phoneticPr fontId="4"/>
  </si>
  <si>
    <t>英数</t>
    <rPh sb="0" eb="2">
      <t>エイスウ</t>
    </rPh>
    <phoneticPr fontId="49"/>
  </si>
  <si>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rPh sb="57" eb="59">
      <t>サイム</t>
    </rPh>
    <phoneticPr fontId="4"/>
  </si>
  <si>
    <t>購入主部門コード</t>
    <rPh sb="2" eb="3">
      <t>シュ</t>
    </rPh>
    <rPh sb="3" eb="5">
      <t>ブモン</t>
    </rPh>
    <phoneticPr fontId="1"/>
  </si>
  <si>
    <t>AP2010405</t>
  </si>
  <si>
    <t>購入主担当者コード</t>
    <rPh sb="0" eb="2">
      <t>コウニュウ</t>
    </rPh>
    <rPh sb="2" eb="3">
      <t>シュ</t>
    </rPh>
    <rPh sb="3" eb="5">
      <t>タントウ</t>
    </rPh>
    <rPh sb="5" eb="6">
      <t>シャ</t>
    </rPh>
    <phoneticPr fontId="1"/>
  </si>
  <si>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</si>
  <si>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</si>
  <si>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</si>
  <si>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</si>
  <si>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購入主工程／工種コード</t>
    <rPh sb="2" eb="3">
      <t>シュ</t>
    </rPh>
    <rPh sb="3" eb="8">
      <t>コウテイ</t>
    </rPh>
    <phoneticPr fontId="1"/>
  </si>
  <si>
    <t>AP2010408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</si>
  <si>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</si>
  <si>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仕入計上基準</t>
    <rPh sb="0" eb="2">
      <t>シイレ</t>
    </rPh>
    <rPh sb="2" eb="4">
      <t>ケイジョウ</t>
    </rPh>
    <rPh sb="4" eb="6">
      <t>キジュン</t>
    </rPh>
    <phoneticPr fontId="1"/>
  </si>
  <si>
    <t>MM2010405</t>
  </si>
  <si>
    <t>0：入荷基準　１：検収基準</t>
    <rPh sb="2" eb="4">
      <t>ニュウカ</t>
    </rPh>
    <rPh sb="4" eb="6">
      <t>キジュン</t>
    </rPh>
    <rPh sb="9" eb="11">
      <t>ケンシュウ</t>
    </rPh>
    <rPh sb="11" eb="13">
      <t>キジュン</t>
    </rPh>
    <phoneticPr fontId="1"/>
  </si>
  <si>
    <t>仕入端数処理額</t>
    <rPh sb="0" eb="2">
      <t>シイレ</t>
    </rPh>
    <rPh sb="6" eb="7">
      <t>ガク</t>
    </rPh>
    <phoneticPr fontId="1"/>
  </si>
  <si>
    <t>MM2010401</t>
  </si>
  <si>
    <t>仕入端数処理</t>
    <rPh sb="0" eb="2">
      <t>シイレ</t>
    </rPh>
    <phoneticPr fontId="1"/>
  </si>
  <si>
    <t>MM2010402</t>
  </si>
  <si>
    <t>0：切り上げ　1：四捨五入　2：切り捨て</t>
  </si>
  <si>
    <t>注文書フォームコード</t>
    <rPh sb="0" eb="3">
      <t>チュウモンショ</t>
    </rPh>
    <phoneticPr fontId="1"/>
  </si>
  <si>
    <t>MM2010403</t>
  </si>
  <si>
    <t>注文書差出名コード</t>
    <rPh sb="0" eb="3">
      <t>チュウモンショ</t>
    </rPh>
    <rPh sb="3" eb="5">
      <t>サシダシ</t>
    </rPh>
    <rPh sb="5" eb="6">
      <t>メイ</t>
    </rPh>
    <phoneticPr fontId="1"/>
  </si>
  <si>
    <t>MM2010404</t>
  </si>
  <si>
    <t>伝票債務区分</t>
    <rPh sb="0" eb="2">
      <t>デンピョウ</t>
    </rPh>
    <rPh sb="2" eb="4">
      <t>サイム</t>
    </rPh>
    <rPh sb="4" eb="6">
      <t>クブン</t>
    </rPh>
    <phoneticPr fontId="1"/>
  </si>
  <si>
    <t>AP2010402</t>
  </si>
  <si>
    <t>0：営業外債務　1：営業債務
この項目は、『債務奉行クラウド』をご利用の場合に受け入れできます。
新規データとして空白データを受け入れた場合は、「1：営業債務」が設定されます。</t>
    <phoneticPr fontId="14"/>
  </si>
  <si>
    <t>債務部門指定</t>
    <rPh sb="0" eb="2">
      <t>サイム</t>
    </rPh>
    <rPh sb="2" eb="4">
      <t>ブモン</t>
    </rPh>
    <rPh sb="4" eb="6">
      <t>シテイ</t>
    </rPh>
    <phoneticPr fontId="1"/>
  </si>
  <si>
    <t>0：固定　1：購入</t>
    <rPh sb="2" eb="4">
      <t>コテイ</t>
    </rPh>
    <phoneticPr fontId="1"/>
  </si>
  <si>
    <t>債務主部門コード</t>
    <rPh sb="0" eb="2">
      <t>サイム</t>
    </rPh>
    <rPh sb="2" eb="3">
      <t>シュ</t>
    </rPh>
    <rPh sb="3" eb="5">
      <t>ブモン</t>
    </rPh>
    <phoneticPr fontId="1"/>
  </si>
  <si>
    <t>AP2010409</t>
  </si>
  <si>
    <t>債務プロジェクト指定</t>
    <rPh sb="0" eb="2">
      <t>サイム</t>
    </rPh>
    <rPh sb="8" eb="10">
      <t>シテイ</t>
    </rPh>
    <phoneticPr fontId="1"/>
  </si>
  <si>
    <t>0：固定　1：購入
この項目は、プロジェクト（メインメニュー右上にある[設定]アイコンから[運用設定]メニューの[基本]ページで設定）が「使用する」の場合に受け入れできます。</t>
    <rPh sb="2" eb="4">
      <t>コテイ</t>
    </rPh>
    <phoneticPr fontId="1"/>
  </si>
  <si>
    <t>債務主プロジェクトコード</t>
  </si>
  <si>
    <t>AP2010410</t>
  </si>
  <si>
    <t>債務工程／工種指定</t>
    <rPh sb="0" eb="2">
      <t>サイム</t>
    </rPh>
    <rPh sb="7" eb="9">
      <t>シテイ</t>
    </rPh>
    <phoneticPr fontId="1"/>
  </si>
  <si>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4"/>
  </si>
  <si>
    <t>債務主工程／工種コード</t>
    <rPh sb="0" eb="2">
      <t>サイム</t>
    </rPh>
    <rPh sb="2" eb="3">
      <t>シュ</t>
    </rPh>
    <rPh sb="3" eb="8">
      <t>コウテイ</t>
    </rPh>
    <phoneticPr fontId="1"/>
  </si>
  <si>
    <t>AP2010411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</si>
  <si>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</si>
  <si>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主仕入取引コード</t>
    <rPh sb="0" eb="1">
      <t>シュ</t>
    </rPh>
    <rPh sb="1" eb="3">
      <t>シイレ</t>
    </rPh>
    <rPh sb="3" eb="5">
      <t>トリヒキ</t>
    </rPh>
    <phoneticPr fontId="1"/>
  </si>
  <si>
    <t>主仕入取引コードー返品</t>
  </si>
  <si>
    <t>仮払補助科目コード</t>
  </si>
  <si>
    <t>主仕入取引コードー値引</t>
    <rPh sb="0" eb="1">
      <t>シュ</t>
    </rPh>
    <rPh sb="1" eb="3">
      <t>シイレ</t>
    </rPh>
    <rPh sb="3" eb="5">
      <t>トリヒキ</t>
    </rPh>
    <rPh sb="9" eb="11">
      <t>ネビキ</t>
    </rPh>
    <phoneticPr fontId="1"/>
  </si>
  <si>
    <t>主仕入取引コード（営業外債務）</t>
    <rPh sb="0" eb="1">
      <t>シュ</t>
    </rPh>
    <rPh sb="1" eb="3">
      <t>シイレ</t>
    </rPh>
    <rPh sb="3" eb="5">
      <t>トリヒキ</t>
    </rPh>
    <rPh sb="9" eb="12">
      <t>エイギョウガイ</t>
    </rPh>
    <rPh sb="12" eb="14">
      <t>サイム</t>
    </rPh>
    <phoneticPr fontId="1"/>
  </si>
  <si>
    <t>主仕入取引コードー返品（営業外債務）</t>
    <rPh sb="0" eb="1">
      <t>シュ</t>
    </rPh>
    <rPh sb="1" eb="3">
      <t>シイレ</t>
    </rPh>
    <rPh sb="3" eb="5">
      <t>トリヒキ</t>
    </rPh>
    <rPh sb="9" eb="11">
      <t>ヘンピン</t>
    </rPh>
    <rPh sb="12" eb="15">
      <t>エイギョウガイ</t>
    </rPh>
    <rPh sb="15" eb="17">
      <t>サイム</t>
    </rPh>
    <phoneticPr fontId="1"/>
  </si>
  <si>
    <t>主仕入取引コードー値引（営業外債務）</t>
    <rPh sb="0" eb="1">
      <t>シュ</t>
    </rPh>
    <rPh sb="1" eb="3">
      <t>シイレ</t>
    </rPh>
    <rPh sb="3" eb="5">
      <t>トリヒキ</t>
    </rPh>
    <rPh sb="9" eb="11">
      <t>ネビキ</t>
    </rPh>
    <rPh sb="12" eb="15">
      <t>エイギョウガイ</t>
    </rPh>
    <rPh sb="15" eb="17">
      <t>サイム</t>
    </rPh>
    <phoneticPr fontId="1"/>
  </si>
  <si>
    <t>補助科目優先コード指定</t>
  </si>
  <si>
    <t>0：使用しない　1：使用する</t>
    <rPh sb="2" eb="4">
      <t>シヨウ</t>
    </rPh>
    <rPh sb="10" eb="12">
      <t>シヨウ</t>
    </rPh>
    <phoneticPr fontId="41"/>
  </si>
  <si>
    <t>補助科目優先コード</t>
  </si>
  <si>
    <t>AP2010422</t>
  </si>
  <si>
    <t>１～10</t>
    <phoneticPr fontId="4"/>
  </si>
  <si>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</si>
  <si>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消費税計算</t>
    <rPh sb="0" eb="3">
      <t>ショウヒゼイ</t>
    </rPh>
    <rPh sb="3" eb="5">
      <t>ケイサン</t>
    </rPh>
    <phoneticPr fontId="1"/>
  </si>
  <si>
    <t>AP2010501</t>
  </si>
  <si>
    <t>0：明細単位　1：伝票単位　2：請求書単位</t>
    <rPh sb="4" eb="6">
      <t>タンイ</t>
    </rPh>
    <rPh sb="9" eb="11">
      <t>デンピョウ</t>
    </rPh>
    <rPh sb="11" eb="13">
      <t>タンイ</t>
    </rPh>
    <rPh sb="19" eb="21">
      <t>タンイ</t>
    </rPh>
    <phoneticPr fontId="1"/>
  </si>
  <si>
    <t>仕入先優先に設定する</t>
    <rPh sb="0" eb="2">
      <t>シイレ</t>
    </rPh>
    <rPh sb="2" eb="3">
      <t>サキ</t>
    </rPh>
    <rPh sb="3" eb="5">
      <t>ユウセン</t>
    </rPh>
    <rPh sb="6" eb="8">
      <t>セッテイ</t>
    </rPh>
    <phoneticPr fontId="1"/>
  </si>
  <si>
    <t>AP2010502</t>
  </si>
  <si>
    <t>取引発生区分</t>
    <rPh sb="0" eb="2">
      <t>トリヒキ</t>
    </rPh>
    <rPh sb="2" eb="4">
      <t>ハッセイ</t>
    </rPh>
    <rPh sb="4" eb="6">
      <t>クブン</t>
    </rPh>
    <phoneticPr fontId="1"/>
  </si>
  <si>
    <t>1：国内　2：輸入　3：国外　9：科目優先</t>
    <rPh sb="7" eb="9">
      <t>ユニュウ</t>
    </rPh>
    <phoneticPr fontId="1"/>
  </si>
  <si>
    <t>0：計算しない　1：税抜金額から計算する　2：税込金額から計算する　9：商品優先</t>
    <rPh sb="36" eb="38">
      <t>ショウヒン</t>
    </rPh>
    <rPh sb="38" eb="40">
      <t>ユウセン</t>
    </rPh>
    <phoneticPr fontId="1"/>
  </si>
  <si>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</si>
  <si>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</si>
  <si>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【源泉徴収】</t>
    <rPh sb="1" eb="3">
      <t>ゲンセン</t>
    </rPh>
    <rPh sb="3" eb="5">
      <t>チョウシュウ</t>
    </rPh>
    <phoneticPr fontId="14"/>
  </si>
  <si>
    <t>源泉徴収</t>
    <rPh sb="0" eb="2">
      <t>ゲンセン</t>
    </rPh>
    <rPh sb="2" eb="4">
      <t>チョウシュウ</t>
    </rPh>
    <phoneticPr fontId="1"/>
  </si>
  <si>
    <t>AP2010601</t>
  </si>
  <si>
    <t>0：対象外　1：対象</t>
    <rPh sb="2" eb="5">
      <t>タイショウガイ</t>
    </rPh>
    <rPh sb="8" eb="10">
      <t>タイショウ</t>
    </rPh>
    <phoneticPr fontId="1"/>
  </si>
  <si>
    <t>報酬区分コード</t>
    <rPh sb="0" eb="2">
      <t>ホウシュウ</t>
    </rPh>
    <rPh sb="2" eb="4">
      <t>クブン</t>
    </rPh>
    <phoneticPr fontId="1"/>
  </si>
  <si>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</si>
  <si>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</si>
  <si>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4"/>
  </si>
  <si>
    <t>AP2010603</t>
  </si>
  <si>
    <t>細目２</t>
    <rPh sb="0" eb="2">
      <t>サイモク</t>
    </rPh>
    <phoneticPr fontId="14"/>
  </si>
  <si>
    <t>AP2010604</t>
  </si>
  <si>
    <t>対象金額</t>
    <rPh sb="0" eb="2">
      <t>タイショウ</t>
    </rPh>
    <rPh sb="2" eb="4">
      <t>キンガク</t>
    </rPh>
    <phoneticPr fontId="14"/>
  </si>
  <si>
    <t>AP2010605</t>
  </si>
  <si>
    <t>0：税抜金額　1：税込金額
この項目は、「源泉徴収」が「1：対象」の場合に受け入れできます。</t>
    <rPh sb="2" eb="4">
      <t>ゼイヌキ</t>
    </rPh>
    <rPh sb="4" eb="6">
      <t>キンガク</t>
    </rPh>
    <rPh sb="9" eb="11">
      <t>ゼイコミ</t>
    </rPh>
    <rPh sb="11" eb="13">
      <t>キンガク</t>
    </rPh>
    <phoneticPr fontId="14"/>
  </si>
  <si>
    <t>源泉科目コード</t>
    <rPh sb="0" eb="2">
      <t>ゲンセン</t>
    </rPh>
    <rPh sb="2" eb="4">
      <t>カモク</t>
    </rPh>
    <phoneticPr fontId="14"/>
  </si>
  <si>
    <t>AP2010606</t>
  </si>
  <si>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
  </si>
  <si>
    <t>源泉補助科目コード</t>
    <rPh sb="0" eb="2">
      <t>ゲンセン</t>
    </rPh>
    <rPh sb="2" eb="4">
      <t>ホジョ</t>
    </rPh>
    <rPh sb="4" eb="6">
      <t>カモク</t>
    </rPh>
    <phoneticPr fontId="14"/>
  </si>
  <si>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</si>
  <si>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
  </si>
  <si>
    <t>税抜計算</t>
    <rPh sb="0" eb="4">
      <t>ゼイバツケイサン</t>
    </rPh>
    <phoneticPr fontId="14"/>
  </si>
  <si>
    <t>AP2010608</t>
  </si>
  <si>
    <t>0：計算しない　1：計算する
この項目は、「源泉徴収」が「1：対象」、「対象金額」が「0：税抜金額」の場合に受け入れできます。</t>
    <rPh sb="2" eb="4">
      <t>ケイサン</t>
    </rPh>
    <rPh sb="10" eb="12">
      <t>ケイサン</t>
    </rPh>
    <phoneticPr fontId="14"/>
  </si>
  <si>
    <t>【精算】</t>
    <rPh sb="1" eb="3">
      <t>セイサン</t>
    </rPh>
    <phoneticPr fontId="14"/>
  </si>
  <si>
    <t>精算先コード</t>
    <rPh sb="0" eb="2">
      <t>セイサン</t>
    </rPh>
    <phoneticPr fontId="1"/>
  </si>
  <si>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</si>
  <si>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</si>
  <si>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債務計上時の購入先</t>
    <rPh sb="0" eb="5">
      <t>サイムケイジョウジ</t>
    </rPh>
    <rPh sb="6" eb="9">
      <t>コウニュウサキ</t>
    </rPh>
    <phoneticPr fontId="0"/>
  </si>
  <si>
    <t>MM2010704</t>
  </si>
  <si>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phoneticPr fontId="0"/>
  </si>
  <si>
    <t>精算情報１</t>
    <rPh sb="0" eb="2">
      <t>セイサン</t>
    </rPh>
    <rPh sb="2" eb="4">
      <t>ジョウホウ</t>
    </rPh>
    <phoneticPr fontId="14"/>
  </si>
  <si>
    <t>通貨コード</t>
    <rPh sb="0" eb="2">
      <t>ツウカ</t>
    </rPh>
    <phoneticPr fontId="10"/>
  </si>
  <si>
    <t>AP2010801</t>
  </si>
  <si>
    <t>大文字英字</t>
    <rPh sb="0" eb="5">
      <t>オオモジエイジ</t>
    </rPh>
    <phoneticPr fontId="10"/>
  </si>
  <si>
    <t>債務区分ごとの精算</t>
    <rPh sb="0" eb="2">
      <t>サイム</t>
    </rPh>
    <rPh sb="2" eb="4">
      <t>クブン</t>
    </rPh>
    <rPh sb="7" eb="9">
      <t>セイサン</t>
    </rPh>
    <phoneticPr fontId="14"/>
  </si>
  <si>
    <t>AP2010802</t>
  </si>
  <si>
    <t>0：しない　1：する
この項目は、『債務奉行クラウド』をご利用の場合に受け入れできます。</t>
    <phoneticPr fontId="4"/>
  </si>
  <si>
    <t>精算締日コード</t>
    <rPh sb="0" eb="2">
      <t>セイサン</t>
    </rPh>
    <rPh sb="2" eb="4">
      <t>シメビ</t>
    </rPh>
    <phoneticPr fontId="14"/>
  </si>
  <si>
    <t>AP2010803</t>
  </si>
  <si>
    <t>精算単位</t>
    <rPh sb="0" eb="2">
      <t>セイサン</t>
    </rPh>
    <rPh sb="2" eb="4">
      <t>タンイ</t>
    </rPh>
    <phoneticPr fontId="14"/>
  </si>
  <si>
    <t>AP2010804</t>
  </si>
  <si>
    <t>0：債務伝票　1：精算締め</t>
  </si>
  <si>
    <t>支払予定確定単位</t>
    <rPh sb="0" eb="2">
      <t>シハラ</t>
    </rPh>
    <rPh sb="2" eb="4">
      <t>ヨテイ</t>
    </rPh>
    <rPh sb="4" eb="6">
      <t>カクテイ</t>
    </rPh>
    <rPh sb="6" eb="8">
      <t>タンイ</t>
    </rPh>
    <phoneticPr fontId="14"/>
  </si>
  <si>
    <t>AP2010805</t>
  </si>
  <si>
    <t>AP2010806</t>
    <phoneticPr fontId="4"/>
  </si>
  <si>
    <t>この項目は、以下のすべての条件に該当する場合に受け入れできます。
・『債務奉行クラウド』をご利用の場合
・「債務区分ごとの精算」が「1：する」</t>
    <rPh sb="49" eb="51">
      <t>バアイ</t>
    </rPh>
    <phoneticPr fontId="14"/>
  </si>
  <si>
    <t>精算単位（営業外債務）</t>
    <rPh sb="0" eb="2">
      <t>セイサン</t>
    </rPh>
    <rPh sb="2" eb="4">
      <t>タンイ</t>
    </rPh>
    <phoneticPr fontId="14"/>
  </si>
  <si>
    <t>AP2010807</t>
  </si>
  <si>
    <t>0：債務伝票　1：精算締め
この項目は、以下のすべての条件に該当する場合に受け入れできます。
・『債務奉行クラウド』をご利用の場合
・「債務区分ごとの精算」が「1：する」</t>
    <phoneticPr fontId="1"/>
  </si>
  <si>
    <t>支払予定確定単位（営業外債務）</t>
    <rPh sb="0" eb="2">
      <t>シハラ</t>
    </rPh>
    <rPh sb="2" eb="4">
      <t>ヨテイ</t>
    </rPh>
    <rPh sb="4" eb="6">
      <t>カクテイ</t>
    </rPh>
    <rPh sb="6" eb="8">
      <t>タンイ</t>
    </rPh>
    <phoneticPr fontId="14"/>
  </si>
  <si>
    <t>AP2010808</t>
  </si>
  <si>
    <t>支払条件</t>
    <rPh sb="0" eb="2">
      <t>シハライ</t>
    </rPh>
    <rPh sb="2" eb="4">
      <t>ジョウケン</t>
    </rPh>
    <phoneticPr fontId="14"/>
  </si>
  <si>
    <t>支払条件１</t>
  </si>
  <si>
    <t>AP2010902</t>
  </si>
  <si>
    <t>0：分割しない　1：割合で分割　2：金額で分割</t>
    <rPh sb="2" eb="4">
      <t>ブンカツ</t>
    </rPh>
    <rPh sb="10" eb="12">
      <t>ワリアイ</t>
    </rPh>
    <rPh sb="18" eb="20">
      <t>キンガク</t>
    </rPh>
    <phoneticPr fontId="14"/>
  </si>
  <si>
    <t>AP2010903</t>
  </si>
  <si>
    <t>1／10／100／1,000／10,000／100,000／1,000,000／10,000,000／100,000,000
この項目は、「分割」が「1：割合で分割」の場合に受け入れできます。</t>
    <rPh sb="65" eb="67">
      <t>コウモク</t>
    </rPh>
    <rPh sb="77" eb="79">
      <t>ワリアイ</t>
    </rPh>
    <rPh sb="84" eb="86">
      <t>バアイ</t>
    </rPh>
    <phoneticPr fontId="14"/>
  </si>
  <si>
    <t>AP2010904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</si>
  <si>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</si>
  <si>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支払条件１-支払サイト１-支払方法コード</t>
  </si>
  <si>
    <t>AP2010911</t>
  </si>
  <si>
    <t>支払条件１-支払サイト１-休日支払指定</t>
  </si>
  <si>
    <t>AP2010912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</si>
  <si>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</si>
  <si>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</si>
  <si>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</si>
  <si>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</si>
  <si>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4"/>
  </si>
  <si>
    <t>AP2010914</t>
  </si>
  <si>
    <t>0：月日指定　1：月指定　2：日指定</t>
    <rPh sb="2" eb="4">
      <t>ツキヒ</t>
    </rPh>
    <rPh sb="4" eb="6">
      <t>シテイ</t>
    </rPh>
    <rPh sb="9" eb="10">
      <t>ツキ</t>
    </rPh>
    <rPh sb="10" eb="12">
      <t>シテイ</t>
    </rPh>
    <rPh sb="15" eb="16">
      <t>ニチ</t>
    </rPh>
    <rPh sb="16" eb="18">
      <t>シテイ</t>
    </rPh>
    <phoneticPr fontId="14"/>
  </si>
  <si>
    <t>支払条件１-支払サイト１-支払予定日（月）</t>
    <rPh sb="19" eb="20">
      <t>ツキ</t>
    </rPh>
    <phoneticPr fontId="14"/>
  </si>
  <si>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</si>
  <si>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</si>
  <si>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4"/>
  </si>
  <si>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</si>
  <si>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</si>
  <si>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</si>
  <si>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</si>
  <si>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4"/>
  </si>
  <si>
    <t>AP2010918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</si>
  <si>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0"/>
  </si>
  <si>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</si>
  <si>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</si>
  <si>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</si>
  <si>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</si>
  <si>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</si>
  <si>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</si>
  <si>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14"/>
  </si>
  <si>
    <t>AP2010924</t>
  </si>
  <si>
    <t>支払条件１-支払サイト２-支払予定日（月）</t>
    <rPh sb="19" eb="20">
      <t>ツキ</t>
    </rPh>
    <phoneticPr fontId="14"/>
  </si>
  <si>
    <t>AP2010925</t>
  </si>
  <si>
    <t>支払条件１-支払サイト２-支払予定日（日）</t>
    <rPh sb="19" eb="20">
      <t>ニチ</t>
    </rPh>
    <phoneticPr fontId="14"/>
  </si>
  <si>
    <t>AP2010926</t>
  </si>
  <si>
    <t>AP2010927</t>
  </si>
  <si>
    <t>支払条件１-支払サイト２-分割割当値</t>
    <rPh sb="13" eb="15">
      <t>ブンカツ</t>
    </rPh>
    <rPh sb="15" eb="17">
      <t>ワリアテ</t>
    </rPh>
    <rPh sb="17" eb="18">
      <t>アタイ</t>
    </rPh>
    <phoneticPr fontId="14"/>
  </si>
  <si>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</si>
  <si>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</si>
  <si>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</si>
  <si>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</si>
  <si>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</si>
  <si>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</si>
  <si>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</si>
  <si>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14"/>
  </si>
  <si>
    <t>AP2010934</t>
  </si>
  <si>
    <t>支払条件１-支払サイト３-支払予定日（月）</t>
    <rPh sb="19" eb="20">
      <t>ツキ</t>
    </rPh>
    <phoneticPr fontId="14"/>
  </si>
  <si>
    <t>AP2010935</t>
  </si>
  <si>
    <t>支払条件１-支払サイト３-支払予定日（日）</t>
    <rPh sb="19" eb="20">
      <t>ニチ</t>
    </rPh>
    <phoneticPr fontId="14"/>
  </si>
  <si>
    <t>AP2010936</t>
  </si>
  <si>
    <t>AP2010937</t>
  </si>
  <si>
    <t>支払条件１-支払サイト３-分割割当値</t>
    <rPh sb="13" eb="15">
      <t>ブンカツ</t>
    </rPh>
    <rPh sb="15" eb="17">
      <t>ワリアテ</t>
    </rPh>
    <rPh sb="17" eb="18">
      <t>アタイ</t>
    </rPh>
    <phoneticPr fontId="14"/>
  </si>
  <si>
    <t>AP2010938</t>
  </si>
  <si>
    <t>支払条件２</t>
  </si>
  <si>
    <t>支払条件２-基準額</t>
    <rPh sb="6" eb="8">
      <t>キジュン</t>
    </rPh>
    <rPh sb="8" eb="9">
      <t>ガク</t>
    </rPh>
    <phoneticPr fontId="14"/>
  </si>
  <si>
    <t>AP2011031</t>
  </si>
  <si>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73"/>
  </si>
  <si>
    <t>AP2011032</t>
  </si>
  <si>
    <t>設定内容は、「支払条件１」と同様です。
「支払条件２-基準額」が「０」の場合は受け入れできません。</t>
    <rPh sb="9" eb="11">
      <t>ジョウケン</t>
    </rPh>
    <phoneticPr fontId="14"/>
  </si>
  <si>
    <t>AP2011033</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</si>
  <si>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</si>
  <si>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</si>
  <si>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</si>
  <si>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</si>
  <si>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</si>
  <si>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</si>
  <si>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</si>
  <si>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14"/>
  </si>
  <si>
    <t>AP2011044</t>
  </si>
  <si>
    <t>支払条件２-支払サイト１-支払予定日（月）</t>
    <rPh sb="19" eb="20">
      <t>ツキ</t>
    </rPh>
    <phoneticPr fontId="14"/>
  </si>
  <si>
    <t>AP2011045</t>
  </si>
  <si>
    <t>支払条件２-支払サイト１-支払予定日（日）</t>
    <rPh sb="19" eb="20">
      <t>ニチ</t>
    </rPh>
    <phoneticPr fontId="14"/>
  </si>
  <si>
    <t>AP2011046</t>
  </si>
  <si>
    <t>AP2011047</t>
  </si>
  <si>
    <t>支払条件２-支払サイト１-分割割当値</t>
    <rPh sb="13" eb="15">
      <t>ブンカツ</t>
    </rPh>
    <rPh sb="15" eb="17">
      <t>ワリアテ</t>
    </rPh>
    <rPh sb="17" eb="18">
      <t>アタイ</t>
    </rPh>
    <phoneticPr fontId="14"/>
  </si>
  <si>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</si>
  <si>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</si>
  <si>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</si>
  <si>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</si>
  <si>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</si>
  <si>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</si>
  <si>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</si>
  <si>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14"/>
  </si>
  <si>
    <t>AP2011054</t>
  </si>
  <si>
    <t>支払条件２-支払サイト２-支払予定日（月）</t>
    <rPh sb="19" eb="20">
      <t>ツキ</t>
    </rPh>
    <phoneticPr fontId="14"/>
  </si>
  <si>
    <t>AP2011055</t>
  </si>
  <si>
    <t>支払条件２-支払サイト２-支払予定日（日）</t>
    <rPh sb="19" eb="20">
      <t>ニチ</t>
    </rPh>
    <phoneticPr fontId="14"/>
  </si>
  <si>
    <t>AP2011056</t>
  </si>
  <si>
    <t>AP2011057</t>
  </si>
  <si>
    <t>支払条件２-支払サイト２-分割割当値</t>
    <rPh sb="13" eb="15">
      <t>ブンカツ</t>
    </rPh>
    <rPh sb="15" eb="17">
      <t>ワリアテ</t>
    </rPh>
    <rPh sb="17" eb="18">
      <t>アタイ</t>
    </rPh>
    <phoneticPr fontId="14"/>
  </si>
  <si>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</si>
  <si>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</si>
  <si>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</si>
  <si>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</si>
  <si>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</si>
  <si>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</si>
  <si>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</si>
  <si>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14"/>
  </si>
  <si>
    <t>AP2011064</t>
  </si>
  <si>
    <t>支払条件２-支払サイト３-支払予定日（月）</t>
    <rPh sb="19" eb="20">
      <t>ツキ</t>
    </rPh>
    <phoneticPr fontId="14"/>
  </si>
  <si>
    <t>AP2011065</t>
  </si>
  <si>
    <t>支払条件２-支払サイト３-支払予定日（日）</t>
    <rPh sb="19" eb="20">
      <t>ニチ</t>
    </rPh>
    <phoneticPr fontId="14"/>
  </si>
  <si>
    <t>AP2011066</t>
  </si>
  <si>
    <t>AP2011067</t>
  </si>
  <si>
    <t>支払条件２-支払サイト３-分割割当値</t>
    <rPh sb="13" eb="15">
      <t>ブンカツ</t>
    </rPh>
    <rPh sb="15" eb="17">
      <t>ワリアテ</t>
    </rPh>
    <rPh sb="17" eb="18">
      <t>アタイ</t>
    </rPh>
    <phoneticPr fontId="14"/>
  </si>
  <si>
    <t>AP2011068</t>
  </si>
  <si>
    <t>支払条件３</t>
  </si>
  <si>
    <t>支払条件３-基準額</t>
    <rPh sb="6" eb="8">
      <t>キジュン</t>
    </rPh>
    <rPh sb="8" eb="9">
      <t>ガク</t>
    </rPh>
    <phoneticPr fontId="14"/>
  </si>
  <si>
    <t>AP2011161</t>
  </si>
  <si>
    <t>AP2011162</t>
  </si>
  <si>
    <t>AP2011163</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</si>
  <si>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</si>
  <si>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</si>
  <si>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</si>
  <si>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</si>
  <si>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</si>
  <si>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</si>
  <si>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</si>
  <si>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14"/>
  </si>
  <si>
    <t>AP2011174</t>
  </si>
  <si>
    <t>支払条件３-支払サイト１-支払予定日（月）</t>
    <rPh sb="19" eb="20">
      <t>ツキ</t>
    </rPh>
    <phoneticPr fontId="14"/>
  </si>
  <si>
    <t>AP2011175</t>
  </si>
  <si>
    <t>支払条件３-支払サイト１-支払予定日（日）</t>
    <rPh sb="19" eb="20">
      <t>ニチ</t>
    </rPh>
    <phoneticPr fontId="14"/>
  </si>
  <si>
    <t>AP2011176</t>
  </si>
  <si>
    <t>AP2011177</t>
  </si>
  <si>
    <t>支払条件３-支払サイト１-分割割当値</t>
    <rPh sb="13" eb="15">
      <t>ブンカツ</t>
    </rPh>
    <rPh sb="15" eb="17">
      <t>ワリアテ</t>
    </rPh>
    <rPh sb="17" eb="18">
      <t>アタイ</t>
    </rPh>
    <phoneticPr fontId="14"/>
  </si>
  <si>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</si>
  <si>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</si>
  <si>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</si>
  <si>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</si>
  <si>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</si>
  <si>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</si>
  <si>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</si>
  <si>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14"/>
  </si>
  <si>
    <t>AP2011184</t>
  </si>
  <si>
    <t>支払条件３-支払サイト２-支払予定日（月）</t>
    <rPh sb="19" eb="20">
      <t>ツキ</t>
    </rPh>
    <phoneticPr fontId="14"/>
  </si>
  <si>
    <t>AP2011185</t>
  </si>
  <si>
    <t>支払条件３-支払サイト２-支払予定日（日）</t>
    <rPh sb="19" eb="20">
      <t>ニチ</t>
    </rPh>
    <phoneticPr fontId="14"/>
  </si>
  <si>
    <t>AP2011186</t>
  </si>
  <si>
    <t>AP2011187</t>
  </si>
  <si>
    <t>支払条件３-支払サイト２-分割割当値</t>
    <rPh sb="13" eb="15">
      <t>ブンカツ</t>
    </rPh>
    <rPh sb="15" eb="17">
      <t>ワリアテ</t>
    </rPh>
    <rPh sb="17" eb="18">
      <t>アタイ</t>
    </rPh>
    <phoneticPr fontId="14"/>
  </si>
  <si>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</si>
  <si>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</si>
  <si>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</si>
  <si>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</si>
  <si>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</si>
  <si>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</si>
  <si>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</si>
  <si>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14"/>
  </si>
  <si>
    <t>AP2011194</t>
  </si>
  <si>
    <t>支払条件３-支払サイト３-支払予定日（月）</t>
    <rPh sb="19" eb="20">
      <t>ツキ</t>
    </rPh>
    <phoneticPr fontId="14"/>
  </si>
  <si>
    <t>AP2011195</t>
  </si>
  <si>
    <t>支払条件３-支払サイト３-支払予定日（日）</t>
    <rPh sb="19" eb="20">
      <t>ニチ</t>
    </rPh>
    <phoneticPr fontId="14"/>
  </si>
  <si>
    <t>AP2011196</t>
  </si>
  <si>
    <t>AP2011197</t>
  </si>
  <si>
    <t>支払条件３-支払サイト３-分割割当値</t>
    <rPh sb="13" eb="15">
      <t>ブンカツ</t>
    </rPh>
    <rPh sb="15" eb="17">
      <t>ワリアテ</t>
    </rPh>
    <rPh sb="17" eb="18">
      <t>アタイ</t>
    </rPh>
    <phoneticPr fontId="14"/>
  </si>
  <si>
    <t>AP2011198</t>
  </si>
  <si>
    <t>支払条件（営業外債務）</t>
  </si>
  <si>
    <t>AP2011302</t>
  </si>
  <si>
    <t>設定内容は、「支払条件 - 支払条件１」と同様です。</t>
    <rPh sb="7" eb="9">
      <t>シハライ</t>
    </rPh>
    <phoneticPr fontId="14"/>
  </si>
  <si>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</si>
  <si>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</si>
  <si>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</si>
  <si>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</si>
  <si>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</si>
  <si>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</si>
  <si>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</si>
  <si>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</si>
  <si>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</si>
  <si>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</si>
  <si>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</si>
  <si>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</si>
  <si>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</si>
  <si>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</si>
  <si>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</si>
  <si>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</si>
  <si>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</si>
  <si>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</si>
  <si>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</si>
  <si>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</si>
  <si>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</si>
  <si>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</si>
  <si>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</si>
  <si>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</si>
  <si>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</si>
  <si>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</si>
  <si>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</si>
  <si>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</si>
  <si>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</si>
  <si>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</si>
  <si>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</si>
  <si>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</si>
  <si>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</si>
  <si>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</si>
  <si>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</si>
  <si>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</si>
  <si>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</si>
  <si>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</si>
  <si>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</si>
  <si>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</si>
  <si>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</si>
  <si>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</si>
  <si>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</si>
  <si>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</si>
  <si>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</si>
  <si>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</si>
  <si>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</si>
  <si>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</si>
  <si>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</si>
  <si>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</si>
  <si>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</si>
  <si>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</si>
  <si>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</si>
  <si>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</si>
  <si>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</si>
  <si>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</si>
  <si>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</si>
  <si>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</si>
  <si>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</si>
  <si>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</si>
  <si>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</si>
  <si>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</si>
  <si>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</si>
  <si>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</si>
  <si>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</si>
  <si>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</si>
  <si>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</si>
  <si>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</si>
  <si>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</si>
  <si>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</si>
  <si>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</si>
  <si>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</si>
  <si>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</si>
  <si>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</si>
  <si>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</si>
  <si>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</si>
  <si>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</si>
  <si>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</si>
  <si>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</si>
  <si>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</si>
  <si>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</si>
  <si>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</si>
  <si>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精算情報２</t>
    <rPh sb="0" eb="2">
      <t>セイサン</t>
    </rPh>
    <rPh sb="2" eb="4">
      <t>ジョウホウ</t>
    </rPh>
    <phoneticPr fontId="14"/>
  </si>
  <si>
    <t>AP2011701</t>
  </si>
  <si>
    <t>設定内容は、「精算情報１」と同様です。
「通貨コード」が未設定の場合は受け入れできません。</t>
    <rPh sb="7" eb="9">
      <t>セイサン</t>
    </rPh>
    <phoneticPr fontId="4"/>
  </si>
  <si>
    <t>AP2011702</t>
  </si>
  <si>
    <t>AP2011703</t>
  </si>
  <si>
    <t>AP2011704</t>
  </si>
  <si>
    <t>AP2011705</t>
  </si>
  <si>
    <t>AP2011706</t>
  </si>
  <si>
    <t>AP2011707</t>
    <phoneticPr fontId="4"/>
  </si>
  <si>
    <t>AP2011708</t>
    <phoneticPr fontId="4"/>
  </si>
  <si>
    <t>AP2011802</t>
  </si>
  <si>
    <t>AP2011803</t>
  </si>
  <si>
    <t>AP2011804</t>
  </si>
  <si>
    <t>AP2011811</t>
  </si>
  <si>
    <t>AP2011812</t>
  </si>
  <si>
    <t>AP2011813</t>
  </si>
  <si>
    <t>支払条件１-支払サイト１-支払予定日（設定）</t>
    <rPh sb="19" eb="21">
      <t>セッテイ</t>
    </rPh>
    <phoneticPr fontId="10"/>
  </si>
  <si>
    <t>AP2011814</t>
  </si>
  <si>
    <t>支払条件１-支払サイト１-支払予定日（月）</t>
    <rPh sb="19" eb="20">
      <t>ツキ</t>
    </rPh>
    <phoneticPr fontId="10"/>
  </si>
  <si>
    <t>AP2011815</t>
  </si>
  <si>
    <t>支払条件１-支払サイト１-支払予定日（日）</t>
    <rPh sb="19" eb="20">
      <t>ニチ</t>
    </rPh>
    <phoneticPr fontId="10"/>
  </si>
  <si>
    <t>AP2011816</t>
  </si>
  <si>
    <t>AP2011817</t>
  </si>
  <si>
    <t>支払条件１-支払サイト１-分割割当値</t>
    <rPh sb="13" eb="15">
      <t>ブンカツ</t>
    </rPh>
    <rPh sb="15" eb="17">
      <t>ワリアテ</t>
    </rPh>
    <rPh sb="17" eb="18">
      <t>アタイ</t>
    </rPh>
    <phoneticPr fontId="10"/>
  </si>
  <si>
    <t>AP2011818</t>
  </si>
  <si>
    <t>AP2011821</t>
  </si>
  <si>
    <t>AP2011822</t>
  </si>
  <si>
    <t>AP2011823</t>
  </si>
  <si>
    <t>支払条件１-支払サイト２-支払予定日（設定）</t>
    <rPh sb="19" eb="21">
      <t>セッテイ</t>
    </rPh>
    <phoneticPr fontId="10"/>
  </si>
  <si>
    <t>AP2011824</t>
  </si>
  <si>
    <t>支払条件１-支払サイト２-支払予定日（月）</t>
    <rPh sb="19" eb="20">
      <t>ツキ</t>
    </rPh>
    <phoneticPr fontId="10"/>
  </si>
  <si>
    <t>AP2011825</t>
  </si>
  <si>
    <t>支払条件１-支払サイト２-支払予定日（日）</t>
    <rPh sb="19" eb="20">
      <t>ニチ</t>
    </rPh>
    <phoneticPr fontId="10"/>
  </si>
  <si>
    <t>AP2011826</t>
  </si>
  <si>
    <t>AP2011827</t>
  </si>
  <si>
    <t>支払条件１-支払サイト２-分割割当値</t>
    <rPh sb="13" eb="15">
      <t>ブンカツ</t>
    </rPh>
    <rPh sb="15" eb="17">
      <t>ワリアテ</t>
    </rPh>
    <rPh sb="17" eb="18">
      <t>アタイ</t>
    </rPh>
    <phoneticPr fontId="10"/>
  </si>
  <si>
    <t>AP2011828</t>
  </si>
  <si>
    <t>AP2011831</t>
  </si>
  <si>
    <t>AP2011832</t>
  </si>
  <si>
    <t>AP2011833</t>
  </si>
  <si>
    <t>支払条件１-支払サイト３-支払予定日（設定）</t>
    <rPh sb="19" eb="21">
      <t>セッテイ</t>
    </rPh>
    <phoneticPr fontId="10"/>
  </si>
  <si>
    <t>AP2011834</t>
  </si>
  <si>
    <t>支払条件１-支払サイト３-支払予定日（月）</t>
    <rPh sb="19" eb="20">
      <t>ツキ</t>
    </rPh>
    <phoneticPr fontId="10"/>
  </si>
  <si>
    <t>AP2011835</t>
  </si>
  <si>
    <t>支払条件１-支払サイト３-支払予定日（日）</t>
    <rPh sb="19" eb="20">
      <t>ニチ</t>
    </rPh>
    <phoneticPr fontId="10"/>
  </si>
  <si>
    <t>AP2011836</t>
  </si>
  <si>
    <t>AP2011837</t>
  </si>
  <si>
    <t>支払条件１-支払サイト３-分割割当値</t>
    <rPh sb="13" eb="15">
      <t>ブンカツ</t>
    </rPh>
    <rPh sb="15" eb="17">
      <t>ワリアテ</t>
    </rPh>
    <rPh sb="17" eb="18">
      <t>アタイ</t>
    </rPh>
    <phoneticPr fontId="10"/>
  </si>
  <si>
    <t>AP2011838</t>
  </si>
  <si>
    <t>支払条件２-基準額</t>
    <rPh sb="6" eb="8">
      <t>キジュン</t>
    </rPh>
    <rPh sb="8" eb="9">
      <t>ガク</t>
    </rPh>
    <phoneticPr fontId="10"/>
  </si>
  <si>
    <t>AP2011931</t>
  </si>
  <si>
    <t>AP2011932</t>
  </si>
  <si>
    <t>AP2011933</t>
  </si>
  <si>
    <t>AP2011934</t>
  </si>
  <si>
    <t>AP2011941</t>
  </si>
  <si>
    <t>AP2011942</t>
  </si>
  <si>
    <t>AP2011943</t>
  </si>
  <si>
    <t>支払条件２-支払サイト１-支払予定日（設定）</t>
    <rPh sb="19" eb="21">
      <t>セッテイ</t>
    </rPh>
    <phoneticPr fontId="10"/>
  </si>
  <si>
    <t>AP2011944</t>
  </si>
  <si>
    <t>支払条件２-支払サイト１-支払予定日（月）</t>
    <rPh sb="19" eb="20">
      <t>ツキ</t>
    </rPh>
    <phoneticPr fontId="10"/>
  </si>
  <si>
    <t>AP2011945</t>
  </si>
  <si>
    <t>支払条件２-支払サイト１-支払予定日（日）</t>
    <rPh sb="19" eb="20">
      <t>ニチ</t>
    </rPh>
    <phoneticPr fontId="10"/>
  </si>
  <si>
    <t>AP2011946</t>
  </si>
  <si>
    <t>AP2011947</t>
  </si>
  <si>
    <t>支払条件２-支払サイト１-分割割当値</t>
    <rPh sb="13" eb="15">
      <t>ブンカツ</t>
    </rPh>
    <rPh sb="15" eb="17">
      <t>ワリアテ</t>
    </rPh>
    <rPh sb="17" eb="18">
      <t>アタイ</t>
    </rPh>
    <phoneticPr fontId="10"/>
  </si>
  <si>
    <t>AP2011948</t>
  </si>
  <si>
    <t>AP2011951</t>
  </si>
  <si>
    <t>AP2011952</t>
  </si>
  <si>
    <t>AP2011953</t>
  </si>
  <si>
    <t>支払条件２-支払サイト２-支払予定日（設定）</t>
    <rPh sb="19" eb="21">
      <t>セッテイ</t>
    </rPh>
    <phoneticPr fontId="10"/>
  </si>
  <si>
    <t>AP2011954</t>
  </si>
  <si>
    <t>支払条件２-支払サイト２-支払予定日（月）</t>
    <rPh sb="19" eb="20">
      <t>ツキ</t>
    </rPh>
    <phoneticPr fontId="10"/>
  </si>
  <si>
    <t>AP2011955</t>
  </si>
  <si>
    <t>支払条件２-支払サイト２-支払予定日（日）</t>
    <rPh sb="19" eb="20">
      <t>ニチ</t>
    </rPh>
    <phoneticPr fontId="10"/>
  </si>
  <si>
    <t>AP2011956</t>
  </si>
  <si>
    <t>AP2011957</t>
  </si>
  <si>
    <t>支払条件２-支払サイト２-分割割当値</t>
    <rPh sb="13" eb="15">
      <t>ブンカツ</t>
    </rPh>
    <rPh sb="15" eb="17">
      <t>ワリアテ</t>
    </rPh>
    <rPh sb="17" eb="18">
      <t>アタイ</t>
    </rPh>
    <phoneticPr fontId="10"/>
  </si>
  <si>
    <t>AP2011958</t>
  </si>
  <si>
    <t>AP2011961</t>
  </si>
  <si>
    <t>AP2011962</t>
  </si>
  <si>
    <t>AP2011963</t>
  </si>
  <si>
    <t>支払条件２-支払サイト３-支払予定日（設定）</t>
    <rPh sb="19" eb="21">
      <t>セッテイ</t>
    </rPh>
    <phoneticPr fontId="10"/>
  </si>
  <si>
    <t>AP2011964</t>
  </si>
  <si>
    <t>支払条件２-支払サイト３-支払予定日（月）</t>
    <rPh sb="19" eb="20">
      <t>ツキ</t>
    </rPh>
    <phoneticPr fontId="10"/>
  </si>
  <si>
    <t>AP2011965</t>
  </si>
  <si>
    <t>支払条件２-支払サイト３-支払予定日（日）</t>
    <rPh sb="19" eb="20">
      <t>ニチ</t>
    </rPh>
    <phoneticPr fontId="10"/>
  </si>
  <si>
    <t>AP2011966</t>
  </si>
  <si>
    <t>AP2011967</t>
  </si>
  <si>
    <t>支払条件２-支払サイト３-分割割当値</t>
    <rPh sb="13" eb="15">
      <t>ブンカツ</t>
    </rPh>
    <rPh sb="15" eb="17">
      <t>ワリアテ</t>
    </rPh>
    <rPh sb="17" eb="18">
      <t>アタイ</t>
    </rPh>
    <phoneticPr fontId="10"/>
  </si>
  <si>
    <t>AP2011968</t>
  </si>
  <si>
    <t>支払条件３-基準額</t>
    <rPh sb="6" eb="8">
      <t>キジュン</t>
    </rPh>
    <rPh sb="8" eb="9">
      <t>ガク</t>
    </rPh>
    <phoneticPr fontId="10"/>
  </si>
  <si>
    <t>AP2012061</t>
  </si>
  <si>
    <t>AP2012062</t>
  </si>
  <si>
    <t>AP2012063</t>
  </si>
  <si>
    <t>AP2012064</t>
  </si>
  <si>
    <t>AP2012071</t>
  </si>
  <si>
    <t>AP2012072</t>
  </si>
  <si>
    <t>AP2012073</t>
  </si>
  <si>
    <t>支払条件３-支払サイト１-支払予定日（設定）</t>
    <rPh sb="19" eb="21">
      <t>セッテイ</t>
    </rPh>
    <phoneticPr fontId="10"/>
  </si>
  <si>
    <t>AP2012074</t>
  </si>
  <si>
    <t>支払条件３-支払サイト１-支払予定日（月）</t>
    <rPh sb="19" eb="20">
      <t>ツキ</t>
    </rPh>
    <phoneticPr fontId="10"/>
  </si>
  <si>
    <t>AP2012075</t>
  </si>
  <si>
    <t>支払条件３-支払サイト１-支払予定日（日）</t>
    <rPh sb="19" eb="20">
      <t>ニチ</t>
    </rPh>
    <phoneticPr fontId="10"/>
  </si>
  <si>
    <t>AP2012076</t>
  </si>
  <si>
    <t>AP2012077</t>
  </si>
  <si>
    <t>支払条件３-支払サイト１-分割割当値</t>
    <rPh sb="13" eb="15">
      <t>ブンカツ</t>
    </rPh>
    <rPh sb="15" eb="17">
      <t>ワリアテ</t>
    </rPh>
    <rPh sb="17" eb="18">
      <t>アタイ</t>
    </rPh>
    <phoneticPr fontId="10"/>
  </si>
  <si>
    <t>AP2012078</t>
  </si>
  <si>
    <t>AP2012081</t>
  </si>
  <si>
    <t>AP2012082</t>
  </si>
  <si>
    <t>AP2012083</t>
  </si>
  <si>
    <t>支払条件３-支払サイト２-支払予定日（設定）</t>
    <rPh sb="19" eb="21">
      <t>セッテイ</t>
    </rPh>
    <phoneticPr fontId="10"/>
  </si>
  <si>
    <t>AP2012084</t>
  </si>
  <si>
    <t>支払条件３-支払サイト２-支払予定日（月）</t>
    <rPh sb="19" eb="20">
      <t>ツキ</t>
    </rPh>
    <phoneticPr fontId="10"/>
  </si>
  <si>
    <t>AP2012085</t>
  </si>
  <si>
    <t>支払条件３-支払サイト２-支払予定日（日）</t>
    <rPh sb="19" eb="20">
      <t>ニチ</t>
    </rPh>
    <phoneticPr fontId="10"/>
  </si>
  <si>
    <t>AP2012086</t>
  </si>
  <si>
    <t>AP2012087</t>
  </si>
  <si>
    <t>支払条件３-支払サイト２-分割割当値</t>
    <rPh sb="13" eb="15">
      <t>ブンカツ</t>
    </rPh>
    <rPh sb="15" eb="17">
      <t>ワリアテ</t>
    </rPh>
    <rPh sb="17" eb="18">
      <t>アタイ</t>
    </rPh>
    <phoneticPr fontId="10"/>
  </si>
  <si>
    <t>AP2012088</t>
  </si>
  <si>
    <t>AP2012091</t>
  </si>
  <si>
    <t>AP2012092</t>
  </si>
  <si>
    <t>AP2012093</t>
  </si>
  <si>
    <t>支払条件３-支払サイト３-支払予定日（設定）</t>
    <rPh sb="19" eb="21">
      <t>セッテイ</t>
    </rPh>
    <phoneticPr fontId="10"/>
  </si>
  <si>
    <t>AP2012094</t>
  </si>
  <si>
    <t>支払条件３-支払サイト３-支払予定日（月）</t>
    <rPh sb="19" eb="20">
      <t>ツキ</t>
    </rPh>
    <phoneticPr fontId="10"/>
  </si>
  <si>
    <t>AP2012095</t>
  </si>
  <si>
    <t>支払条件３-支払サイト３-支払予定日（日）</t>
    <rPh sb="19" eb="20">
      <t>ニチ</t>
    </rPh>
    <phoneticPr fontId="10"/>
  </si>
  <si>
    <t>AP2012096</t>
  </si>
  <si>
    <t>AP2012097</t>
  </si>
  <si>
    <t>支払条件３-支払サイト３-分割割当値</t>
    <rPh sb="13" eb="15">
      <t>ブンカツ</t>
    </rPh>
    <rPh sb="15" eb="17">
      <t>ワリアテ</t>
    </rPh>
    <rPh sb="17" eb="18">
      <t>アタイ</t>
    </rPh>
    <phoneticPr fontId="10"/>
  </si>
  <si>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</si>
  <si>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</si>
  <si>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</si>
  <si>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</si>
  <si>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</si>
  <si>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</si>
  <si>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</si>
  <si>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</si>
  <si>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</si>
  <si>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</si>
  <si>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</si>
  <si>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</si>
  <si>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</si>
  <si>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</si>
  <si>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</si>
  <si>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</si>
  <si>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</si>
  <si>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</si>
  <si>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</si>
  <si>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</si>
  <si>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</si>
  <si>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</si>
  <si>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</si>
  <si>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</si>
  <si>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</si>
  <si>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</si>
  <si>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</si>
  <si>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</si>
  <si>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</si>
  <si>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</si>
  <si>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</si>
  <si>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</si>
  <si>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</si>
  <si>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</si>
  <si>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</si>
  <si>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</si>
  <si>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</si>
  <si>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</si>
  <si>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</si>
  <si>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</si>
  <si>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</si>
  <si>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</si>
  <si>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</si>
  <si>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</si>
  <si>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</si>
  <si>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</si>
  <si>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</si>
  <si>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</si>
  <si>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</si>
  <si>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</si>
  <si>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</si>
  <si>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</si>
  <si>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</si>
  <si>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</si>
  <si>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</si>
  <si>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</si>
  <si>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</si>
  <si>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</si>
  <si>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</si>
  <si>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</si>
  <si>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</si>
  <si>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</si>
  <si>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</si>
  <si>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</si>
  <si>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</si>
  <si>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</si>
  <si>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</si>
  <si>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</si>
  <si>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</si>
  <si>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</si>
  <si>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</si>
  <si>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</si>
  <si>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</si>
  <si>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</si>
  <si>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</si>
  <si>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</si>
  <si>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</si>
  <si>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</si>
  <si>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</si>
  <si>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</si>
  <si>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</si>
  <si>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</si>
  <si>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</si>
  <si>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</si>
  <si>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精算情報３</t>
    <rPh sb="0" eb="2">
      <t>セイサン</t>
    </rPh>
    <rPh sb="2" eb="4">
      <t>ジョウホウ</t>
    </rPh>
    <phoneticPr fontId="14"/>
  </si>
  <si>
    <t>AP2012601</t>
  </si>
  <si>
    <t>AP2012602</t>
  </si>
  <si>
    <t>AP2012603</t>
  </si>
  <si>
    <t>AP2012604</t>
  </si>
  <si>
    <t>AP2012605</t>
  </si>
  <si>
    <t>AP2012606</t>
  </si>
  <si>
    <t>AP2012607</t>
    <phoneticPr fontId="4"/>
  </si>
  <si>
    <t>AP2012608</t>
    <phoneticPr fontId="4"/>
  </si>
  <si>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</si>
  <si>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</si>
  <si>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</si>
  <si>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</si>
  <si>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</si>
  <si>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</si>
  <si>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</si>
  <si>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</si>
  <si>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</si>
  <si>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</si>
  <si>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</si>
  <si>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</si>
  <si>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</si>
  <si>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</si>
  <si>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</si>
  <si>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</si>
  <si>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</si>
  <si>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</si>
  <si>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</si>
  <si>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</si>
  <si>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</si>
  <si>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</si>
  <si>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</si>
  <si>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</si>
  <si>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</si>
  <si>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</si>
  <si>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</si>
  <si>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</si>
  <si>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</si>
  <si>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</si>
  <si>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</si>
  <si>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</si>
  <si>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</si>
  <si>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</si>
  <si>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</si>
  <si>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</si>
  <si>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</si>
  <si>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</si>
  <si>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</si>
  <si>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</si>
  <si>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</si>
  <si>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</si>
  <si>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</si>
  <si>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</si>
  <si>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</si>
  <si>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</si>
  <si>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</si>
  <si>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</si>
  <si>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</si>
  <si>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</si>
  <si>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</si>
  <si>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</si>
  <si>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</si>
  <si>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</si>
  <si>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</si>
  <si>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</si>
  <si>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</si>
  <si>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</si>
  <si>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</si>
  <si>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</si>
  <si>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</si>
  <si>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</si>
  <si>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</si>
  <si>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</si>
  <si>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</si>
  <si>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</si>
  <si>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</si>
  <si>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</si>
  <si>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</si>
  <si>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</si>
  <si>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</si>
  <si>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</si>
  <si>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</si>
  <si>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</si>
  <si>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</si>
  <si>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</si>
  <si>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</si>
  <si>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</si>
  <si>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</si>
  <si>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</si>
  <si>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</si>
  <si>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</si>
  <si>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</si>
  <si>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</si>
  <si>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</si>
  <si>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</si>
  <si>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</si>
  <si>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</si>
  <si>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</si>
  <si>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</si>
  <si>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</si>
  <si>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</si>
  <si>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</si>
  <si>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</si>
  <si>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</si>
  <si>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</si>
  <si>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</si>
  <si>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</si>
  <si>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</si>
  <si>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</si>
  <si>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</si>
  <si>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</si>
  <si>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</si>
  <si>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</si>
  <si>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</si>
  <si>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</si>
  <si>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</si>
  <si>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</si>
  <si>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</si>
  <si>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</si>
  <si>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</si>
  <si>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</si>
  <si>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</si>
  <si>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</si>
  <si>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</si>
  <si>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</si>
  <si>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</si>
  <si>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</si>
  <si>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</si>
  <si>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</si>
  <si>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</si>
  <si>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</si>
  <si>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</si>
  <si>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</si>
  <si>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</si>
  <si>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</si>
  <si>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</si>
  <si>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</si>
  <si>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</si>
  <si>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</si>
  <si>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</si>
  <si>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</si>
  <si>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</si>
  <si>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</si>
  <si>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</si>
  <si>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</si>
  <si>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</si>
  <si>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</si>
  <si>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</si>
  <si>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</si>
  <si>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</si>
  <si>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</si>
  <si>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</si>
  <si>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</si>
  <si>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</si>
  <si>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</si>
  <si>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</si>
  <si>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</si>
  <si>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</si>
  <si>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</si>
  <si>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</si>
  <si>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</si>
  <si>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</si>
  <si>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</si>
  <si>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</si>
  <si>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</si>
  <si>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</si>
  <si>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</si>
  <si>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</si>
  <si>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</si>
  <si>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</si>
  <si>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</si>
  <si>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</si>
  <si>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</si>
  <si>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</si>
  <si>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</si>
  <si>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精算情報４</t>
    <rPh sb="0" eb="2">
      <t>セイサン</t>
    </rPh>
    <rPh sb="2" eb="4">
      <t>ジョウホウ</t>
    </rPh>
    <phoneticPr fontId="14"/>
  </si>
  <si>
    <t>AP2013501</t>
  </si>
  <si>
    <t>AP2013502</t>
  </si>
  <si>
    <t>AP2013503</t>
  </si>
  <si>
    <t>AP2013504</t>
  </si>
  <si>
    <t>AP2013505</t>
  </si>
  <si>
    <t>AP2013506</t>
  </si>
  <si>
    <t>AP2013507</t>
    <phoneticPr fontId="4"/>
  </si>
  <si>
    <t>AP2013508</t>
    <phoneticPr fontId="4"/>
  </si>
  <si>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</si>
  <si>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</si>
  <si>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</si>
  <si>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</si>
  <si>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</si>
  <si>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</si>
  <si>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</si>
  <si>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</si>
  <si>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</si>
  <si>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</si>
  <si>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</si>
  <si>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</si>
  <si>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</si>
  <si>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</si>
  <si>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</si>
  <si>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</si>
  <si>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</si>
  <si>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</si>
  <si>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</si>
  <si>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</si>
  <si>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</si>
  <si>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</si>
  <si>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</si>
  <si>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</si>
  <si>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</si>
  <si>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</si>
  <si>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</si>
  <si>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</si>
  <si>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</si>
  <si>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</si>
  <si>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</si>
  <si>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</si>
  <si>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</si>
  <si>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</si>
  <si>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</si>
  <si>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</si>
  <si>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</si>
  <si>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</si>
  <si>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</si>
  <si>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</si>
  <si>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</si>
  <si>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</si>
  <si>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</si>
  <si>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</si>
  <si>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</si>
  <si>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</si>
  <si>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</si>
  <si>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</si>
  <si>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</si>
  <si>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</si>
  <si>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</si>
  <si>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</si>
  <si>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</si>
  <si>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</si>
  <si>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</si>
  <si>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</si>
  <si>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</si>
  <si>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</si>
  <si>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</si>
  <si>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</si>
  <si>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</si>
  <si>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</si>
  <si>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</si>
  <si>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</si>
  <si>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</si>
  <si>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</si>
  <si>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</si>
  <si>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</si>
  <si>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</si>
  <si>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</si>
  <si>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</si>
  <si>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</si>
  <si>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</si>
  <si>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</si>
  <si>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</si>
  <si>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</si>
  <si>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</si>
  <si>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</si>
  <si>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</si>
  <si>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</si>
  <si>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</si>
  <si>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</si>
  <si>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</si>
  <si>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</si>
  <si>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</si>
  <si>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</si>
  <si>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</si>
  <si>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</si>
  <si>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</si>
  <si>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</si>
  <si>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</si>
  <si>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</si>
  <si>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</si>
  <si>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</si>
  <si>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</si>
  <si>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</si>
  <si>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</si>
  <si>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</si>
  <si>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</si>
  <si>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</si>
  <si>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</si>
  <si>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</si>
  <si>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</si>
  <si>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</si>
  <si>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</si>
  <si>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</si>
  <si>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</si>
  <si>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</si>
  <si>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</si>
  <si>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</si>
  <si>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</si>
  <si>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</si>
  <si>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</si>
  <si>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</si>
  <si>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</si>
  <si>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</si>
  <si>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</si>
  <si>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</si>
  <si>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</si>
  <si>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</si>
  <si>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</si>
  <si>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</si>
  <si>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</si>
  <si>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</si>
  <si>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</si>
  <si>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</si>
  <si>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</si>
  <si>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</si>
  <si>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</si>
  <si>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</si>
  <si>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</si>
  <si>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</si>
  <si>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</si>
  <si>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</si>
  <si>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</si>
  <si>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</si>
  <si>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</si>
  <si>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</si>
  <si>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</si>
  <si>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</si>
  <si>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</si>
  <si>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</si>
  <si>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</si>
  <si>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</si>
  <si>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</si>
  <si>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</si>
  <si>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</si>
  <si>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</si>
  <si>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</si>
  <si>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</si>
  <si>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</si>
  <si>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</si>
  <si>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</si>
  <si>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</si>
  <si>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</si>
  <si>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</si>
  <si>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</si>
  <si>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</si>
  <si>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</si>
  <si>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</si>
  <si>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</si>
  <si>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</si>
  <si>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</si>
  <si>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</si>
  <si>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</si>
  <si>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</si>
  <si>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精算情報５</t>
    <rPh sb="0" eb="2">
      <t>セイサン</t>
    </rPh>
    <rPh sb="2" eb="4">
      <t>ジョウホウ</t>
    </rPh>
    <phoneticPr fontId="14"/>
  </si>
  <si>
    <t>AP2014401</t>
  </si>
  <si>
    <t>AP2014402</t>
  </si>
  <si>
    <t>AP2014403</t>
  </si>
  <si>
    <t>AP2014404</t>
  </si>
  <si>
    <t>AP2014405</t>
  </si>
  <si>
    <t>AP2014406</t>
  </si>
  <si>
    <t>AP2014407</t>
    <phoneticPr fontId="4"/>
  </si>
  <si>
    <t>AP2014408</t>
    <phoneticPr fontId="4"/>
  </si>
  <si>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</si>
  <si>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</si>
  <si>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</si>
  <si>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</si>
  <si>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</si>
  <si>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</si>
  <si>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</si>
  <si>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</si>
  <si>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</si>
  <si>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</si>
  <si>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</si>
  <si>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</si>
  <si>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</si>
  <si>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</si>
  <si>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</si>
  <si>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</si>
  <si>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</si>
  <si>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</si>
  <si>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</si>
  <si>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</si>
  <si>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</si>
  <si>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</si>
  <si>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</si>
  <si>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</si>
  <si>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</si>
  <si>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</si>
  <si>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</si>
  <si>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</si>
  <si>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</si>
  <si>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</si>
  <si>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</si>
  <si>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</si>
  <si>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</si>
  <si>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</si>
  <si>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</si>
  <si>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</si>
  <si>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</si>
  <si>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</si>
  <si>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</si>
  <si>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</si>
  <si>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</si>
  <si>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</si>
  <si>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</si>
  <si>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</si>
  <si>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</si>
  <si>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</si>
  <si>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</si>
  <si>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</si>
  <si>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</si>
  <si>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</si>
  <si>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</si>
  <si>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</si>
  <si>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</si>
  <si>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</si>
  <si>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</si>
  <si>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</si>
  <si>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</si>
  <si>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</si>
  <si>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</si>
  <si>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</si>
  <si>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</si>
  <si>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</si>
  <si>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</si>
  <si>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</si>
  <si>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</si>
  <si>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</si>
  <si>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</si>
  <si>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</si>
  <si>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</si>
  <si>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</si>
  <si>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</si>
  <si>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</si>
  <si>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</si>
  <si>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</si>
  <si>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</si>
  <si>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</si>
  <si>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</si>
  <si>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</si>
  <si>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</si>
  <si>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</si>
  <si>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</si>
  <si>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</si>
  <si>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</si>
  <si>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</si>
  <si>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</si>
  <si>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</si>
  <si>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</si>
  <si>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</si>
  <si>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</si>
  <si>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</si>
  <si>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</si>
  <si>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</si>
  <si>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</si>
  <si>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</si>
  <si>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</si>
  <si>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</si>
  <si>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</si>
  <si>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</si>
  <si>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</si>
  <si>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</si>
  <si>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</si>
  <si>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</si>
  <si>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</si>
  <si>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</si>
  <si>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</si>
  <si>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</si>
  <si>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</si>
  <si>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</si>
  <si>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</si>
  <si>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</si>
  <si>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</si>
  <si>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</si>
  <si>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</si>
  <si>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</si>
  <si>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</si>
  <si>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</si>
  <si>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</si>
  <si>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</si>
  <si>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</si>
  <si>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</si>
  <si>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</si>
  <si>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</si>
  <si>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</si>
  <si>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</si>
  <si>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</si>
  <si>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</si>
  <si>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</si>
  <si>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</si>
  <si>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</si>
  <si>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</si>
  <si>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</si>
  <si>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</si>
  <si>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</si>
  <si>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</si>
  <si>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</si>
  <si>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</si>
  <si>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</si>
  <si>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</si>
  <si>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</si>
  <si>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</si>
  <si>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</si>
  <si>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</si>
  <si>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</si>
  <si>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</si>
  <si>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</si>
  <si>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</si>
  <si>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</si>
  <si>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</si>
  <si>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支払条件３-精算サイト１-支払予定日（設定）</t>
    <rPh sb="19" eb="21">
      <t>セッテイ</t>
    </rPh>
    <phoneticPr fontId="10"/>
  </si>
  <si>
    <t>AP2015174</t>
  </si>
  <si>
    <t>支払条件３-精算サイト１-支払予定日（月）</t>
    <rPh sb="19" eb="20">
      <t>ツキ</t>
    </rPh>
    <phoneticPr fontId="10"/>
  </si>
  <si>
    <t>AP2015175</t>
  </si>
  <si>
    <t>支払条件３-精算サイト１-支払予定日（日）</t>
    <rPh sb="19" eb="20">
      <t>ニチ</t>
    </rPh>
    <phoneticPr fontId="10"/>
  </si>
  <si>
    <t>AP2015176</t>
  </si>
  <si>
    <t>支払条件３-精算サイト１-日指定の月末調整</t>
  </si>
  <si>
    <t>AP2015177</t>
  </si>
  <si>
    <t>支払条件３-精算サイト１-分割割当値</t>
    <rPh sb="13" eb="15">
      <t>ブンカツ</t>
    </rPh>
    <rPh sb="15" eb="17">
      <t>ワリアテ</t>
    </rPh>
    <rPh sb="17" eb="18">
      <t>アタイ</t>
    </rPh>
    <phoneticPr fontId="10"/>
  </si>
  <si>
    <t>AP2015178</t>
  </si>
  <si>
    <t>支払条件３-精算サイト２-支払方法コード</t>
  </si>
  <si>
    <t>AP2015181</t>
  </si>
  <si>
    <t>支払条件３-精算サイト２-休日支払指定</t>
  </si>
  <si>
    <t>AP2015182</t>
  </si>
  <si>
    <t>支払条件３-精算サイト２-休日パターンコード</t>
  </si>
  <si>
    <t>AP2015183</t>
  </si>
  <si>
    <t>支払条件３-精算サイト２-支払予定日（設定）</t>
    <rPh sb="19" eb="21">
      <t>セッテイ</t>
    </rPh>
    <phoneticPr fontId="10"/>
  </si>
  <si>
    <t>AP2015184</t>
  </si>
  <si>
    <t>支払条件３-精算サイト２-支払予定日（月）</t>
    <rPh sb="19" eb="20">
      <t>ツキ</t>
    </rPh>
    <phoneticPr fontId="10"/>
  </si>
  <si>
    <t>AP2015185</t>
  </si>
  <si>
    <t>支払条件３-精算サイト２-支払予定日（日）</t>
    <rPh sb="19" eb="20">
      <t>ニチ</t>
    </rPh>
    <phoneticPr fontId="10"/>
  </si>
  <si>
    <t>AP2015186</t>
  </si>
  <si>
    <t>支払条件３-精算サイト２-日指定の月末調整</t>
  </si>
  <si>
    <t>AP2015187</t>
  </si>
  <si>
    <t>支払条件３-精算サイト２-分割割当値</t>
    <rPh sb="13" eb="15">
      <t>ブンカツ</t>
    </rPh>
    <rPh sb="15" eb="17">
      <t>ワリアテ</t>
    </rPh>
    <rPh sb="17" eb="18">
      <t>アタイ</t>
    </rPh>
    <phoneticPr fontId="10"/>
  </si>
  <si>
    <t>AP2015188</t>
  </si>
  <si>
    <t>支払条件３-精算サイト３-支払方法コード</t>
  </si>
  <si>
    <t>AP2015191</t>
  </si>
  <si>
    <t>支払条件３-精算サイト３-休日支払指定</t>
  </si>
  <si>
    <t>AP2015192</t>
  </si>
  <si>
    <t>支払条件３-精算サイト３-休日パターンコード</t>
  </si>
  <si>
    <t>AP2015193</t>
  </si>
  <si>
    <t>支払条件３-精算サイト３-支払予定日（設定）</t>
    <rPh sb="19" eb="21">
      <t>セッテイ</t>
    </rPh>
    <phoneticPr fontId="10"/>
  </si>
  <si>
    <t>AP2015194</t>
  </si>
  <si>
    <t>支払条件３-精算サイト３-支払予定日（月）</t>
    <rPh sb="19" eb="20">
      <t>ツキ</t>
    </rPh>
    <phoneticPr fontId="10"/>
  </si>
  <si>
    <t>AP2015195</t>
  </si>
  <si>
    <t>支払条件３-精算サイト３-支払予定日（日）</t>
    <rPh sb="19" eb="20">
      <t>ニチ</t>
    </rPh>
    <phoneticPr fontId="10"/>
  </si>
  <si>
    <t>AP2015196</t>
  </si>
  <si>
    <t>支払条件３-精算サイト３-日指定の月末調整</t>
  </si>
  <si>
    <t>AP2015197</t>
  </si>
  <si>
    <t>支払条件３-精算サイト３-分割割当値</t>
    <rPh sb="13" eb="15">
      <t>ブンカツ</t>
    </rPh>
    <rPh sb="15" eb="17">
      <t>ワリアテ</t>
    </rPh>
    <rPh sb="17" eb="18">
      <t>アタイ</t>
    </rPh>
    <phoneticPr fontId="10"/>
  </si>
  <si>
    <t>AP2015198</t>
  </si>
  <si>
    <t>支払明細書フォーム</t>
    <rPh sb="0" eb="2">
      <t>シハライ</t>
    </rPh>
    <rPh sb="2" eb="5">
      <t>メイサイショ</t>
    </rPh>
    <phoneticPr fontId="1"/>
  </si>
  <si>
    <t>MM2010702</t>
  </si>
  <si>
    <t>支払明細書差出名</t>
    <rPh sb="0" eb="5">
      <t>シハライメイサイショ</t>
    </rPh>
    <phoneticPr fontId="1"/>
  </si>
  <si>
    <t>MM2010703</t>
  </si>
  <si>
    <t>【支払】</t>
    <rPh sb="1" eb="3">
      <t>シハラ</t>
    </rPh>
    <phoneticPr fontId="14"/>
  </si>
  <si>
    <t>振込-手数料負担</t>
    <rPh sb="0" eb="2">
      <t>フリコミ</t>
    </rPh>
    <rPh sb="3" eb="5">
      <t>テスウ</t>
    </rPh>
    <rPh sb="5" eb="6">
      <t>リョウ</t>
    </rPh>
    <rPh sb="6" eb="8">
      <t>フタン</t>
    </rPh>
    <phoneticPr fontId="1"/>
  </si>
  <si>
    <t>AP2015302</t>
  </si>
  <si>
    <t>0：当方負担　1：先方負担</t>
    <rPh sb="2" eb="4">
      <t>トウホウ</t>
    </rPh>
    <rPh sb="4" eb="6">
      <t>フタン</t>
    </rPh>
    <rPh sb="9" eb="11">
      <t>センポウ</t>
    </rPh>
    <rPh sb="11" eb="13">
      <t>フタン</t>
    </rPh>
    <phoneticPr fontId="1"/>
  </si>
  <si>
    <t>振込-先方負担最低支払金額</t>
    <rPh sb="3" eb="5">
      <t>センポウ</t>
    </rPh>
    <rPh sb="5" eb="7">
      <t>フタン</t>
    </rPh>
    <rPh sb="7" eb="9">
      <t>サイテイ</t>
    </rPh>
    <rPh sb="9" eb="11">
      <t>シハライ</t>
    </rPh>
    <rPh sb="11" eb="13">
      <t>キンガク</t>
    </rPh>
    <phoneticPr fontId="1"/>
  </si>
  <si>
    <t>AP2015303</t>
  </si>
  <si>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
  </si>
  <si>
    <t>利用者番号</t>
  </si>
  <si>
    <t>AP2015304</t>
  </si>
  <si>
    <t>大文字英数字</t>
    <rPh sb="0" eb="3">
      <t>オオモジ</t>
    </rPh>
    <rPh sb="3" eb="6">
      <t>エイスウジ</t>
    </rPh>
    <phoneticPr fontId="50"/>
  </si>
  <si>
    <t>この項目は、『債務奉行クラウド』をご利用の場合に受け入れできます。</t>
    <rPh sb="7" eb="11">
      <t>サイムブギョウ</t>
    </rPh>
    <phoneticPr fontId="4"/>
  </si>
  <si>
    <t>電子記録債務-手数料負担</t>
    <rPh sb="7" eb="9">
      <t>テスウ</t>
    </rPh>
    <rPh sb="9" eb="10">
      <t>リョウ</t>
    </rPh>
    <rPh sb="10" eb="12">
      <t>フタン</t>
    </rPh>
    <phoneticPr fontId="54"/>
  </si>
  <si>
    <t>AP2015305</t>
  </si>
  <si>
    <t>数字</t>
    <rPh sb="0" eb="2">
      <t>スウジ</t>
    </rPh>
    <phoneticPr fontId="54"/>
  </si>
  <si>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36"/>
  </si>
  <si>
    <t>電子記録債務-先方負担最低支払金額</t>
    <rPh sb="7" eb="9">
      <t>センポウ</t>
    </rPh>
    <rPh sb="9" eb="11">
      <t>フタン</t>
    </rPh>
    <rPh sb="11" eb="13">
      <t>サイテイ</t>
    </rPh>
    <rPh sb="13" eb="15">
      <t>シハライ</t>
    </rPh>
    <rPh sb="15" eb="17">
      <t>キンガク</t>
    </rPh>
    <phoneticPr fontId="54"/>
  </si>
  <si>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</si>
  <si>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36"/>
  </si>
  <si>
    <t>主振込先</t>
    <rPh sb="0" eb="1">
      <t>シュ</t>
    </rPh>
    <rPh sb="1" eb="4">
      <t>フリコミサキ</t>
    </rPh>
    <phoneticPr fontId="1"/>
  </si>
  <si>
    <t>AP2015307</t>
  </si>
  <si>
    <t>1：振込先１　2：振込先２　3：振込先３　4：振込先４　5：振込先５　6：振込先　
7：振込先７　8：振込先８　9：振込先９　10：振込先10</t>
  </si>
  <si>
    <t>主振込先（電子記録債務）</t>
    <rPh sb="7" eb="9">
      <t>キロク</t>
    </rPh>
    <phoneticPr fontId="54"/>
  </si>
  <si>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</si>
  <si>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4"/>
  </si>
  <si>
    <t>振込先１</t>
    <rPh sb="0" eb="3">
      <t>フリコミサキ</t>
    </rPh>
    <phoneticPr fontId="14"/>
  </si>
  <si>
    <t>AP2015401</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</si>
  <si>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</si>
  <si>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</si>
  <si>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</si>
  <si>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</si>
  <si>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</si>
  <si>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
  </si>
  <si>
    <t>AP2015404</t>
  </si>
  <si>
    <t>口座名義</t>
    <rPh sb="0" eb="2">
      <t>コウザ</t>
    </rPh>
    <rPh sb="2" eb="4">
      <t>メイギ</t>
    </rPh>
    <phoneticPr fontId="1"/>
  </si>
  <si>
    <t>AP2015405</t>
  </si>
  <si>
    <t>口座名義カナ</t>
    <rPh sb="0" eb="2">
      <t>コウザ</t>
    </rPh>
    <rPh sb="2" eb="4">
      <t>メイギ</t>
    </rPh>
    <phoneticPr fontId="1"/>
  </si>
  <si>
    <t>AP2015406</t>
  </si>
  <si>
    <t>手数料計算</t>
    <rPh sb="0" eb="2">
      <t>テスウ</t>
    </rPh>
    <rPh sb="2" eb="3">
      <t>リョウ</t>
    </rPh>
    <rPh sb="3" eb="5">
      <t>ケイサン</t>
    </rPh>
    <phoneticPr fontId="54"/>
  </si>
  <si>
    <t>AP2015407</t>
  </si>
  <si>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</si>
  <si>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1"/>
  </si>
  <si>
    <t>AP2015408</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</si>
  <si>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</si>
  <si>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4"/>
  </si>
  <si>
    <t>AP2015501</t>
  </si>
  <si>
    <t>設定内容は、「振込先１」と同様です。</t>
    <phoneticPr fontId="4"/>
  </si>
  <si>
    <t>AP2015502</t>
  </si>
  <si>
    <t>AP2015503</t>
  </si>
  <si>
    <t>AP2015504</t>
  </si>
  <si>
    <t>AP2015505</t>
  </si>
  <si>
    <t>AP2015506</t>
  </si>
  <si>
    <t>手数料計算</t>
    <rPh sb="0" eb="2">
      <t>テスウ</t>
    </rPh>
    <rPh sb="2" eb="3">
      <t>リョウ</t>
    </rPh>
    <rPh sb="3" eb="5">
      <t>ケイサン</t>
    </rPh>
    <phoneticPr fontId="1"/>
  </si>
  <si>
    <t>AP2015507</t>
  </si>
  <si>
    <t>AP2015508</t>
  </si>
  <si>
    <t>振込先３</t>
    <rPh sb="0" eb="3">
      <t>フリコミサキ</t>
    </rPh>
    <phoneticPr fontId="14"/>
  </si>
  <si>
    <t>AP2015601</t>
  </si>
  <si>
    <t>AP2015602</t>
  </si>
  <si>
    <t>AP2015603</t>
  </si>
  <si>
    <t>AP2015604</t>
  </si>
  <si>
    <t>AP2015605</t>
  </si>
  <si>
    <t>AP2015606</t>
  </si>
  <si>
    <t>AP2015607</t>
  </si>
  <si>
    <t>AP2015608</t>
  </si>
  <si>
    <t>振込先４</t>
    <rPh sb="0" eb="3">
      <t>フリコミサキ</t>
    </rPh>
    <phoneticPr fontId="14"/>
  </si>
  <si>
    <t>AP2015701</t>
  </si>
  <si>
    <t>AP2015702</t>
  </si>
  <si>
    <t>AP2015703</t>
  </si>
  <si>
    <t>AP2015704</t>
  </si>
  <si>
    <t>AP2015705</t>
  </si>
  <si>
    <t>AP2015706</t>
  </si>
  <si>
    <t>AP2015707</t>
  </si>
  <si>
    <t>AP2015708</t>
  </si>
  <si>
    <t>振込先５</t>
    <rPh sb="0" eb="3">
      <t>フリコミサキ</t>
    </rPh>
    <phoneticPr fontId="14"/>
  </si>
  <si>
    <t>AP2015801</t>
  </si>
  <si>
    <t>AP2015802</t>
  </si>
  <si>
    <t>AP2015803</t>
  </si>
  <si>
    <t>AP2015804</t>
  </si>
  <si>
    <t>AP2015805</t>
  </si>
  <si>
    <t>AP2015806</t>
  </si>
  <si>
    <t>AP2015807</t>
  </si>
  <si>
    <t>AP2015808</t>
  </si>
  <si>
    <t>振込先６</t>
    <rPh sb="0" eb="3">
      <t>フリコミサキ</t>
    </rPh>
    <phoneticPr fontId="14"/>
  </si>
  <si>
    <t>AP2015901</t>
  </si>
  <si>
    <t>AP2015902</t>
  </si>
  <si>
    <t>AP2015903</t>
  </si>
  <si>
    <t>AP2015904</t>
  </si>
  <si>
    <t>AP2015905</t>
  </si>
  <si>
    <t>AP2015906</t>
  </si>
  <si>
    <t>AP2015907</t>
  </si>
  <si>
    <t>AP2015908</t>
  </si>
  <si>
    <t>振込先７</t>
    <rPh sb="0" eb="3">
      <t>フリコミサキ</t>
    </rPh>
    <phoneticPr fontId="14"/>
  </si>
  <si>
    <t>AP2016001</t>
  </si>
  <si>
    <t>AP2016002</t>
  </si>
  <si>
    <t>AP2016003</t>
  </si>
  <si>
    <t>AP2016004</t>
  </si>
  <si>
    <t>AP2016005</t>
  </si>
  <si>
    <t>AP2016006</t>
  </si>
  <si>
    <t>AP2016007</t>
  </si>
  <si>
    <t>AP2016008</t>
  </si>
  <si>
    <t>振込先８</t>
    <rPh sb="0" eb="3">
      <t>フリコミサキ</t>
    </rPh>
    <phoneticPr fontId="14"/>
  </si>
  <si>
    <t>AP2016101</t>
  </si>
  <si>
    <t>AP2016102</t>
  </si>
  <si>
    <t>AP2016103</t>
  </si>
  <si>
    <t>AP2016104</t>
  </si>
  <si>
    <t>AP2016105</t>
  </si>
  <si>
    <t>AP2016106</t>
  </si>
  <si>
    <t>AP2016107</t>
  </si>
  <si>
    <t>AP2016108</t>
  </si>
  <si>
    <t>振込先９</t>
    <rPh sb="0" eb="3">
      <t>フリコミサキ</t>
    </rPh>
    <phoneticPr fontId="14"/>
  </si>
  <si>
    <t>AP2016201</t>
  </si>
  <si>
    <t>AP2016202</t>
  </si>
  <si>
    <t>AP2016203</t>
  </si>
  <si>
    <t>AP2016204</t>
  </si>
  <si>
    <t>AP2016205</t>
  </si>
  <si>
    <t>AP2016206</t>
  </si>
  <si>
    <t>AP2016207</t>
  </si>
  <si>
    <t>AP2016208</t>
  </si>
  <si>
    <t>振込先10</t>
    <rPh sb="0" eb="3">
      <t>フリコミサキ</t>
    </rPh>
    <phoneticPr fontId="14"/>
  </si>
  <si>
    <t>AP2016301</t>
  </si>
  <si>
    <t>AP2016302</t>
  </si>
  <si>
    <t>AP2016303</t>
  </si>
  <si>
    <t>AP2016304</t>
  </si>
  <si>
    <t>AP2016305</t>
  </si>
  <si>
    <t>AP2016306</t>
  </si>
  <si>
    <t>AP2016307</t>
  </si>
  <si>
    <t>AP2016308</t>
  </si>
  <si>
    <t>前払科目コード</t>
    <rPh sb="0" eb="2">
      <t>マエバライ</t>
    </rPh>
    <rPh sb="2" eb="4">
      <t>カモク</t>
    </rPh>
    <phoneticPr fontId="1"/>
  </si>
  <si>
    <t>AP2016312</t>
  </si>
  <si>
    <t>前払補助科目コード</t>
    <rPh sb="0" eb="2">
      <t>マエバライ</t>
    </rPh>
    <rPh sb="2" eb="4">
      <t>ホジョ</t>
    </rPh>
    <rPh sb="4" eb="6">
      <t>カモク</t>
    </rPh>
    <phoneticPr fontId="1"/>
  </si>
  <si>
    <t>AP2016313</t>
  </si>
  <si>
    <t>仮払科目コード</t>
    <rPh sb="0" eb="2">
      <t>カリバライ</t>
    </rPh>
    <rPh sb="2" eb="4">
      <t>カモク</t>
    </rPh>
    <phoneticPr fontId="1"/>
  </si>
  <si>
    <t>AP2016314</t>
  </si>
  <si>
    <t>仮払補助科目コード</t>
    <rPh sb="0" eb="2">
      <t>カリバライ</t>
    </rPh>
    <rPh sb="2" eb="4">
      <t>ホジョ</t>
    </rPh>
    <rPh sb="4" eb="6">
      <t>カモク</t>
    </rPh>
    <phoneticPr fontId="1"/>
  </si>
  <si>
    <t>AP2016315</t>
  </si>
  <si>
    <t>非連結科目コード</t>
    <rPh sb="3" eb="5">
      <t>カモク</t>
    </rPh>
    <phoneticPr fontId="1"/>
  </si>
  <si>
    <t>非連結補助科目コード</t>
    <rPh sb="3" eb="5">
      <t>ホジョ</t>
    </rPh>
    <rPh sb="5" eb="7">
      <t>カモク</t>
    </rPh>
    <phoneticPr fontId="1"/>
  </si>
  <si>
    <t>AP2016317</t>
  </si>
  <si>
    <t>この項目は、『債務奉行クラウド』をご利用の場合に受け入れできます。
桁数は、設定（メインメニュー右上にある[設定]アイコンから[運用設定]メニューの[基本]ページ）によって異なります。</t>
    <phoneticPr fontId="4"/>
  </si>
  <si>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</si>
  <si>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</si>
  <si>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</si>
  <si>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[仕入取引]メニューで登録されている仕入区分が「１：返品」の仕入取引コードを設定します。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</si>
  <si>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</si>
  <si>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仕入先区分データ</t>
    <phoneticPr fontId="4"/>
  </si>
  <si>
    <t>仕入／精算先区分コード</t>
    <rPh sb="0" eb="2">
      <t>シイレ</t>
    </rPh>
    <rPh sb="3" eb="5">
      <t>セイサン</t>
    </rPh>
    <rPh sb="5" eb="6">
      <t>サキ</t>
    </rPh>
    <rPh sb="6" eb="8">
      <t>クブン</t>
    </rPh>
    <phoneticPr fontId="1"/>
  </si>
  <si>
    <t>AP2020001</t>
  </si>
  <si>
    <t>桁数は、設定（メインメニュー右上にある[設定]アイコンから[運用設定]メニューの[取引先管理]ページ）によって異なります。</t>
    <rPh sb="41" eb="43">
      <t>トリヒキ</t>
    </rPh>
    <rPh sb="43" eb="44">
      <t>サキ</t>
    </rPh>
    <phoneticPr fontId="0"/>
  </si>
  <si>
    <t>仕入／精算先区分名</t>
    <rPh sb="0" eb="2">
      <t>シイレ</t>
    </rPh>
    <rPh sb="3" eb="5">
      <t>セイサン</t>
    </rPh>
    <rPh sb="5" eb="6">
      <t>サキ</t>
    </rPh>
    <rPh sb="6" eb="8">
      <t>クブン</t>
    </rPh>
    <rPh sb="8" eb="9">
      <t>メイ</t>
    </rPh>
    <phoneticPr fontId="1"/>
  </si>
  <si>
    <t>AP2020002</t>
  </si>
  <si>
    <t>精算締日データ</t>
    <phoneticPr fontId="4"/>
  </si>
  <si>
    <t>AP2030001</t>
  </si>
  <si>
    <t>精算締日名</t>
    <rPh sb="0" eb="2">
      <t>セイサン</t>
    </rPh>
    <rPh sb="2" eb="4">
      <t>シメビ</t>
    </rPh>
    <rPh sb="4" eb="5">
      <t>メイ</t>
    </rPh>
    <phoneticPr fontId="14"/>
  </si>
  <si>
    <t>AP2030002</t>
  </si>
  <si>
    <t>月１回目の締日</t>
    <rPh sb="0" eb="1">
      <t>ツキ</t>
    </rPh>
    <rPh sb="2" eb="4">
      <t>カイメ</t>
    </rPh>
    <rPh sb="5" eb="7">
      <t>シメビ</t>
    </rPh>
    <phoneticPr fontId="14"/>
  </si>
  <si>
    <t>AP2030101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</si>
  <si>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</si>
  <si>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4"/>
  </si>
  <si>
    <t>AP2030102</t>
  </si>
  <si>
    <t>月３回目の締日</t>
    <rPh sb="0" eb="1">
      <t>ツキ</t>
    </rPh>
    <rPh sb="2" eb="4">
      <t>カイメ</t>
    </rPh>
    <rPh sb="5" eb="7">
      <t>シメビ</t>
    </rPh>
    <phoneticPr fontId="14"/>
  </si>
  <si>
    <t>AP2030103</t>
  </si>
  <si>
    <t>月４回目の締日</t>
    <rPh sb="0" eb="1">
      <t>ツキ</t>
    </rPh>
    <rPh sb="2" eb="4">
      <t>カイメ</t>
    </rPh>
    <rPh sb="5" eb="7">
      <t>シメビ</t>
    </rPh>
    <phoneticPr fontId="14"/>
  </si>
  <si>
    <t>AP2030104</t>
  </si>
  <si>
    <t>月５回目の締日</t>
    <rPh sb="0" eb="1">
      <t>ツキ</t>
    </rPh>
    <rPh sb="2" eb="4">
      <t>カイメ</t>
    </rPh>
    <rPh sb="5" eb="7">
      <t>シメビ</t>
    </rPh>
    <phoneticPr fontId="14"/>
  </si>
  <si>
    <t>AP2030105</t>
  </si>
  <si>
    <t>月６回目の締日</t>
    <rPh sb="0" eb="1">
      <t>ツキ</t>
    </rPh>
    <rPh sb="2" eb="4">
      <t>カイメ</t>
    </rPh>
    <rPh sb="5" eb="7">
      <t>シメビ</t>
    </rPh>
    <phoneticPr fontId="14"/>
  </si>
  <si>
    <t>AP2030106</t>
  </si>
  <si>
    <t>[得意先]メニューで、各項目の初期値を設定できます。新規データとして空白データを受け入れた場合は、初期値の内容が設定されます。</t>
    <phoneticPr fontId="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</si>
  <si>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</si>
  <si>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</si>
  <si>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</si>
  <si>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</si>
  <si>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</si>
  <si>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</si>
  <si>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</si>
  <si>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</si>
  <si>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</si>
  <si>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</si>
  <si>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</si>
  <si>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</si>
  <si>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</si>
  <si>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</si>
  <si>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</si>
  <si>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</si>
  <si>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4"/>
  </si>
  <si>
    <t>この項目は、『債権奉行クラウド』をお使いの場合に受け入れできます。</t>
    <rPh sb="7" eb="9">
      <t>サイケン</t>
    </rPh>
    <phoneticPr fontId="4"/>
  </si>
  <si>
    <t>AR2010101</t>
  </si>
  <si>
    <t>AR2010102</t>
  </si>
  <si>
    <t>AR2010103</t>
  </si>
  <si>
    <t>都道府県</t>
    <rPh sb="0" eb="4">
      <t>トドウフケン</t>
    </rPh>
    <phoneticPr fontId="14"/>
  </si>
  <si>
    <t>AR2010104</t>
  </si>
  <si>
    <t>市区町村</t>
    <rPh sb="0" eb="2">
      <t>シク</t>
    </rPh>
    <rPh sb="2" eb="4">
      <t>チョウソン</t>
    </rPh>
    <phoneticPr fontId="14"/>
  </si>
  <si>
    <t>AR2010105</t>
  </si>
  <si>
    <t>番地</t>
    <rPh sb="0" eb="2">
      <t>バンチ</t>
    </rPh>
    <phoneticPr fontId="14"/>
  </si>
  <si>
    <t>AR2010106</t>
  </si>
  <si>
    <t>ビル等</t>
    <rPh sb="2" eb="3">
      <t>ナド</t>
    </rPh>
    <phoneticPr fontId="14"/>
  </si>
  <si>
    <t>AR2010107</t>
  </si>
  <si>
    <t>AR2010108</t>
  </si>
  <si>
    <t>AR2010109</t>
  </si>
  <si>
    <t>AR2010110</t>
  </si>
  <si>
    <t>AR2010111</t>
  </si>
  <si>
    <t>AR2010112</t>
  </si>
  <si>
    <t>AR2010113</t>
  </si>
  <si>
    <t>取引先コード</t>
    <rPh sb="0" eb="2">
      <t>トリヒキ</t>
    </rPh>
    <rPh sb="2" eb="3">
      <t>サキ</t>
    </rPh>
    <phoneticPr fontId="1"/>
  </si>
  <si>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</si>
  <si>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</si>
  <si>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</si>
  <si>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</si>
  <si>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</si>
  <si>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</si>
  <si>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</si>
  <si>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</si>
  <si>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</si>
  <si>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</si>
  <si>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</si>
  <si>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</si>
  <si>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</si>
  <si>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</si>
  <si>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</si>
  <si>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</si>
  <si>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</si>
  <si>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</si>
  <si>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</si>
  <si>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</si>
  <si>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</si>
  <si>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</si>
  <si>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</si>
  <si>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</si>
  <si>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</si>
  <si>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</si>
  <si>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</si>
  <si>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【販売】</t>
    <rPh sb="1" eb="3">
      <t>ハンバイ</t>
    </rPh>
    <phoneticPr fontId="14"/>
  </si>
  <si>
    <t>スポット区分</t>
    <rPh sb="4" eb="6">
      <t>クブン</t>
    </rPh>
    <phoneticPr fontId="14"/>
  </si>
  <si>
    <t>AR2010401</t>
  </si>
  <si>
    <t>0：通常得意先　1：スポット得意先</t>
    <rPh sb="2" eb="4">
      <t>ツウジョウ</t>
    </rPh>
    <rPh sb="4" eb="6">
      <t>トクイ</t>
    </rPh>
    <rPh sb="6" eb="7">
      <t>サキ</t>
    </rPh>
    <rPh sb="14" eb="16">
      <t>トクイ</t>
    </rPh>
    <rPh sb="16" eb="17">
      <t>サキ</t>
    </rPh>
    <phoneticPr fontId="14"/>
  </si>
  <si>
    <t>AR2010403</t>
  </si>
  <si>
    <t>AR2010404</t>
  </si>
  <si>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</si>
  <si>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</si>
  <si>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</si>
  <si>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</si>
  <si>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</si>
  <si>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</si>
  <si>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</si>
  <si>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</si>
  <si>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</si>
  <si>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</si>
  <si>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</si>
  <si>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SD2010408</t>
  </si>
  <si>
    <t>0：出荷基準　１：検収基準
この項目は、『商奉行クラウド』をご利用の場合に受け入れできます。</t>
    <rPh sb="21" eb="24">
      <t>アキナイブギョウ</t>
    </rPh>
    <phoneticPr fontId="14"/>
  </si>
  <si>
    <t>受注納品期日</t>
    <rPh sb="0" eb="2">
      <t>ジュチュウ</t>
    </rPh>
    <rPh sb="2" eb="4">
      <t>ノウヒン</t>
    </rPh>
    <rPh sb="4" eb="6">
      <t>キジツ</t>
    </rPh>
    <phoneticPr fontId="14"/>
  </si>
  <si>
    <t>SD2010401</t>
  </si>
  <si>
    <t>0：当日　１～99：日後
この項目は、『商奉行クラウド』をご利用の場合に受け入れできます。</t>
    <phoneticPr fontId="4"/>
  </si>
  <si>
    <t>売上端数処理額</t>
    <rPh sb="6" eb="7">
      <t>ガク</t>
    </rPh>
    <phoneticPr fontId="14"/>
  </si>
  <si>
    <t>SD2010402</t>
  </si>
  <si>
    <t>1／10／100／1,000／10,000／100,000／1,000,000／10,000,000／100,000,000
この項目は、『商奉行クラウド』をご利用の場合に受け入れできます。</t>
    <phoneticPr fontId="4"/>
  </si>
  <si>
    <t>売上端数処理</t>
  </si>
  <si>
    <t>SD2010403</t>
  </si>
  <si>
    <t>0：切り上げ　1：四捨五入　2：切り捨て
この項目は、『商奉行クラウド』をご利用の場合に受け入れできます。</t>
    <phoneticPr fontId="4"/>
  </si>
  <si>
    <t>売価No.</t>
    <rPh sb="0" eb="2">
      <t>バイカ</t>
    </rPh>
    <phoneticPr fontId="1"/>
  </si>
  <si>
    <t>SD2010411</t>
  </si>
  <si>
    <t>0：標準価格　１～10：売価No.１～10　11：単位原価
この項目は、『商奉行クラウド』をご利用の場合に受け入れできます。</t>
    <phoneticPr fontId="4"/>
  </si>
  <si>
    <t>仕切り率</t>
    <rPh sb="0" eb="2">
      <t>シキ</t>
    </rPh>
    <rPh sb="3" eb="4">
      <t>リツ</t>
    </rPh>
    <phoneticPr fontId="1"/>
  </si>
  <si>
    <t>SD2010412</t>
  </si>
  <si>
    <t>整数３桁　小数２桁
形式は、表紙の「金額・数量の形式」参照
この項目は、『商奉行クラウド』をご利用の場合に受け入れできます。</t>
    <phoneticPr fontId="4"/>
  </si>
  <si>
    <t>見積書フォームコード</t>
    <rPh sb="0" eb="3">
      <t>ミツモリショ</t>
    </rPh>
    <phoneticPr fontId="0"/>
  </si>
  <si>
    <t>見積書差出名コード</t>
    <rPh sb="0" eb="3">
      <t>ミツモリショ</t>
    </rPh>
    <rPh sb="3" eb="5">
      <t>サシダシ</t>
    </rPh>
    <rPh sb="5" eb="6">
      <t>メイ</t>
    </rPh>
    <phoneticPr fontId="0"/>
  </si>
  <si>
    <t>SD2010410</t>
  </si>
  <si>
    <t>この項目は、『商奉行クラウドｉ』の『Sシステム』または『商奉行Ｖ ERPクラウド』をご利用の場合に受け入れできます。</t>
  </si>
  <si>
    <t>AR2010402</t>
  </si>
  <si>
    <t>0：営業外債権　1：営業債権
この項目は、『商奉行クラウド』および『債権奉行クラウド』をご利用の場合に受け入れできます。</t>
    <phoneticPr fontId="4"/>
  </si>
  <si>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</si>
  <si>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</si>
  <si>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</si>
  <si>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</si>
  <si>
    <t>この項目は、『商奉行クラウド』をご利用の場合に受け入れできます。
桁数は、設定（メインメニュー右上にある[設定]アイコンから[運用設定]メニューの[基本]ページ）によって異なります。</t>
    <phoneticPr fontId="4"/>
  </si>
  <si>
    <t>債権プロジェクト指定</t>
    <rPh sb="8" eb="10">
      <t>シテイ</t>
    </rPh>
    <phoneticPr fontId="14"/>
  </si>
  <si>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</si>
  <si>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</si>
  <si>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</si>
  <si>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</si>
  <si>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</si>
  <si>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債権工程／工種指定</t>
    <rPh sb="7" eb="9">
      <t>シテイ</t>
    </rPh>
    <phoneticPr fontId="14"/>
  </si>
  <si>
    <t>AR2010420</t>
  </si>
  <si>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phoneticPr fontId="4"/>
  </si>
  <si>
    <t>債権主工程／工種コード</t>
    <rPh sb="2" eb="3">
      <t>シュ</t>
    </rPh>
    <rPh sb="3" eb="8">
      <t>コウテイ</t>
    </rPh>
    <phoneticPr fontId="0"/>
  </si>
  <si>
    <t>AR2010411</t>
  </si>
  <si>
    <t>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</si>
  <si>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この項目は、『商奉行クラウド』をご利用の場合に受け入れできます。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4"/>
  </si>
  <si>
    <t>この項目は、『商奉行クラウド』をご利用の場合に受け入れできます。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14"/>
  </si>
  <si>
    <t>この項目は、『商奉行クラウド』および『債権奉行クラウド』をご利用の場合に受け入れできます。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4"/>
  </si>
  <si>
    <t>この項目は、『商奉行クラウド』および『債権奉行クラウド』をご利用の場合に受け入れできます。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4"/>
  </si>
  <si>
    <t>この項目は、『商奉行クラウド』および『債権奉行クラウド』をご利用の場合に受け入れできます。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4"/>
  </si>
  <si>
    <t>AR2010421</t>
  </si>
  <si>
    <t>0：使用しない　1：使用する
この項目は、『商奉行クラウド』をご利用の場合に受け入れできます。</t>
    <phoneticPr fontId="1"/>
  </si>
  <si>
    <t>AR2010422</t>
  </si>
  <si>
    <t>この項目は、『商奉行クラウド』をご利用の場合に受け入れできます。
伝票に初期表示する補助科目を指定する場合に設定します。
桁数は、設定（メインメニュー右上にある[設定]アイコンから[運用設定]メニューの[基本]ページ）によって異なります。</t>
    <phoneticPr fontId="14"/>
  </si>
  <si>
    <t>　この項目は、『商奉行クラウド』をご利用の場合に受け入れできます。</t>
    <phoneticPr fontId="4"/>
  </si>
  <si>
    <t>消費税計算</t>
    <rPh sb="0" eb="3">
      <t>ショウヒゼイ</t>
    </rPh>
    <rPh sb="3" eb="5">
      <t>ケイサン</t>
    </rPh>
    <phoneticPr fontId="0"/>
  </si>
  <si>
    <t>AR2010501</t>
  </si>
  <si>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</si>
  <si>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</si>
  <si>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</si>
  <si>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1：国内　2：輸出　3：国外　9：科目優先</t>
    <rPh sb="7" eb="9">
      <t>ユシュツ</t>
    </rPh>
    <phoneticPr fontId="14"/>
  </si>
  <si>
    <t>消費税自動計算</t>
    <rPh sb="0" eb="7">
      <t>ショウヒゼイジドウケイサン</t>
    </rPh>
    <phoneticPr fontId="14"/>
  </si>
  <si>
    <t>0：計算しない　1：税抜金額から計算する　2：税込金額から計算する　9：商品優先</t>
  </si>
  <si>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</si>
  <si>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</si>
  <si>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</si>
  <si>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</si>
  <si>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</si>
  <si>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請求情報１</t>
    <rPh sb="0" eb="2">
      <t>セイキュウ</t>
    </rPh>
    <rPh sb="2" eb="4">
      <t>ジョウホウ</t>
    </rPh>
    <phoneticPr fontId="14"/>
  </si>
  <si>
    <t>AR2010801</t>
  </si>
  <si>
    <t>AR2010802</t>
  </si>
  <si>
    <t>0：しない　1：する
この項目は、『債権奉行クラウド』をご利用の場合に受け入れできます。</t>
    <phoneticPr fontId="4"/>
  </si>
  <si>
    <t>請求締日コード</t>
    <rPh sb="2" eb="3">
      <t>シ</t>
    </rPh>
    <rPh sb="3" eb="4">
      <t>ビ</t>
    </rPh>
    <phoneticPr fontId="14"/>
  </si>
  <si>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</si>
  <si>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</si>
  <si>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</si>
  <si>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</si>
  <si>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</si>
  <si>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4"/>
  </si>
  <si>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</si>
  <si>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</si>
  <si>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4"/>
  </si>
  <si>
    <t>AR2010806</t>
  </si>
  <si>
    <t>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</si>
  <si>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</si>
  <si>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</si>
  <si>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この項目は、以下のすべての条件に該当する場合に受け入れできます。
・『債権奉行クラウド』をご利用の場合
・「債権区分ごとの請求」が「1：する」</t>
    <phoneticPr fontId="4"/>
  </si>
  <si>
    <t>AR2010808</t>
  </si>
  <si>
    <t>回収条件</t>
  </si>
  <si>
    <t>回収条件１-分割</t>
    <rPh sb="6" eb="8">
      <t>ブンカツ</t>
    </rPh>
    <phoneticPr fontId="14"/>
  </si>
  <si>
    <t>AR2010902</t>
  </si>
  <si>
    <t>0：分割しない　1：割合で分割　2：金額で分割</t>
    <rPh sb="2" eb="4">
      <t>ブンカツ</t>
    </rPh>
    <rPh sb="10" eb="12">
      <t>ワリアイ</t>
    </rPh>
    <rPh sb="13" eb="15">
      <t>ブンカツ</t>
    </rPh>
    <rPh sb="18" eb="20">
      <t>キンガク</t>
    </rPh>
    <rPh sb="21" eb="23">
      <t>ブンカツ</t>
    </rPh>
    <phoneticPr fontId="14"/>
  </si>
  <si>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</si>
  <si>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</si>
  <si>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</si>
  <si>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AR2010911</t>
  </si>
  <si>
    <t>回収条件１-回収サイト１-休日回収指定</t>
  </si>
  <si>
    <t>AR2010912</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</si>
  <si>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</si>
  <si>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</si>
  <si>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</si>
  <si>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</si>
  <si>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</si>
  <si>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</si>
  <si>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</si>
  <si>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</si>
  <si>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</si>
  <si>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</si>
  <si>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</si>
  <si>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</si>
  <si>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・請求情報１の通貨がJPY以外の場合</t>
    <phoneticPr fontId="4"/>
  </si>
  <si>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</si>
  <si>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</si>
  <si>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</si>
  <si>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</si>
  <si>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</si>
  <si>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</si>
  <si>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</si>
  <si>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</si>
  <si>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</si>
  <si>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</si>
  <si>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</si>
  <si>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</si>
  <si>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</si>
  <si>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</si>
  <si>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</si>
  <si>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</si>
  <si>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</si>
  <si>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</si>
  <si>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</si>
  <si>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</si>
  <si>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</si>
  <si>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</si>
  <si>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</si>
  <si>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</si>
  <si>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</si>
  <si>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</si>
  <si>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</si>
  <si>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</si>
  <si>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</si>
  <si>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4"/>
  </si>
  <si>
    <t>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・請求情報１の通貨がJPY以外の場合</t>
    <phoneticPr fontId="8"/>
  </si>
  <si>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</si>
  <si>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</si>
  <si>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</si>
  <si>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</si>
  <si>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</si>
  <si>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</si>
  <si>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</si>
  <si>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</si>
  <si>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</si>
  <si>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</si>
  <si>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</si>
  <si>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</si>
  <si>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</si>
  <si>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</si>
  <si>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</si>
  <si>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</si>
  <si>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</si>
  <si>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</si>
  <si>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</si>
  <si>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</si>
  <si>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</si>
  <si>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</si>
  <si>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</si>
  <si>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</si>
  <si>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</si>
  <si>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</si>
  <si>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</si>
  <si>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</si>
  <si>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</si>
  <si>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</si>
  <si>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</si>
  <si>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</si>
  <si>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</si>
  <si>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</si>
  <si>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</si>
  <si>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</si>
  <si>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</si>
  <si>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</si>
  <si>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</si>
  <si>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</si>
  <si>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</si>
  <si>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</si>
  <si>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</si>
  <si>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</si>
  <si>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4"/>
  </si>
  <si>
    <t>設定内容は、「回収条件２」と同様です。
「回収条件３-基準額」が「0」の場合は受け入れできません。</t>
    <phoneticPr fontId="4"/>
  </si>
  <si>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</si>
  <si>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</si>
  <si>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</si>
  <si>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</si>
  <si>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</si>
  <si>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</si>
  <si>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</si>
  <si>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</si>
  <si>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</si>
  <si>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</si>
  <si>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</si>
  <si>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</si>
  <si>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</si>
  <si>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</si>
  <si>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</si>
  <si>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</si>
  <si>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</si>
  <si>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</si>
  <si>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</si>
  <si>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</si>
  <si>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4"/>
  </si>
  <si>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</si>
  <si>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</si>
  <si>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</si>
  <si>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</si>
  <si>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</si>
  <si>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</si>
  <si>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</si>
  <si>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</si>
  <si>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</si>
  <si>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</si>
  <si>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</si>
  <si>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</si>
  <si>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</si>
  <si>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</si>
  <si>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</si>
  <si>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</si>
  <si>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</si>
  <si>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</si>
  <si>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</si>
  <si>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</si>
  <si>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</si>
  <si>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</si>
  <si>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4"/>
  </si>
  <si>
    <t>回収条件１</t>
    <phoneticPr fontId="4"/>
  </si>
  <si>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</si>
  <si>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</si>
  <si>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</si>
  <si>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</si>
  <si>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</si>
  <si>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</si>
  <si>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</si>
  <si>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</si>
  <si>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</si>
  <si>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</si>
  <si>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</si>
  <si>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</si>
  <si>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</si>
  <si>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</si>
  <si>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</si>
  <si>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</si>
  <si>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</si>
  <si>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</si>
  <si>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</si>
  <si>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</si>
  <si>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</si>
  <si>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</si>
  <si>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</si>
  <si>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</si>
  <si>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</si>
  <si>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</si>
  <si>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</si>
  <si>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</si>
  <si>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</si>
  <si>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4"/>
  </si>
  <si>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</si>
  <si>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</si>
  <si>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</si>
  <si>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</si>
  <si>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</si>
  <si>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</si>
  <si>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</si>
  <si>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</si>
  <si>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</si>
  <si>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</si>
  <si>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</si>
  <si>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</si>
  <si>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</si>
  <si>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</si>
  <si>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</si>
  <si>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</si>
  <si>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</si>
  <si>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</si>
  <si>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</si>
  <si>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</si>
  <si>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</si>
  <si>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</si>
  <si>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</si>
  <si>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</si>
  <si>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</si>
  <si>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</si>
  <si>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</si>
  <si>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</si>
  <si>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</si>
  <si>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</si>
  <si>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</si>
  <si>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</si>
  <si>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</si>
  <si>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</si>
  <si>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</si>
  <si>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</si>
  <si>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</si>
  <si>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4"/>
  </si>
  <si>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</si>
  <si>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</si>
  <si>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</si>
  <si>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</si>
  <si>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</si>
  <si>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</si>
  <si>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</si>
  <si>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</si>
  <si>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</si>
  <si>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</si>
  <si>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</si>
  <si>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</si>
  <si>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</si>
  <si>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</si>
  <si>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</si>
  <si>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</si>
  <si>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</si>
  <si>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</si>
  <si>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</si>
  <si>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4"/>
  </si>
  <si>
    <t>債権区分ごとの請求</t>
    <phoneticPr fontId="14"/>
  </si>
  <si>
    <t>AR2011702</t>
  </si>
  <si>
    <t>AR2011703</t>
  </si>
  <si>
    <t>AR2011704</t>
  </si>
  <si>
    <t>AR2011705</t>
  </si>
  <si>
    <t>AR2011706</t>
  </si>
  <si>
    <t>AR2011707</t>
    <phoneticPr fontId="4"/>
  </si>
  <si>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</si>
  <si>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</si>
  <si>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</si>
  <si>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</si>
  <si>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</si>
  <si>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4"/>
  </si>
  <si>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</si>
  <si>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</si>
  <si>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</si>
  <si>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</si>
  <si>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</si>
  <si>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</si>
  <si>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</si>
  <si>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</si>
  <si>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</si>
  <si>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</si>
  <si>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</si>
  <si>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</si>
  <si>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</si>
  <si>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</si>
  <si>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</si>
  <si>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</si>
  <si>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</si>
  <si>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</si>
  <si>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</si>
  <si>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</si>
  <si>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</si>
  <si>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</si>
  <si>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</si>
  <si>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</si>
  <si>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</si>
  <si>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</si>
  <si>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</si>
  <si>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</si>
  <si>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</si>
  <si>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</si>
  <si>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</si>
  <si>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</si>
  <si>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</si>
  <si>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</si>
  <si>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</si>
  <si>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</si>
  <si>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</si>
  <si>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</si>
  <si>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</si>
  <si>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</si>
  <si>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</si>
  <si>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</si>
  <si>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</si>
  <si>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</si>
  <si>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</si>
  <si>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</si>
  <si>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</si>
  <si>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</si>
  <si>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</si>
  <si>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</si>
  <si>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</si>
  <si>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</si>
  <si>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</si>
  <si>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</si>
  <si>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</si>
  <si>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</si>
  <si>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</si>
  <si>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</si>
  <si>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</si>
  <si>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</si>
  <si>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</si>
  <si>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</si>
  <si>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</si>
  <si>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</si>
  <si>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</si>
  <si>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</si>
  <si>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</si>
  <si>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</si>
  <si>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</si>
  <si>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</si>
  <si>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</si>
  <si>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</si>
  <si>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</si>
  <si>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</si>
  <si>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</si>
  <si>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</si>
  <si>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</si>
  <si>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</si>
  <si>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</si>
  <si>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</si>
  <si>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</si>
  <si>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</si>
  <si>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</si>
  <si>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</si>
  <si>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</si>
  <si>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</si>
  <si>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</si>
  <si>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</si>
  <si>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</si>
  <si>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</si>
  <si>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</si>
  <si>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</si>
  <si>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</si>
  <si>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</si>
  <si>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</si>
  <si>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</si>
  <si>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</si>
  <si>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</si>
  <si>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</si>
  <si>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</si>
  <si>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</si>
  <si>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</si>
  <si>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</si>
  <si>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</si>
  <si>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</si>
  <si>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</si>
  <si>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</si>
  <si>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</si>
  <si>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</si>
  <si>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</si>
  <si>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</si>
  <si>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</si>
  <si>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</si>
  <si>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</si>
  <si>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</si>
  <si>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</si>
  <si>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</si>
  <si>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</si>
  <si>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</si>
  <si>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</si>
  <si>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</si>
  <si>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</si>
  <si>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</si>
  <si>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</si>
  <si>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</si>
  <si>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</si>
  <si>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</si>
  <si>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</si>
  <si>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</si>
  <si>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</si>
  <si>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</si>
  <si>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</si>
  <si>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</si>
  <si>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</si>
  <si>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</si>
  <si>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</si>
  <si>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</si>
  <si>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</si>
  <si>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</si>
  <si>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</si>
  <si>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</si>
  <si>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</si>
  <si>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</si>
  <si>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</si>
  <si>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</si>
  <si>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</si>
  <si>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</si>
  <si>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</si>
  <si>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</si>
  <si>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</si>
  <si>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</si>
  <si>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</si>
  <si>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</si>
  <si>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</si>
  <si>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</si>
  <si>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</si>
  <si>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</si>
  <si>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</si>
  <si>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</si>
  <si>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</si>
  <si>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</si>
  <si>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4"/>
  </si>
  <si>
    <t>AR2012497</t>
  </si>
  <si>
    <t>AR2012498</t>
  </si>
  <si>
    <t>請求情報３</t>
    <rPh sb="0" eb="2">
      <t>セイキュウ</t>
    </rPh>
    <rPh sb="2" eb="4">
      <t>ジョウホウ</t>
    </rPh>
    <phoneticPr fontId="14"/>
  </si>
  <si>
    <t>AR2012601</t>
  </si>
  <si>
    <t>AR2012602</t>
  </si>
  <si>
    <t>債権区分ごとの請求</t>
    <phoneticPr fontId="4"/>
  </si>
  <si>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</si>
  <si>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</si>
  <si>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</si>
  <si>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</si>
  <si>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</si>
  <si>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</si>
  <si>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</si>
  <si>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</si>
  <si>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</si>
  <si>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</si>
  <si>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</si>
  <si>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</si>
  <si>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</si>
  <si>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</si>
  <si>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</si>
  <si>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</si>
  <si>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</si>
  <si>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</si>
  <si>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</si>
  <si>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</si>
  <si>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</si>
  <si>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</si>
  <si>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</si>
  <si>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</si>
  <si>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</si>
  <si>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</si>
  <si>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</si>
  <si>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</si>
  <si>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</si>
  <si>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</si>
  <si>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</si>
  <si>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</si>
  <si>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</si>
  <si>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</si>
  <si>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</si>
  <si>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4"/>
  </si>
  <si>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</si>
  <si>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</si>
  <si>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</si>
  <si>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</si>
  <si>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</si>
  <si>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</si>
  <si>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</si>
  <si>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</si>
  <si>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</si>
  <si>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</si>
  <si>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</si>
  <si>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</si>
  <si>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</si>
  <si>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</si>
  <si>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</si>
  <si>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</si>
  <si>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</si>
  <si>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</si>
  <si>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</si>
  <si>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</si>
  <si>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</si>
  <si>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</si>
  <si>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</si>
  <si>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</si>
  <si>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</si>
  <si>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</si>
  <si>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</si>
  <si>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</si>
  <si>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4"/>
  </si>
  <si>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</si>
  <si>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</si>
  <si>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</si>
  <si>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</si>
  <si>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</si>
  <si>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</si>
  <si>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</si>
  <si>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</si>
  <si>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</si>
  <si>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</si>
  <si>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</si>
  <si>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</si>
  <si>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</si>
  <si>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</si>
  <si>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</si>
  <si>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</si>
  <si>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</si>
  <si>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</si>
  <si>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</si>
  <si>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</si>
  <si>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</si>
  <si>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</si>
  <si>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</si>
  <si>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</si>
  <si>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</si>
  <si>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</si>
  <si>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</si>
  <si>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</si>
  <si>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</si>
  <si>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</si>
  <si>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</si>
  <si>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</si>
  <si>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</si>
  <si>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</si>
  <si>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</si>
  <si>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</si>
  <si>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</si>
  <si>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</si>
  <si>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</si>
  <si>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</si>
  <si>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</si>
  <si>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</si>
  <si>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</si>
  <si>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</si>
  <si>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</si>
  <si>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</si>
  <si>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</si>
  <si>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</si>
  <si>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</si>
  <si>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</si>
  <si>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</si>
  <si>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</si>
  <si>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</si>
  <si>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</si>
  <si>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</si>
  <si>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</si>
  <si>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4"/>
  </si>
  <si>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</si>
  <si>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</si>
  <si>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</si>
  <si>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</si>
  <si>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</si>
  <si>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</si>
  <si>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</si>
  <si>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</si>
  <si>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</si>
  <si>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</si>
  <si>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</si>
  <si>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</si>
  <si>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</si>
  <si>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</si>
  <si>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</si>
  <si>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</si>
  <si>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</si>
  <si>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</si>
  <si>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</si>
  <si>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</si>
  <si>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</si>
  <si>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</si>
  <si>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</si>
  <si>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</si>
  <si>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</si>
  <si>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</si>
  <si>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</si>
  <si>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</si>
  <si>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</si>
  <si>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</si>
  <si>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</si>
  <si>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</si>
  <si>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</si>
  <si>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</si>
  <si>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</si>
  <si>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</si>
  <si>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</si>
  <si>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</si>
  <si>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</si>
  <si>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</si>
  <si>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</si>
  <si>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</si>
  <si>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</si>
  <si>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</si>
  <si>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</si>
  <si>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</si>
  <si>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</si>
  <si>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</si>
  <si>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</si>
  <si>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</si>
  <si>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</si>
  <si>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</si>
  <si>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</si>
  <si>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</si>
  <si>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</si>
  <si>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4"/>
  </si>
  <si>
    <t>AR2013501</t>
    <phoneticPr fontId="4"/>
  </si>
  <si>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</si>
  <si>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</si>
  <si>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</si>
  <si>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</si>
  <si>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</si>
  <si>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</si>
  <si>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</si>
  <si>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</si>
  <si>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</si>
  <si>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</si>
  <si>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</si>
  <si>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</si>
  <si>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</si>
  <si>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</si>
  <si>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</si>
  <si>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</si>
  <si>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</si>
  <si>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</si>
  <si>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</si>
  <si>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</si>
  <si>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</si>
  <si>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</si>
  <si>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</si>
  <si>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</si>
  <si>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</si>
  <si>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</si>
  <si>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</si>
  <si>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</si>
  <si>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</si>
  <si>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</si>
  <si>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</si>
  <si>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</si>
  <si>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</si>
  <si>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</si>
  <si>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</si>
  <si>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</si>
  <si>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</si>
  <si>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</si>
  <si>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</si>
  <si>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</si>
  <si>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</si>
  <si>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</si>
  <si>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</si>
  <si>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</si>
  <si>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</si>
  <si>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</si>
  <si>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</si>
  <si>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</si>
  <si>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</si>
  <si>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</si>
  <si>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</si>
  <si>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</si>
  <si>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</si>
  <si>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</si>
  <si>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</si>
  <si>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</si>
  <si>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</si>
  <si>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</si>
  <si>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</si>
  <si>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</si>
  <si>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</si>
  <si>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</si>
  <si>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</si>
  <si>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</si>
  <si>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</si>
  <si>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</si>
  <si>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</si>
  <si>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</si>
  <si>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</si>
  <si>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</si>
  <si>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</si>
  <si>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</si>
  <si>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</si>
  <si>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</si>
  <si>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</si>
  <si>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</si>
  <si>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</si>
  <si>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</si>
  <si>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</si>
  <si>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</si>
  <si>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</si>
  <si>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</si>
  <si>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</si>
  <si>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</si>
  <si>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</si>
  <si>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</si>
  <si>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</si>
  <si>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</si>
  <si>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</si>
  <si>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</si>
  <si>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</si>
  <si>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</si>
  <si>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</si>
  <si>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</si>
  <si>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</si>
  <si>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</si>
  <si>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</si>
  <si>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</si>
  <si>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</si>
  <si>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</si>
  <si>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</si>
  <si>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</si>
  <si>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</si>
  <si>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</si>
  <si>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</si>
  <si>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</si>
  <si>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</si>
  <si>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</si>
  <si>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</si>
  <si>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</si>
  <si>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</si>
  <si>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</si>
  <si>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</si>
  <si>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</si>
  <si>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</si>
  <si>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</si>
  <si>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</si>
  <si>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</si>
  <si>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</si>
  <si>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</si>
  <si>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</si>
  <si>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</si>
  <si>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</si>
  <si>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</si>
  <si>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</si>
  <si>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</si>
  <si>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</si>
  <si>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</si>
  <si>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</si>
  <si>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</si>
  <si>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</si>
  <si>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</si>
  <si>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</si>
  <si>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</si>
  <si>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</si>
  <si>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</si>
  <si>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</si>
  <si>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</si>
  <si>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</si>
  <si>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</si>
  <si>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</si>
  <si>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</si>
  <si>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</si>
  <si>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</si>
  <si>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</si>
  <si>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</si>
  <si>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</si>
  <si>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</si>
  <si>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</si>
  <si>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</si>
  <si>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</si>
  <si>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</si>
  <si>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</si>
  <si>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</si>
  <si>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</si>
  <si>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</si>
  <si>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</si>
  <si>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</si>
  <si>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</si>
  <si>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</si>
  <si>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</si>
  <si>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</si>
  <si>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</si>
  <si>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</si>
  <si>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</si>
  <si>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</si>
  <si>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</si>
  <si>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</si>
  <si>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</si>
  <si>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</si>
  <si>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</si>
  <si>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</si>
  <si>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</si>
  <si>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4"/>
  </si>
  <si>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</si>
  <si>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</si>
  <si>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</si>
  <si>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</si>
  <si>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</si>
  <si>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</si>
  <si>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</si>
  <si>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</si>
  <si>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</si>
  <si>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</si>
  <si>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</si>
  <si>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</si>
  <si>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</si>
  <si>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</si>
  <si>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</si>
  <si>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</si>
  <si>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</si>
  <si>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</si>
  <si>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</si>
  <si>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</si>
  <si>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</si>
  <si>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</si>
  <si>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</si>
  <si>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</si>
  <si>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</si>
  <si>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</si>
  <si>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</si>
  <si>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</si>
  <si>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</si>
  <si>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</si>
  <si>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</si>
  <si>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</si>
  <si>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</si>
  <si>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</si>
  <si>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</si>
  <si>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</si>
  <si>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</si>
  <si>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</si>
  <si>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</si>
  <si>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</si>
  <si>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</si>
  <si>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</si>
  <si>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</si>
  <si>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</si>
  <si>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</si>
  <si>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</si>
  <si>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</si>
  <si>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</si>
  <si>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</si>
  <si>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</si>
  <si>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</si>
  <si>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</si>
  <si>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</si>
  <si>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</si>
  <si>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</si>
  <si>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</si>
  <si>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</si>
  <si>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</si>
  <si>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</si>
  <si>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</si>
  <si>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</si>
  <si>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</si>
  <si>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</si>
  <si>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</si>
  <si>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</si>
  <si>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</si>
  <si>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</si>
  <si>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</si>
  <si>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</si>
  <si>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</si>
  <si>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</si>
  <si>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</si>
  <si>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</si>
  <si>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</si>
  <si>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</si>
  <si>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</si>
  <si>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</si>
  <si>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</si>
  <si>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</si>
  <si>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</si>
  <si>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</si>
  <si>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</si>
  <si>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</si>
  <si>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</si>
  <si>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</si>
  <si>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</si>
  <si>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</si>
  <si>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</si>
  <si>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</si>
  <si>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</si>
  <si>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</si>
  <si>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</si>
  <si>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</si>
  <si>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</si>
  <si>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</si>
  <si>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</si>
  <si>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</si>
  <si>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</si>
  <si>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</si>
  <si>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</si>
  <si>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</si>
  <si>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</si>
  <si>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</si>
  <si>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</si>
  <si>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</si>
  <si>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</si>
  <si>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</si>
  <si>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</si>
  <si>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</si>
  <si>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</si>
  <si>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</si>
  <si>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</si>
  <si>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</si>
  <si>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</si>
  <si>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</si>
  <si>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</si>
  <si>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</si>
  <si>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</si>
  <si>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</si>
  <si>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</si>
  <si>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</si>
  <si>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</si>
  <si>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</si>
  <si>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</si>
  <si>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</si>
  <si>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</si>
  <si>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</si>
  <si>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</si>
  <si>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</si>
  <si>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</si>
  <si>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</si>
  <si>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</si>
  <si>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</si>
  <si>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</si>
  <si>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</si>
  <si>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</si>
  <si>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</si>
  <si>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</si>
  <si>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</si>
  <si>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</si>
  <si>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</si>
  <si>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</si>
  <si>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</si>
  <si>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</si>
  <si>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</si>
  <si>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</si>
  <si>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</si>
  <si>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</si>
  <si>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</si>
  <si>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</si>
  <si>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</si>
  <si>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</si>
  <si>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</si>
  <si>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</si>
  <si>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</si>
  <si>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</si>
  <si>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</si>
  <si>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</si>
  <si>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</si>
  <si>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</si>
  <si>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</si>
  <si>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</si>
  <si>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</si>
  <si>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</si>
  <si>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</si>
  <si>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</si>
  <si>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</si>
  <si>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</si>
  <si>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</si>
  <si>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</si>
  <si>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</si>
  <si>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</si>
  <si>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</si>
  <si>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</si>
  <si>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</si>
  <si>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</si>
  <si>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</si>
  <si>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</si>
  <si>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</si>
  <si>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</si>
  <si>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</si>
  <si>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</si>
  <si>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</si>
  <si>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</si>
  <si>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</si>
  <si>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</si>
  <si>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</si>
  <si>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</si>
  <si>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</si>
  <si>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</si>
  <si>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</si>
  <si>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</si>
  <si>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</si>
  <si>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</si>
  <si>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</si>
  <si>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</si>
  <si>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</si>
  <si>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</si>
  <si>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</si>
  <si>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</si>
  <si>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</si>
  <si>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</si>
  <si>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</si>
  <si>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</si>
  <si>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</si>
  <si>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</si>
  <si>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</si>
  <si>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</si>
  <si>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</si>
  <si>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</si>
  <si>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</si>
  <si>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</si>
  <si>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</si>
  <si>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</si>
  <si>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</si>
  <si>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</si>
  <si>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</si>
  <si>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</si>
  <si>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</si>
  <si>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</si>
  <si>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</si>
  <si>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</si>
  <si>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</si>
  <si>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</si>
  <si>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この項目は、『債権奉行クラウド』をご利用の場合に受け入れできます。
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</si>
  <si>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14"/>
  </si>
  <si>
    <t>AR2015426</t>
  </si>
  <si>
    <t>非連結科目コード</t>
    <rPh sb="3" eb="5">
      <t>カモク</t>
    </rPh>
    <phoneticPr fontId="14"/>
  </si>
  <si>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</si>
  <si>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</si>
  <si>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</si>
  <si>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</si>
  <si>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</si>
  <si>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</si>
  <si>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</si>
  <si>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</si>
  <si>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</si>
  <si>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</si>
  <si>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</si>
  <si>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</si>
  <si>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半角英数字</t>
    <rPh sb="0" eb="2">
      <t>ハンカク</t>
    </rPh>
    <rPh sb="2" eb="4">
      <t>エイスウ</t>
    </rPh>
    <rPh sb="4" eb="5">
      <t>ジ</t>
    </rPh>
    <phoneticPr fontId="1"/>
  </si>
  <si>
    <t>値入れ元単価</t>
    <rPh sb="0" eb="2">
      <t>ネイレ</t>
    </rPh>
    <rPh sb="3" eb="4">
      <t>モト</t>
    </rPh>
    <rPh sb="4" eb="6">
      <t>タンカ</t>
    </rPh>
    <phoneticPr fontId="14"/>
  </si>
  <si>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</si>
  <si>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</si>
  <si>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</si>
  <si>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</si>
  <si>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</si>
  <si>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税抜税込</t>
    <rPh sb="0" eb="1">
      <t>ゼイ</t>
    </rPh>
    <rPh sb="1" eb="2">
      <t>ヌ</t>
    </rPh>
    <rPh sb="2" eb="4">
      <t>ゼイコミ</t>
    </rPh>
    <phoneticPr fontId="14"/>
  </si>
  <si>
    <t>SD2010807</t>
  </si>
  <si>
    <t>売価金額端数処理方法</t>
    <rPh sb="2" eb="4">
      <t>キンガク</t>
    </rPh>
    <phoneticPr fontId="14"/>
  </si>
  <si>
    <t>SD2010808</t>
  </si>
  <si>
    <t>0：切り上げ　1：四捨五入　2：切り捨て
新規データとして空白データを受け入れた場合は、「2：切り捨て」が設定されます。</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</si>
  <si>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</si>
  <si>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</si>
  <si>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この項目は、『商奉行クラウド』をご利用の場合に受け入れできます。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</si>
  <si>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得意先区分データ</t>
    <phoneticPr fontId="4"/>
  </si>
  <si>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</si>
  <si>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</si>
  <si>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</si>
  <si>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</si>
  <si>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</si>
  <si>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</si>
  <si>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</si>
  <si>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</si>
  <si>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</si>
  <si>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</si>
  <si>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</si>
  <si>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</si>
  <si>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</si>
  <si>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</si>
  <si>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</si>
  <si>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</si>
  <si>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</si>
  <si>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</si>
  <si>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</si>
  <si>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</si>
  <si>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</si>
  <si>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</si>
  <si>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</si>
  <si>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</si>
  <si>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</si>
  <si>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</si>
  <si>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</si>
  <si>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</si>
  <si>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</si>
  <si>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</si>
  <si>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</si>
  <si>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</si>
  <si>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</si>
  <si>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</si>
  <si>
    <t>英数</t>
    <rPh sb="0" eb="2">
      <t>エイスウ</t>
    </rPh>
    <phoneticPr fontId="14"/>
  </si>
  <si>
    <t>SD2030025</t>
  </si>
  <si>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4"/>
  </si>
  <si>
    <t>得意先コード</t>
    <rPh sb="0" eb="3">
      <t>トクイサキ</t>
    </rPh>
    <phoneticPr fontId="14"/>
  </si>
  <si>
    <t>SD2030026</t>
  </si>
  <si>
    <t>この項目は、『商奉行クラウド』をご利用の場合に受け入れできます。
桁数は、設定（メインメニュー右上にある[設定]アイコンから[運用設定]メニューの[取引先管理]ページ）によって異なります。</t>
    <phoneticPr fontId="4"/>
  </si>
  <si>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30"/>
  </si>
  <si>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</si>
  <si>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</si>
  <si>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・『債権奉行クラウドｉ』の『Sシステム』または『債権奉行Ｖ ERPクラウド』をご利用
・債権明細（[販売管理規程]メニューの[債権管理]ページで設定）の設定が以下の場合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30"/>
  </si>
  <si>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・セグメント連携のセグメント１（[仕入管理規程]メニュー[債務管理]ページで設定）が「商品」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4"/>
  </si>
  <si>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・セグメント連携のセグメント２（[仕入管理規程]メニュー[債権管理]ページで設定）が「商品」
桁数は、設定（メインメニュー右上にある[設定]アイコンから[運用設定]メニューの[基本]ページ）によって異なります。</t>
    <phoneticPr fontId="4"/>
  </si>
  <si>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</si>
  <si>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</si>
  <si>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</si>
  <si>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2"/>
  </si>
  <si>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2"/>
  </si>
  <si>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</si>
  <si>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rPh sb="11" eb="13">
      <t>クウハク</t>
    </rPh>
    <rPh sb="17" eb="18">
      <t>ウ</t>
    </rPh>
    <rPh sb="19" eb="20">
      <t>イ</t>
    </rPh>
    <rPh sb="22" eb="24">
      <t>バアイ</t>
    </rPh>
    <phoneticPr fontId="24"/>
  </si>
  <si>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30"/>
  </si>
  <si>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30"/>
  </si>
  <si>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t>
    <rPh sb="226" eb="228">
      <t>シイレ</t>
    </rPh>
    <rPh sb="235" eb="237">
      <t>シイレ</t>
    </rPh>
    <phoneticPr fontId="47"/>
  </si>
  <si>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②明細担当者コードで設定された担当者の部門（[担当者]メニューの[基本]ページで設定）
※リレー入力の場合で、空白データを受け入れた場合は、リレー元の値が設定されます。</t>
    <rPh sb="79" eb="81">
      <t>シイレ</t>
    </rPh>
    <phoneticPr fontId="2"/>
  </si>
  <si>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2"/>
  </si>
  <si>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2"/>
  </si>
  <si>
    <t>区切</t>
    <rPh sb="0" eb="2">
      <t>クギ</t>
    </rPh>
    <phoneticPr fontId="1"/>
  </si>
  <si>
    <t>AP3010000</t>
  </si>
  <si>
    <t>半角</t>
    <rPh sb="0" eb="2">
      <t>ハンカク</t>
    </rPh>
    <phoneticPr fontId="14"/>
  </si>
  <si>
    <t>必須</t>
    <rPh sb="0" eb="2">
      <t>ヒッス</t>
    </rPh>
    <phoneticPr fontId="1"/>
  </si>
  <si>
    <t>【ヘッダー情報】</t>
    <rPh sb="5" eb="7">
      <t>ジョウホウ</t>
    </rPh>
    <phoneticPr fontId="1"/>
  </si>
  <si>
    <t>債務日付</t>
    <rPh sb="0" eb="2">
      <t>サイム</t>
    </rPh>
    <rPh sb="2" eb="4">
      <t>ヒヅケ</t>
    </rPh>
    <phoneticPr fontId="14"/>
  </si>
  <si>
    <t>AP3010001</t>
  </si>
  <si>
    <t>AP3010002</t>
  </si>
  <si>
    <t>形式は、表紙の「日付の形式」参照
空白データを受け入れた場合は、債務日付と同じ日付が設定されます。</t>
    <rPh sb="32" eb="34">
      <t>サイム</t>
    </rPh>
    <phoneticPr fontId="14"/>
  </si>
  <si>
    <t>AP3010003</t>
  </si>
  <si>
    <t>桁数は、設定（メインメニュー右上にある[設定]アイコンから[運用設定]メニューの[基本]ページ）によって異なります。
詳細は、表紙の「伝票の伝票No.」参照</t>
    <phoneticPr fontId="14"/>
  </si>
  <si>
    <t>AP3010004</t>
  </si>
  <si>
    <t>精算先名</t>
  </si>
  <si>
    <t>AP3010005</t>
  </si>
  <si>
    <t>AP3010006</t>
  </si>
  <si>
    <t>AP3010007</t>
  </si>
  <si>
    <t>AP3010008</t>
  </si>
  <si>
    <t>AP3010009</t>
  </si>
  <si>
    <t>AP3010010</t>
  </si>
  <si>
    <t>精算No.</t>
    <rPh sb="0" eb="2">
      <t>セイサン</t>
    </rPh>
    <phoneticPr fontId="14"/>
  </si>
  <si>
    <t>AP3010011</t>
  </si>
  <si>
    <t>精算宛先コード</t>
    <rPh sb="0" eb="2">
      <t>セイサン</t>
    </rPh>
    <phoneticPr fontId="14"/>
  </si>
  <si>
    <t>AP3010012</t>
  </si>
  <si>
    <t>この項目は、『債務奉行クラウド』をご利用の場合に受け入れできます。
桁数は、設定（メインメニュー右上にある[設定]アイコンから[運用設定]メニューの[取引先管理]ページ）によって異なります。</t>
    <phoneticPr fontId="4"/>
  </si>
  <si>
    <t>精算部門コード</t>
    <rPh sb="0" eb="2">
      <t>セイサン</t>
    </rPh>
    <phoneticPr fontId="0"/>
  </si>
  <si>
    <t>AP3010013</t>
  </si>
  <si>
    <t>担当者コード</t>
  </si>
  <si>
    <t>AP3010014</t>
  </si>
  <si>
    <t>精算プロジェクトコード</t>
    <rPh sb="0" eb="2">
      <t>セイサン</t>
    </rPh>
    <phoneticPr fontId="0"/>
  </si>
  <si>
    <t>AP3010015</t>
  </si>
  <si>
    <t>AP3010016</t>
  </si>
  <si>
    <t>AP3010017</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</si>
  <si>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4"/>
  </si>
  <si>
    <t>AP3010018</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</si>
  <si>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4"/>
  </si>
  <si>
    <t>AP3010019</t>
  </si>
  <si>
    <t>整数６桁　小数９桁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4"/>
  </si>
  <si>
    <t>債務部門コード</t>
    <rPh sb="0" eb="2">
      <t>サイム</t>
    </rPh>
    <phoneticPr fontId="14"/>
  </si>
  <si>
    <t>AP3010020</t>
    <phoneticPr fontId="4"/>
  </si>
  <si>
    <t>債務セグメント１コード</t>
    <rPh sb="0" eb="2">
      <t>サイム</t>
    </rPh>
    <phoneticPr fontId="14"/>
  </si>
  <si>
    <t>AP3010077</t>
    <phoneticPr fontId="4"/>
  </si>
  <si>
    <t xml:space="preserve">この項目は、以下のすべての条件に該当する場合に受け入れできます。
・『奉行Ｖ ERPクラウド』をご利用の場合
・『債務奉行クラウド』をご利用でない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</si>
  <si>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債務セグメント２コード</t>
    <rPh sb="0" eb="2">
      <t>サイム</t>
    </rPh>
    <phoneticPr fontId="14"/>
  </si>
  <si>
    <t>AP3010078</t>
    <phoneticPr fontId="4"/>
  </si>
  <si>
    <t xml:space="preserve">この項目は、以下のすべての条件に該当する場合に受け入れできます。
・『奉行Ｖ ERPクラウド』をご利用の場合
・『債務奉行クラウド』をご利用でない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</si>
  <si>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債務プロジェクトコード</t>
    <rPh sb="0" eb="2">
      <t>サイム</t>
    </rPh>
    <phoneticPr fontId="14"/>
  </si>
  <si>
    <t>AP3010021</t>
  </si>
  <si>
    <t>債務工程／工種コード</t>
    <rPh sb="0" eb="2">
      <t>サイム</t>
    </rPh>
    <phoneticPr fontId="14"/>
  </si>
  <si>
    <t>AP3010022</t>
  </si>
  <si>
    <t>債務摘要</t>
    <rPh sb="0" eb="2">
      <t>サイム</t>
    </rPh>
    <phoneticPr fontId="14"/>
  </si>
  <si>
    <t>AP3010023</t>
  </si>
  <si>
    <t>この項目は、『債務奉行クラウド』をご利用の場合は受け入れできません。</t>
  </si>
  <si>
    <t>仕訳伝票作成対象</t>
    <rPh sb="0" eb="4">
      <t>シワケデン</t>
    </rPh>
    <rPh sb="4" eb="8">
      <t>サクセイタイショウ</t>
    </rPh>
    <phoneticPr fontId="0"/>
  </si>
  <si>
    <t>AP3010025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</si>
  <si>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</si>
  <si>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</si>
  <si>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1"/>
  </si>
  <si>
    <t>【支払予定】</t>
    <rPh sb="1" eb="3">
      <t>シハライ</t>
    </rPh>
    <phoneticPr fontId="1"/>
  </si>
  <si>
    <t>　この項目は、「支払予定確定単位」が「0：債務伝票」の場合に受け入れできます。</t>
    <rPh sb="21" eb="23">
      <t>サイム</t>
    </rPh>
    <phoneticPr fontId="1"/>
  </si>
  <si>
    <t>支払予定１</t>
    <rPh sb="2" eb="4">
      <t>ヨテイ</t>
    </rPh>
    <phoneticPr fontId="1"/>
  </si>
  <si>
    <t>AP3010601</t>
  </si>
  <si>
    <t>桁数は、設定（メインメニュー右上にある[設定]アイコンから[運用設定]メニューの[債務管理]ページ）によって異なります。
【必須になる条件】
「支払予定１」を受け入れる場合</t>
  </si>
  <si>
    <t>AP3010602</t>
  </si>
  <si>
    <t>AP3010603</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</si>
  <si>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39" eb="241">
      <t>サイム</t>
    </rPh>
    <rPh sb="241" eb="242">
      <t>ガク</t>
    </rPh>
    <phoneticPr fontId="4"/>
  </si>
  <si>
    <t>AP3010604</t>
  </si>
  <si>
    <t>AP3010605</t>
  </si>
  <si>
    <t>AP3010606</t>
  </si>
  <si>
    <t>AP3010607</t>
  </si>
  <si>
    <t>数字</t>
    <rPh sb="1" eb="2">
      <t>ジ</t>
    </rPh>
    <phoneticPr fontId="14"/>
  </si>
  <si>
    <t>AP3010608</t>
  </si>
  <si>
    <t>AP3010609</t>
  </si>
  <si>
    <t>支払予定２</t>
    <rPh sb="2" eb="4">
      <t>ヨテイ</t>
    </rPh>
    <phoneticPr fontId="1"/>
  </si>
  <si>
    <t>設定内容は、「支払予定１」と同様です。</t>
    <rPh sb="7" eb="9">
      <t>シハライ</t>
    </rPh>
    <phoneticPr fontId="1"/>
  </si>
  <si>
    <t>AP3010611</t>
  </si>
  <si>
    <t>AP3010612</t>
  </si>
  <si>
    <t>AP3010613</t>
  </si>
  <si>
    <t>AP3010614</t>
  </si>
  <si>
    <t>AP3010615</t>
  </si>
  <si>
    <t>AP3010616</t>
  </si>
  <si>
    <t>AP3010617</t>
  </si>
  <si>
    <t>AP3010618</t>
  </si>
  <si>
    <t>AP3010619</t>
  </si>
  <si>
    <t>支払予定３</t>
    <rPh sb="2" eb="4">
      <t>ヨテイ</t>
    </rPh>
    <phoneticPr fontId="1"/>
  </si>
  <si>
    <t>AP3010621</t>
  </si>
  <si>
    <t>AP3010622</t>
  </si>
  <si>
    <t>AP3010623</t>
  </si>
  <si>
    <t>AP3010624</t>
  </si>
  <si>
    <t>AP3010625</t>
  </si>
  <si>
    <t>AP3010626</t>
  </si>
  <si>
    <t>AP3010627</t>
  </si>
  <si>
    <t>AP3010628</t>
  </si>
  <si>
    <t>AP3010629</t>
  </si>
  <si>
    <t>支払予定４</t>
    <rPh sb="2" eb="4">
      <t>ヨテイ</t>
    </rPh>
    <phoneticPr fontId="1"/>
  </si>
  <si>
    <t>AP3010631</t>
  </si>
  <si>
    <t>AP3010632</t>
  </si>
  <si>
    <t>AP3010633</t>
  </si>
  <si>
    <t>AP3010634</t>
  </si>
  <si>
    <t>AP3010635</t>
  </si>
  <si>
    <t>AP3010636</t>
  </si>
  <si>
    <t>AP3010637</t>
  </si>
  <si>
    <t>AP3010638</t>
  </si>
  <si>
    <t>AP3010639</t>
  </si>
  <si>
    <t>支払予定５</t>
    <rPh sb="2" eb="4">
      <t>ヨテイ</t>
    </rPh>
    <phoneticPr fontId="1"/>
  </si>
  <si>
    <t>AP3010641</t>
  </si>
  <si>
    <t>AP3010642</t>
  </si>
  <si>
    <t>AP3010643</t>
  </si>
  <si>
    <t>AP3010644</t>
  </si>
  <si>
    <t>AP3010645</t>
  </si>
  <si>
    <t>AP3010646</t>
  </si>
  <si>
    <t>AP3010647</t>
  </si>
  <si>
    <t>AP3010648</t>
  </si>
  <si>
    <t>AP3010649</t>
  </si>
  <si>
    <t>支払予定６</t>
    <rPh sb="2" eb="4">
      <t>ヨテイ</t>
    </rPh>
    <phoneticPr fontId="1"/>
  </si>
  <si>
    <t>AP3010651</t>
  </si>
  <si>
    <t>AP3010652</t>
  </si>
  <si>
    <t>AP3010653</t>
  </si>
  <si>
    <t>AP3010654</t>
  </si>
  <si>
    <t>AP3010655</t>
  </si>
  <si>
    <t>AP3010656</t>
  </si>
  <si>
    <t>AP3010657</t>
  </si>
  <si>
    <t>AP3010658</t>
  </si>
  <si>
    <t>AP3010659</t>
  </si>
  <si>
    <t>支払予定７</t>
    <rPh sb="2" eb="4">
      <t>ヨテイ</t>
    </rPh>
    <phoneticPr fontId="1"/>
  </si>
  <si>
    <t>AP3010661</t>
  </si>
  <si>
    <t>AP3010662</t>
  </si>
  <si>
    <t>AP3010663</t>
  </si>
  <si>
    <t>AP3010664</t>
  </si>
  <si>
    <t>AP3010665</t>
  </si>
  <si>
    <t>AP3010666</t>
  </si>
  <si>
    <t>AP3010667</t>
  </si>
  <si>
    <t>AP3010668</t>
  </si>
  <si>
    <t>AP3010669</t>
  </si>
  <si>
    <t>支払予定８</t>
    <rPh sb="2" eb="4">
      <t>ヨテイ</t>
    </rPh>
    <phoneticPr fontId="1"/>
  </si>
  <si>
    <t>AP3010671</t>
  </si>
  <si>
    <t>AP3010672</t>
  </si>
  <si>
    <t>AP3010673</t>
  </si>
  <si>
    <t>AP3010674</t>
  </si>
  <si>
    <t>AP3010675</t>
  </si>
  <si>
    <t>AP3010676</t>
  </si>
  <si>
    <t>AP3010677</t>
  </si>
  <si>
    <t>AP3010678</t>
  </si>
  <si>
    <t>AP3010679</t>
  </si>
  <si>
    <t>支払予定９</t>
    <rPh sb="2" eb="4">
      <t>ヨテイ</t>
    </rPh>
    <phoneticPr fontId="1"/>
  </si>
  <si>
    <t>AP3010681</t>
  </si>
  <si>
    <t>AP3010682</t>
  </si>
  <si>
    <t>AP3010683</t>
  </si>
  <si>
    <t>AP3010684</t>
  </si>
  <si>
    <t>AP3010685</t>
  </si>
  <si>
    <t>AP3010686</t>
  </si>
  <si>
    <t>AP3010687</t>
  </si>
  <si>
    <t>AP3010688</t>
  </si>
  <si>
    <t>AP3010689</t>
  </si>
  <si>
    <t>支払予定10</t>
    <rPh sb="2" eb="4">
      <t>ヨテイ</t>
    </rPh>
    <phoneticPr fontId="1"/>
  </si>
  <si>
    <t>AP3010691</t>
  </si>
  <si>
    <t>AP3010692</t>
  </si>
  <si>
    <t>AP3010693</t>
  </si>
  <si>
    <t>AP3010694</t>
  </si>
  <si>
    <t>AP3010695</t>
  </si>
  <si>
    <t>AP3010696</t>
  </si>
  <si>
    <t>AP3010697</t>
  </si>
  <si>
    <t>AP3010698</t>
  </si>
  <si>
    <t>AP3010699</t>
  </si>
  <si>
    <t>支払予定11</t>
    <rPh sb="2" eb="4">
      <t>ヨテイ</t>
    </rPh>
    <phoneticPr fontId="1"/>
  </si>
  <si>
    <t>AP3010701</t>
  </si>
  <si>
    <t>AP3010702</t>
  </si>
  <si>
    <t>AP3010703</t>
  </si>
  <si>
    <t>AP3010704</t>
  </si>
  <si>
    <t>AP3010705</t>
  </si>
  <si>
    <t>AP3010706</t>
  </si>
  <si>
    <t>AP3010707</t>
  </si>
  <si>
    <t>AP3010708</t>
  </si>
  <si>
    <t>AP3010709</t>
  </si>
  <si>
    <t>支払予定12</t>
    <rPh sb="2" eb="4">
      <t>ヨテイ</t>
    </rPh>
    <phoneticPr fontId="1"/>
  </si>
  <si>
    <t>AP3010711</t>
  </si>
  <si>
    <t>AP3010712</t>
  </si>
  <si>
    <t>AP3010713</t>
  </si>
  <si>
    <t>AP3010714</t>
  </si>
  <si>
    <t>AP3010715</t>
  </si>
  <si>
    <t>AP3010716</t>
  </si>
  <si>
    <t>AP3010717</t>
  </si>
  <si>
    <t>AP3010718</t>
  </si>
  <si>
    <t>AP3010719</t>
  </si>
  <si>
    <t>【証憑】</t>
    <rPh sb="1" eb="3">
      <t>ショウヒョウ</t>
    </rPh>
    <phoneticPr fontId="1"/>
  </si>
  <si>
    <t>証憑No.１</t>
    <rPh sb="0" eb="2">
      <t>ショウヒョウ</t>
    </rPh>
    <phoneticPr fontId="14"/>
  </si>
  <si>
    <t>AP3011001</t>
  </si>
  <si>
    <t>証憑ファイルパス１</t>
    <rPh sb="0" eb="2">
      <t>ショウヒョウ</t>
    </rPh>
    <phoneticPr fontId="14"/>
  </si>
  <si>
    <t>AP3011002</t>
  </si>
  <si>
    <t>証憑No.２</t>
    <rPh sb="0" eb="2">
      <t>ショウヒョウ</t>
    </rPh>
    <phoneticPr fontId="14"/>
  </si>
  <si>
    <t>AP3011011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</si>
  <si>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</si>
  <si>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</si>
  <si>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AP3011012</t>
  </si>
  <si>
    <t>証憑No.３</t>
    <rPh sb="0" eb="2">
      <t>ショウヒョウ</t>
    </rPh>
    <phoneticPr fontId="14"/>
  </si>
  <si>
    <t>AP3011021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</si>
  <si>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</si>
  <si>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</si>
  <si>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AP3011022</t>
  </si>
  <si>
    <t>証憑No.４</t>
    <rPh sb="0" eb="2">
      <t>ショウヒョウ</t>
    </rPh>
    <phoneticPr fontId="14"/>
  </si>
  <si>
    <t>AP3011031</t>
  </si>
  <si>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</si>
  <si>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</si>
  <si>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AP3011032</t>
  </si>
  <si>
    <t>証憑No.５</t>
    <rPh sb="0" eb="2">
      <t>ショウヒョウ</t>
    </rPh>
    <phoneticPr fontId="14"/>
  </si>
  <si>
    <t>AP3011041</t>
  </si>
  <si>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</si>
  <si>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</si>
  <si>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</si>
  <si>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</si>
  <si>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</si>
  <si>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1"/>
  </si>
  <si>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</si>
  <si>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</si>
  <si>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4"/>
  </si>
  <si>
    <t>AP3010203</t>
  </si>
  <si>
    <t>任意項目名</t>
    <rPh sb="4" eb="5">
      <t>メイ</t>
    </rPh>
    <phoneticPr fontId="14"/>
  </si>
  <si>
    <t>AP3010204</t>
  </si>
  <si>
    <t>【購入情報】</t>
    <rPh sb="1" eb="3">
      <t>コウニュウ</t>
    </rPh>
    <rPh sb="3" eb="5">
      <t>ジョウホウ</t>
    </rPh>
    <phoneticPr fontId="0"/>
  </si>
  <si>
    <t>　「明細種別」が「6：付箋」以外の場合に受け入れできます。</t>
    <phoneticPr fontId="0"/>
  </si>
  <si>
    <t>AP3010326</t>
  </si>
  <si>
    <t>この項目は、『債務奉行クラウド』をご利用の場合に受け入れできます。
桁数は、設定（メインメニュー右上にある[設定]アイコンから[運用設定]メニューの[取引先管理]ページ）によって異なります。</t>
    <phoneticPr fontId="14"/>
  </si>
  <si>
    <t>この項目は、『債務奉行クラウド』をご利用の場合に受け入れできます。</t>
    <rPh sb="7" eb="9">
      <t>サイム</t>
    </rPh>
    <phoneticPr fontId="14"/>
  </si>
  <si>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</si>
  <si>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</si>
  <si>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</si>
  <si>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4"/>
  </si>
  <si>
    <t>AP3010339</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</si>
  <si>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4"/>
  </si>
  <si>
    <t>購入セグメント２コード</t>
    <phoneticPr fontId="4"/>
  </si>
  <si>
    <t>AP3010340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</si>
  <si>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4"/>
  </si>
  <si>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</si>
  <si>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</si>
  <si>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4"/>
  </si>
  <si>
    <t>AP3010303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</si>
  <si>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phoneticPr fontId="14"/>
  </si>
  <si>
    <t>購入科目コード</t>
  </si>
  <si>
    <t>AP3010304</t>
  </si>
  <si>
    <t>購入補助科目コード</t>
  </si>
  <si>
    <t>AP3010305</t>
  </si>
  <si>
    <t>購入消費税率種別</t>
    <rPh sb="6" eb="8">
      <t>シュベツ</t>
    </rPh>
    <phoneticPr fontId="14"/>
  </si>
  <si>
    <t>AP3010306</t>
  </si>
  <si>
    <t>購入消費税率</t>
  </si>
  <si>
    <t>AP3010307</t>
  </si>
  <si>
    <t>課税の対象外の場合は受け入れできません。
空白データを受け入れた場合は、「債務日付」、「購入消費税率種別」をもとに設定されます。</t>
    <phoneticPr fontId="4"/>
  </si>
  <si>
    <t>購入申告書計算区分コード</t>
  </si>
  <si>
    <t>AP3010308</t>
    <phoneticPr fontId="4"/>
  </si>
  <si>
    <t>AP3010341</t>
    <phoneticPr fontId="4"/>
  </si>
  <si>
    <t>AP3010342</t>
    <phoneticPr fontId="4"/>
  </si>
  <si>
    <t>購入消費税自動計算</t>
  </si>
  <si>
    <t>AP3010309</t>
  </si>
  <si>
    <t>購入消費税端数処理</t>
  </si>
  <si>
    <t>AP3010310</t>
  </si>
  <si>
    <t>購入額</t>
  </si>
  <si>
    <t>AP3010311</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</si>
  <si>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35"/>
  </si>
  <si>
    <t>購入消費税</t>
  </si>
  <si>
    <t>AP3010312</t>
  </si>
  <si>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空白データを受け入れた場合は、「購入額」、「購入消費税率」をもとに設定されます。</t>
    <rPh sb="245" eb="247">
      <t>コウニュウ</t>
    </rPh>
    <rPh sb="247" eb="248">
      <t>ガク</t>
    </rPh>
    <rPh sb="251" eb="253">
      <t>コウニュウ</t>
    </rPh>
    <phoneticPr fontId="35"/>
  </si>
  <si>
    <t>AP3010313</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</si>
  <si>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4"/>
  </si>
  <si>
    <t>AP3010314</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</si>
  <si>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空白データを受け入れた場合は、「購入額（国内）」、「購入消費税率」をもとに設定されます。</t>
    <phoneticPr fontId="4"/>
  </si>
  <si>
    <t>購入摘要</t>
  </si>
  <si>
    <t>AP3010315</t>
  </si>
  <si>
    <t>【債務情報】</t>
    <rPh sb="1" eb="3">
      <t>サイム</t>
    </rPh>
    <rPh sb="3" eb="5">
      <t>ジョウホウ</t>
    </rPh>
    <phoneticPr fontId="0"/>
  </si>
  <si>
    <t>債務部門コード</t>
    <rPh sb="2" eb="4">
      <t>ブモン</t>
    </rPh>
    <phoneticPr fontId="14"/>
  </si>
  <si>
    <t>AP3010401</t>
  </si>
  <si>
    <r>
      <rPr>
        <sz val="10"/>
        <rFont val="メイリオ"/>
        <family val="3"/>
        <charset val="128"/>
      </rPr>
      <t>英数カナ</t>
    </r>
    <rPh sb="0" eb="2">
      <t>エイスウ</t>
    </rPh>
    <phoneticPr fontId="1"/>
  </si>
  <si>
    <t>債務セグメント１コード</t>
    <phoneticPr fontId="4"/>
  </si>
  <si>
    <t>AP3010431</t>
    <phoneticPr fontId="4"/>
  </si>
  <si>
    <t>この項目は、以下のすべての条件に該当する場合に受け入れできます。
・『奉行Ｖ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空白データを受け入れた場合は、購入セグメント１が設定されます。</t>
    <rPh sb="205" eb="207">
      <t>コウニュウ</t>
    </rPh>
    <phoneticPr fontId="1"/>
  </si>
  <si>
    <t>債務セグメント２コード</t>
    <phoneticPr fontId="4"/>
  </si>
  <si>
    <t>AP3010432</t>
    <phoneticPr fontId="4"/>
  </si>
  <si>
    <t>この項目は、以下のすべての条件に該当する場合に受け入れできます。
・『奉行Ｖ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空白データを受け入れた場合は、購入セグメント２が設定されます。</t>
    <rPh sb="205" eb="207">
      <t>コウニュウ</t>
    </rPh>
    <phoneticPr fontId="1"/>
  </si>
  <si>
    <t>AP3010402</t>
  </si>
  <si>
    <t>AP3010403</t>
  </si>
  <si>
    <t>債務科目コード</t>
  </si>
  <si>
    <t>AP3010404</t>
  </si>
  <si>
    <t>債務補助科目コード</t>
  </si>
  <si>
    <t>AP3010405</t>
  </si>
  <si>
    <t>債務額</t>
  </si>
  <si>
    <t>AP3010406</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</si>
  <si>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205" eb="210">
      <t>コウニュウショウヒゼイ</t>
    </rPh>
    <phoneticPr fontId="35"/>
  </si>
  <si>
    <t>AP3010407</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</si>
  <si>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4"/>
  </si>
  <si>
    <t>消込済額（国内）</t>
    <rPh sb="0" eb="2">
      <t>ケシコミ</t>
    </rPh>
    <rPh sb="2" eb="3">
      <t>ズ</t>
    </rPh>
    <rPh sb="3" eb="4">
      <t>ガク</t>
    </rPh>
    <phoneticPr fontId="1"/>
  </si>
  <si>
    <t>AP3010417</t>
  </si>
  <si>
    <t>未消込額（国内）</t>
    <rPh sb="0" eb="1">
      <t>ミ</t>
    </rPh>
    <rPh sb="1" eb="3">
      <t>ケシコミ</t>
    </rPh>
    <rPh sb="3" eb="4">
      <t>ガク</t>
    </rPh>
    <phoneticPr fontId="1"/>
  </si>
  <si>
    <t>AP3010418</t>
  </si>
  <si>
    <t>対象外債務額（国内）</t>
    <rPh sb="0" eb="3">
      <t>タイショウガイ</t>
    </rPh>
    <rPh sb="3" eb="5">
      <t>サイム</t>
    </rPh>
    <rPh sb="5" eb="6">
      <t>ガク</t>
    </rPh>
    <rPh sb="7" eb="9">
      <t>コクナイ</t>
    </rPh>
    <phoneticPr fontId="1"/>
  </si>
  <si>
    <t>AP3010430</t>
  </si>
  <si>
    <t>報酬区分コード</t>
  </si>
  <si>
    <t>AP3010408</t>
  </si>
  <si>
    <t>AP3010409</t>
  </si>
  <si>
    <t>債務摘要</t>
  </si>
  <si>
    <t>AP3010414</t>
  </si>
  <si>
    <t>【控除情報】</t>
    <rPh sb="1" eb="3">
      <t>コウジョ</t>
    </rPh>
    <rPh sb="3" eb="5">
      <t>ジョウホウ</t>
    </rPh>
    <phoneticPr fontId="14"/>
  </si>
  <si>
    <t>　「控除種別」が「11：付箋」の場合は受け入れできません。</t>
    <phoneticPr fontId="14"/>
  </si>
  <si>
    <t>AP3010501</t>
  </si>
  <si>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4"/>
  </si>
  <si>
    <t>AP3010502</t>
  </si>
  <si>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</si>
  <si>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30"/>
  </si>
  <si>
    <t>AP3010520</t>
  </si>
  <si>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4"/>
  </si>
  <si>
    <t>振替元支払日付</t>
    <rPh sb="3" eb="5">
      <t>シハライ</t>
    </rPh>
    <rPh sb="5" eb="7">
      <t>ヒヅケ</t>
    </rPh>
    <phoneticPr fontId="30"/>
  </si>
  <si>
    <t>AP3010521</t>
  </si>
  <si>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4"/>
  </si>
  <si>
    <t>振替元出金先コード</t>
    <rPh sb="3" eb="5">
      <t>シュッキン</t>
    </rPh>
    <rPh sb="5" eb="6">
      <t>サキ</t>
    </rPh>
    <phoneticPr fontId="30"/>
  </si>
  <si>
    <t>AP3010522</t>
  </si>
  <si>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4"/>
  </si>
  <si>
    <t>振替元出金部門コード</t>
    <rPh sb="3" eb="5">
      <t>シュッキン</t>
    </rPh>
    <rPh sb="5" eb="7">
      <t>ブモン</t>
    </rPh>
    <phoneticPr fontId="30"/>
  </si>
  <si>
    <t>AP3010523</t>
  </si>
  <si>
    <t>AP3010524</t>
  </si>
  <si>
    <t>振替元明細行番号</t>
    <rPh sb="3" eb="5">
      <t>メイサイ</t>
    </rPh>
    <rPh sb="5" eb="8">
      <t>ギョウバンゴウ</t>
    </rPh>
    <phoneticPr fontId="30"/>
  </si>
  <si>
    <t>AP3010525</t>
  </si>
  <si>
    <t>AP3010503</t>
  </si>
  <si>
    <t>控除セグメント１コード</t>
    <phoneticPr fontId="4"/>
  </si>
  <si>
    <t>AP3010564</t>
    <phoneticPr fontId="4"/>
  </si>
  <si>
    <t>控除セグメント２コード</t>
    <phoneticPr fontId="4"/>
  </si>
  <si>
    <t>AP3010565</t>
    <phoneticPr fontId="4"/>
  </si>
  <si>
    <t>AP3010504</t>
  </si>
  <si>
    <t>AP3010505</t>
  </si>
  <si>
    <t>AP3010506</t>
  </si>
  <si>
    <t>AP3010507</t>
  </si>
  <si>
    <t>控除消費税率種別</t>
    <rPh sb="6" eb="8">
      <t>シュベツ</t>
    </rPh>
    <phoneticPr fontId="14"/>
  </si>
  <si>
    <t>AP3010508</t>
  </si>
  <si>
    <t>控除消費税率</t>
  </si>
  <si>
    <t>AP3010509</t>
  </si>
  <si>
    <t>課税の対象外の場合は受け入れできません。
空白データを受け入れた場合は、「債務日付」と「控除消費税率種別」をもとに設定されます。</t>
    <phoneticPr fontId="4"/>
  </si>
  <si>
    <t>控除申告書計算区分コード</t>
  </si>
  <si>
    <t>AP3010510</t>
  </si>
  <si>
    <t>控除消費税自動計算</t>
  </si>
  <si>
    <t>AP3010511</t>
  </si>
  <si>
    <t>控除消費税端数処理</t>
  </si>
  <si>
    <t>AP3010512</t>
  </si>
  <si>
    <t>控除事業区分コード</t>
    <rPh sb="0" eb="2">
      <t>コウジョ</t>
    </rPh>
    <rPh sb="2" eb="4">
      <t>ジギョウ</t>
    </rPh>
    <rPh sb="4" eb="6">
      <t>クブン</t>
    </rPh>
    <phoneticPr fontId="0"/>
  </si>
  <si>
    <t>AP3010518</t>
  </si>
  <si>
    <t>AP3010513</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</si>
  <si>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</si>
  <si>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控除消費税</t>
  </si>
  <si>
    <t>AP3010514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</si>
  <si>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</si>
  <si>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AP3010515</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</si>
  <si>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</si>
  <si>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AP3010516</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</si>
  <si>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</si>
  <si>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</si>
  <si>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【付箋情報】</t>
    <rPh sb="1" eb="3">
      <t>フセン</t>
    </rPh>
    <rPh sb="3" eb="5">
      <t>ジョウホウ</t>
    </rPh>
    <phoneticPr fontId="14"/>
  </si>
  <si>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</si>
  <si>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4"/>
  </si>
  <si>
    <t>AP3010102</t>
  </si>
  <si>
    <t>【前払金・仮払金を充当する場合】</t>
    <phoneticPr fontId="8"/>
  </si>
  <si>
    <t>　　　以下の項目を設定して充当対象を指定します。</t>
    <rPh sb="3" eb="5">
      <t>イカ</t>
    </rPh>
    <phoneticPr fontId="8"/>
  </si>
  <si>
    <t>準必須　　前払金、仮払金の支払伝票No.を指定します。前払金残高、仮払金残高以外の伝票を充当する場合は必須となります。</t>
    <rPh sb="0" eb="1">
      <t>ジュン</t>
    </rPh>
    <rPh sb="1" eb="3">
      <t>ヒッス</t>
    </rPh>
    <phoneticPr fontId="4"/>
  </si>
  <si>
    <t>　　・該当する支払伝票が複数あり、充当対象を特定できない場合は未受入になります。</t>
    <rPh sb="7" eb="9">
      <t>シハライ</t>
    </rPh>
    <rPh sb="9" eb="11">
      <t>デンピョウ</t>
    </rPh>
    <rPh sb="17" eb="19">
      <t>ジュウトウ</t>
    </rPh>
    <phoneticPr fontId="4"/>
  </si>
  <si>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4"/>
  </si>
  <si>
    <t>　　・「振替元明細行番号」が空白の場合は、該当の支払伝票の中で上から順に消込可能な明細が自動的に特定されます。</t>
    <rPh sb="24" eb="26">
      <t>シハライ</t>
    </rPh>
    <phoneticPr fontId="4"/>
  </si>
  <si>
    <t>　　・控除情報は複数行を受け入れできます。これにより、複数の前払金、仮払金を一つの債務伝票に充当できます。</t>
    <phoneticPr fontId="4"/>
  </si>
  <si>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</si>
  <si>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空白データを受け入れた場合は、仕入の購入科目が設定されます。
【必須になる条件】
「明細種別」が「4：外税調整」「5：内税調整」の場合</t>
    <rPh sb="77" eb="79">
      <t>コウニュウ</t>
    </rPh>
    <rPh sb="79" eb="81">
      <t>カモク</t>
    </rPh>
    <phoneticPr fontId="14"/>
  </si>
  <si>
    <t>0：標準　1：軽減
課税の対象外の場合は受け入れできません。
空白データを受け入れた場合は、以下の優先順位で設定されます。
①仕入取引の消費税率種別
②補助科目の消費税率種別（[仕入管理補助科目]メニューの[消費税]ページで設定）
③科目の消費税率種別（[仕入管理科目]メニューの[消費税]ページで設定）</t>
  </si>
  <si>
    <t>桁数は、設定（メインメニュー右上にある[設定]アイコンから[運用設定]メニューの[基本]ページ）によって異なります。
空白データを受け入れた場合は、仕入取引の債務科目が設定されます。
【必須になる条件】
明細種別が「4：外税調整」「5：内税調整」の場合</t>
    <phoneticPr fontId="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</si>
  <si>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</si>
  <si>
    <t>この項目は、以下のすべての条件に該当する場合に受け入れできます。
・『奉行Ｖ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空白データを受け入れた場合は、債務調整のセグメント１（[仕入管理規程]メニューの[債務管理]ページで設定）が設定されます。</t>
  </si>
  <si>
    <t>この項目は、以下のすべての条件に該当する場合に受け入れできます。
・『奉行Ｖ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空白データを受け入れた場合は、債務調整のセグメント２（[仕入管理規程]メニューの[債務管理]ページで設定）が設定されます。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</si>
  <si>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</si>
  <si>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</si>
  <si>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</si>
  <si>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14"/>
  </si>
  <si>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14"/>
  </si>
  <si>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</si>
  <si>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</si>
  <si>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1"/>
  </si>
  <si>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</si>
  <si>
    <t>この項目は、精算先のスポット区分が「スポット仕入先」の場合に受け入れできます。
空白データを受け入れた場合は、精算先の仕入先名（[仕入先]メニューで設定）が設定されます。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1"/>
  </si>
  <si>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</si>
  <si>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</si>
  <si>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1"/>
  </si>
  <si>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</si>
  <si>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</si>
  <si>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1"/>
  </si>
  <si>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</si>
  <si>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1"/>
  </si>
  <si>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</si>
  <si>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113" eb="115">
      <t>サイム</t>
    </rPh>
    <rPh sb="116" eb="118">
      <t>ブモン</t>
    </rPh>
    <phoneticPr fontId="1"/>
  </si>
  <si>
    <t>この項目は、以下のすべての条件に該当する場合に受け入れできます。
・『債務奉行クラウド』をご利用でない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</si>
  <si>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</si>
  <si>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</si>
  <si>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3"/>
  </si>
  <si>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
補助科目優先コードが未設定の場合は、仕入取引の購入補助科目が設定されます。</t>
  </si>
  <si>
    <t>空白データを受け入れた場合は、以下の優先順位で設定されます。
①精算先の取引発生区分（[仕入先]メニューの[消費税]ぺージで設定）を加味
②仕入取引の申告書計算区分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</si>
  <si>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①精算先の消費税自動計算（[仕入先]メニューの[消費税]ぺージで設定）
②仕入取引の消費税自動計算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</si>
  <si>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①精算先の端数処理（[仕入先]メニューの[消費税]ぺージで設定）
②仕入取引の端数処理</t>
  </si>
  <si>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</si>
  <si>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</si>
  <si>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</si>
  <si>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補助科目優先コード」が未設定の場合は、仕入取引の債務補助科目が設定されます。</t>
  </si>
  <si>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</si>
  <si>
    <t>支払日付</t>
    <rPh sb="0" eb="2">
      <t>シハライ</t>
    </rPh>
    <rPh sb="2" eb="4">
      <t>ヒヅケ</t>
    </rPh>
    <phoneticPr fontId="1"/>
  </si>
  <si>
    <t>AP3080001</t>
  </si>
  <si>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</si>
  <si>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</si>
  <si>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</si>
  <si>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出金先名</t>
    <rPh sb="3" eb="4">
      <t>メイ</t>
    </rPh>
    <phoneticPr fontId="1"/>
  </si>
  <si>
    <t>AP3080003</t>
  </si>
  <si>
    <t>出金先事業所名</t>
    <rPh sb="3" eb="6">
      <t>ジギョウショ</t>
    </rPh>
    <rPh sb="6" eb="7">
      <t>メイ</t>
    </rPh>
    <phoneticPr fontId="1"/>
  </si>
  <si>
    <t>AP3080004</t>
  </si>
  <si>
    <t>出金先略称</t>
    <rPh sb="3" eb="5">
      <t>リャクショウ</t>
    </rPh>
    <phoneticPr fontId="1"/>
  </si>
  <si>
    <t>AP3080005</t>
  </si>
  <si>
    <t>ステータス</t>
  </si>
  <si>
    <t>AP3080006</t>
  </si>
  <si>
    <t>0：対象外　1：支払
空白データを受け入れた場合は、「1：支払」が設定されます。</t>
    <rPh sb="2" eb="5">
      <t>タイショウガイ</t>
    </rPh>
    <rPh sb="8" eb="10">
      <t>シハライ</t>
    </rPh>
    <rPh sb="29" eb="31">
      <t>シハライ</t>
    </rPh>
    <phoneticPr fontId="1"/>
  </si>
  <si>
    <t>支払種別</t>
  </si>
  <si>
    <t>AP3080007</t>
  </si>
  <si>
    <t>0：銀行振込　1：電子記録債権　2：ファクタリング　3：手形　4：期日現金　6：口座引落　7：値引・調整　8：相殺　9：その他　10：現金　11：小切手
※「１：電子記録債権」「2：ファクタリング」「3：手形」「4：期日現金」「6：口座引落」は、『債務奉行クラウド』をご利用の場合に指定できます。
「支払区分」が「0：指定なし」かつ、空白データを受け入れた場合は、「9：その他」が設定されます。
「支払区分」が「0：指定なし」以外の場合は、支払方法の支払種別が設定されます。</t>
    <rPh sb="13" eb="15">
      <t>サイケン</t>
    </rPh>
    <rPh sb="35" eb="37">
      <t>ゲンキン</t>
    </rPh>
    <rPh sb="85" eb="87">
      <t>サイケン</t>
    </rPh>
    <rPh sb="110" eb="112">
      <t>ゲンキン</t>
    </rPh>
    <phoneticPr fontId="1"/>
  </si>
  <si>
    <t>法人口座コード</t>
    <rPh sb="0" eb="2">
      <t>ホウジン</t>
    </rPh>
    <rPh sb="2" eb="4">
      <t>コウザ</t>
    </rPh>
    <phoneticPr fontId="1"/>
  </si>
  <si>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</si>
  <si>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1"/>
  </si>
  <si>
    <t>取引通貨コード</t>
    <rPh sb="0" eb="2">
      <t>トリヒキ</t>
    </rPh>
    <rPh sb="2" eb="4">
      <t>ツウカ</t>
    </rPh>
    <phoneticPr fontId="1"/>
  </si>
  <si>
    <t>AP3080009</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</si>
  <si>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4"/>
  </si>
  <si>
    <t>支払額</t>
    <rPh sb="0" eb="2">
      <t>シハライ</t>
    </rPh>
    <phoneticPr fontId="1"/>
  </si>
  <si>
    <t>AP3080010</t>
  </si>
  <si>
    <t>整数13桁　小数２桁　マイナスも可
形式は、表紙の「数量・金額の形式」参照
空白データを受け入れた場合は、0が設定されます。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6" eb="17">
      <t>カ</t>
    </rPh>
    <rPh sb="38" eb="40">
      <t>クウハク</t>
    </rPh>
    <rPh sb="44" eb="45">
      <t>ウ</t>
    </rPh>
    <rPh sb="46" eb="47">
      <t>イ</t>
    </rPh>
    <rPh sb="49" eb="51">
      <t>バアイ</t>
    </rPh>
    <rPh sb="55" eb="57">
      <t>セッテイ</t>
    </rPh>
    <phoneticPr fontId="1"/>
  </si>
  <si>
    <t>支払情報No.</t>
  </si>
  <si>
    <t>AP3080011</t>
  </si>
  <si>
    <t>処理済額</t>
  </si>
  <si>
    <t>AP3080012</t>
  </si>
  <si>
    <t>整数13桁　小数２桁　マイナスも可
形式は、表紙の「数量・金額の形式」参照</t>
  </si>
  <si>
    <t>未処理額</t>
    <rPh sb="0" eb="3">
      <t>ミショリ</t>
    </rPh>
    <rPh sb="3" eb="4">
      <t>ガク</t>
    </rPh>
    <phoneticPr fontId="0"/>
  </si>
  <si>
    <t>AP3080013</t>
  </si>
  <si>
    <t>証憑No.１</t>
  </si>
  <si>
    <t>AP3080039</t>
  </si>
  <si>
    <t>証憑ファイルパス１</t>
  </si>
  <si>
    <t>AP3080040</t>
  </si>
  <si>
    <t>証憑No.２</t>
  </si>
  <si>
    <t>AP3080043</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</si>
  <si>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4"/>
  </si>
  <si>
    <t>証憑ファイルパス２</t>
  </si>
  <si>
    <t>AP3080044</t>
  </si>
  <si>
    <t>証憑No.３</t>
  </si>
  <si>
    <t>AP3080047</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</si>
  <si>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4"/>
  </si>
  <si>
    <t>AP3080048</t>
    <phoneticPr fontId="4"/>
  </si>
  <si>
    <t>証憑No.４</t>
  </si>
  <si>
    <t>AP3080051</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</si>
  <si>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4"/>
  </si>
  <si>
    <t>AP3080052</t>
    <phoneticPr fontId="4"/>
  </si>
  <si>
    <t>証憑No.５</t>
  </si>
  <si>
    <t>AP3080055</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</si>
  <si>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4"/>
  </si>
  <si>
    <t>AP3080056</t>
    <phoneticPr fontId="4"/>
  </si>
  <si>
    <t>登録区分</t>
  </si>
  <si>
    <t>AP3080014</t>
  </si>
  <si>
    <t>支払情報　支払情報データ受入</t>
    <rPh sb="0" eb="4">
      <t>シハライジョウホウ</t>
    </rPh>
    <rPh sb="5" eb="9">
      <t>シハライジョウホウ</t>
    </rPh>
    <rPh sb="12" eb="14">
      <t>ウケイレ</t>
    </rPh>
    <phoneticPr fontId="1"/>
  </si>
  <si>
    <t>AP3080015</t>
  </si>
  <si>
    <t>精算開始日</t>
    <rPh sb="2" eb="4">
      <t>カイシ</t>
    </rPh>
    <rPh sb="4" eb="5">
      <t>ビ</t>
    </rPh>
    <phoneticPr fontId="1"/>
  </si>
  <si>
    <t>AP3080016</t>
  </si>
  <si>
    <t>精算終了日</t>
    <rPh sb="2" eb="5">
      <t>シュウリョウビ</t>
    </rPh>
    <phoneticPr fontId="1"/>
  </si>
  <si>
    <t>AP3080017</t>
  </si>
  <si>
    <t>今回支払残高</t>
    <rPh sb="0" eb="2">
      <t>コンカイ</t>
    </rPh>
    <rPh sb="2" eb="6">
      <t>シハライザンダカ</t>
    </rPh>
    <phoneticPr fontId="1"/>
  </si>
  <si>
    <t>AP3080018</t>
  </si>
  <si>
    <t>契約者番号・需要家番号</t>
  </si>
  <si>
    <t>AP3080019</t>
  </si>
  <si>
    <t>銀行引落明細摘要</t>
    <phoneticPr fontId="4"/>
  </si>
  <si>
    <t>AP3080020</t>
  </si>
  <si>
    <t>【付箋情報】</t>
    <rPh sb="1" eb="3">
      <t>フセン</t>
    </rPh>
    <rPh sb="3" eb="5">
      <t>ジョウホウ</t>
    </rPh>
    <phoneticPr fontId="0"/>
  </si>
  <si>
    <t>AP3080101</t>
  </si>
  <si>
    <t>AP3080102</t>
  </si>
  <si>
    <t>【支払伝票 ‐ ヘッダー情報】</t>
    <rPh sb="1" eb="3">
      <t>シハライ</t>
    </rPh>
    <rPh sb="3" eb="5">
      <t>デンピョウ</t>
    </rPh>
    <rPh sb="12" eb="14">
      <t>ジョウホウ</t>
    </rPh>
    <phoneticPr fontId="0"/>
  </si>
  <si>
    <t>支払区分</t>
  </si>
  <si>
    <t>AP3080201</t>
  </si>
  <si>
    <t>『債務奉行クラウド』をご利用ではない場合
0：指定なし　1：前払金　3：非連結
『債務奉行クラウド』をご利用の場合
0：指定なし　1：前払金　2：仮払金　3：非連結</t>
    <phoneticPr fontId="1"/>
  </si>
  <si>
    <t>支払伝票支払日付</t>
    <phoneticPr fontId="4"/>
  </si>
  <si>
    <t>AP3080202</t>
  </si>
  <si>
    <t>形式は、表紙の「日付の形式」参照
空白データを受け入れた場合は、「支払日付」が設定されます。</t>
    <phoneticPr fontId="4"/>
  </si>
  <si>
    <t>伝票No.</t>
    <rPh sb="0" eb="2">
      <t>デンピョウ</t>
    </rPh>
    <phoneticPr fontId="1"/>
  </si>
  <si>
    <t>AP3080203</t>
  </si>
  <si>
    <t>精算部門コード</t>
    <rPh sb="2" eb="4">
      <t>ブモン</t>
    </rPh>
    <phoneticPr fontId="1"/>
  </si>
  <si>
    <t>AP3080205</t>
  </si>
  <si>
    <t>精算プロジェクトコード</t>
  </si>
  <si>
    <t>AP3080206</t>
  </si>
  <si>
    <t>債務区分</t>
    <rPh sb="2" eb="4">
      <t>クブン</t>
    </rPh>
    <phoneticPr fontId="0"/>
  </si>
  <si>
    <t>AP3080207</t>
  </si>
  <si>
    <t>精算単位</t>
    <rPh sb="2" eb="4">
      <t>タンイ</t>
    </rPh>
    <phoneticPr fontId="1"/>
  </si>
  <si>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</si>
  <si>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</si>
  <si>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</si>
  <si>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</si>
  <si>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</si>
  <si>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4"/>
  </si>
  <si>
    <t>支払補助科目コード</t>
    <rPh sb="4" eb="6">
      <t>カモク</t>
    </rPh>
    <phoneticPr fontId="1"/>
  </si>
  <si>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</si>
  <si>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4"/>
  </si>
  <si>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</si>
  <si>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</si>
  <si>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</si>
  <si>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4"/>
  </si>
  <si>
    <t>この項目は、以下のすべての条件に該当する場合に受け入れできます。
・『奉行Ｖ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</si>
  <si>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4"/>
  </si>
  <si>
    <t>この項目は、以下のすべての条件に該当する場合に受け入れできます。
・『奉行Ｖ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</si>
  <si>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</si>
  <si>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</si>
  <si>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AP3080215</t>
  </si>
  <si>
    <t>英数</t>
    <rPh sb="0" eb="2">
      <t>エイスウ</t>
    </rPh>
    <phoneticPr fontId="1"/>
  </si>
  <si>
    <t>この項目は、以下のすべての条件に該当する場合に受け入れできます。
・「支払区分」が「0：指定なし」以外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4"/>
  </si>
  <si>
    <t>為替レート</t>
    <phoneticPr fontId="1"/>
  </si>
  <si>
    <t>AP3080216</t>
  </si>
  <si>
    <t>整数６桁　小数９桁
この項目は、以下のすべての条件に該当する場合に受け入れできます。
・「支払区分」が「0：指定なし」以外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</si>
  <si>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摘要</t>
    <rPh sb="0" eb="2">
      <t>テキヨウ</t>
    </rPh>
    <phoneticPr fontId="1"/>
  </si>
  <si>
    <t>AP3080217</t>
  </si>
  <si>
    <t>この項目は、「支払区分」が「0：指定なし」以外の場合に受け入れできます。</t>
  </si>
  <si>
    <t>ファクタリング会社コード</t>
    <rPh sb="7" eb="9">
      <t>ガイシャ</t>
    </rPh>
    <phoneticPr fontId="33"/>
  </si>
  <si>
    <t>AP3080230</t>
    <phoneticPr fontId="4"/>
  </si>
  <si>
    <t>英数カナ</t>
    <rPh sb="0" eb="2">
      <t>エイスウ</t>
    </rPh>
    <phoneticPr fontId="28"/>
  </si>
  <si>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33"/>
  </si>
  <si>
    <t>期日債務番号</t>
    <rPh sb="0" eb="2">
      <t>キジツ</t>
    </rPh>
    <rPh sb="2" eb="4">
      <t>サイム</t>
    </rPh>
    <rPh sb="4" eb="6">
      <t>バンゴウ</t>
    </rPh>
    <phoneticPr fontId="33"/>
  </si>
  <si>
    <t>AP3080233</t>
  </si>
  <si>
    <t>1~20</t>
  </si>
  <si>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33"/>
  </si>
  <si>
    <t>決済日付</t>
    <rPh sb="0" eb="2">
      <t>ケッサイ</t>
    </rPh>
    <rPh sb="2" eb="4">
      <t>ヒヅケ</t>
    </rPh>
    <phoneticPr fontId="33"/>
  </si>
  <si>
    <t>AP3080234</t>
  </si>
  <si>
    <t>文字</t>
    <rPh sb="0" eb="2">
      <t>モジ</t>
    </rPh>
    <phoneticPr fontId="28"/>
  </si>
  <si>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3"/>
  </si>
  <si>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</si>
  <si>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</si>
  <si>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</si>
  <si>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</si>
  <si>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</si>
  <si>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</si>
  <si>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</si>
  <si>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</si>
  <si>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</si>
  <si>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</si>
  <si>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</si>
  <si>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</si>
  <si>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</si>
  <si>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</si>
  <si>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</si>
  <si>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</si>
  <si>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</si>
  <si>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</si>
  <si>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</si>
  <si>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</si>
  <si>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</si>
  <si>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</si>
  <si>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</si>
  <si>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</si>
  <si>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</si>
  <si>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</si>
  <si>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</si>
  <si>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</si>
  <si>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1"/>
  </si>
  <si>
    <t>AP3080301</t>
  </si>
  <si>
    <t>明細支払セグメント１コード</t>
    <phoneticPr fontId="4"/>
  </si>
  <si>
    <t>AP3080313</t>
    <phoneticPr fontId="4"/>
  </si>
  <si>
    <t>この項目は、以下のすべての条件に該当する場合に受け入れできます。
・『奉行Ｖ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</si>
  <si>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4"/>
  </si>
  <si>
    <t>AP3080314</t>
    <phoneticPr fontId="4"/>
  </si>
  <si>
    <t>この項目は、以下のすべての条件に該当する場合に受け入れできます。
・『奉行Ｖ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</si>
  <si>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明細支払プロジェクトコード</t>
  </si>
  <si>
    <t>AP3080302</t>
  </si>
  <si>
    <t>明細科目コード</t>
    <rPh sb="0" eb="2">
      <t>メイサイ</t>
    </rPh>
    <phoneticPr fontId="1"/>
  </si>
  <si>
    <t>AP3080304</t>
  </si>
  <si>
    <t>明細補助科目コード</t>
  </si>
  <si>
    <t>AP3080305</t>
  </si>
  <si>
    <t>明細金額（国内）</t>
    <rPh sb="0" eb="2">
      <t>メイサイ</t>
    </rPh>
    <phoneticPr fontId="1"/>
  </si>
  <si>
    <t>AP3080306</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</si>
  <si>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</si>
  <si>
    <t>源泉対象金額 - 消費税率</t>
  </si>
  <si>
    <t>源泉対象金額 - 端数処理方法</t>
  </si>
  <si>
    <t>明細摘要</t>
    <rPh sb="0" eb="2">
      <t>メイサイ</t>
    </rPh>
    <rPh sb="2" eb="4">
      <t>テキヨウ</t>
    </rPh>
    <phoneticPr fontId="1"/>
  </si>
  <si>
    <t>AP3080312</t>
  </si>
  <si>
    <t>【支払伝票 ‐ 明細付箋情報】</t>
  </si>
  <si>
    <t>明細付箋色</t>
    <rPh sb="0" eb="2">
      <t>メイサイ</t>
    </rPh>
    <phoneticPr fontId="1"/>
  </si>
  <si>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</si>
  <si>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</si>
  <si>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1"/>
  </si>
  <si>
    <t>AP3080402</t>
  </si>
  <si>
    <t>【支払伝票 ‐ 手数料費用明細情報】</t>
  </si>
  <si>
    <t>手数料費用支払部門コード</t>
    <rPh sb="7" eb="9">
      <t>ブモン</t>
    </rPh>
    <phoneticPr fontId="1"/>
  </si>
  <si>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</si>
  <si>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4"/>
  </si>
  <si>
    <t>手数料費用支払セグメント１コード</t>
    <phoneticPr fontId="4"/>
  </si>
  <si>
    <t>AP3080517</t>
    <phoneticPr fontId="4"/>
  </si>
  <si>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</si>
  <si>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4"/>
  </si>
  <si>
    <t>AP3080518</t>
    <phoneticPr fontId="4"/>
  </si>
  <si>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</si>
  <si>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</si>
  <si>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</si>
  <si>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4"/>
  </si>
  <si>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</si>
  <si>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</si>
  <si>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1"/>
  </si>
  <si>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</si>
  <si>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</si>
  <si>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1"/>
  </si>
  <si>
    <t>手数料費用消費税率種別</t>
    <rPh sb="9" eb="11">
      <t>シュベツ</t>
    </rPh>
    <phoneticPr fontId="1"/>
  </si>
  <si>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</si>
  <si>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</si>
  <si>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</si>
  <si>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</si>
  <si>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4"/>
  </si>
  <si>
    <t>AP3080509</t>
    <phoneticPr fontId="4"/>
  </si>
  <si>
    <t>手数料費用インボイス取引区分</t>
    <rPh sb="0" eb="5">
      <t>テスウリョウヒヨウ</t>
    </rPh>
    <rPh sb="10" eb="14">
      <t>トリヒキクブン</t>
    </rPh>
    <phoneticPr fontId="4"/>
  </si>
  <si>
    <t>AP3080519</t>
    <phoneticPr fontId="4"/>
  </si>
  <si>
    <t>AP3080520</t>
    <phoneticPr fontId="4"/>
  </si>
  <si>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</si>
  <si>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</si>
  <si>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</si>
  <si>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</si>
  <si>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</si>
  <si>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</si>
  <si>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1"/>
  </si>
  <si>
    <t>手数料費用消費税</t>
    <rPh sb="5" eb="8">
      <t>ショウヒゼイ</t>
    </rPh>
    <phoneticPr fontId="1"/>
  </si>
  <si>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</si>
  <si>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1"/>
  </si>
  <si>
    <t>AP3080514</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</si>
  <si>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4"/>
  </si>
  <si>
    <t>手数料費用消費税（国内）</t>
    <rPh sb="5" eb="8">
      <t>ショウヒゼイ</t>
    </rPh>
    <phoneticPr fontId="1"/>
  </si>
  <si>
    <t>AP3080515</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</si>
  <si>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4"/>
  </si>
  <si>
    <t>手数料費用摘要</t>
    <rPh sb="5" eb="7">
      <t>テキヨウ</t>
    </rPh>
    <phoneticPr fontId="1"/>
  </si>
  <si>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</si>
  <si>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</si>
  <si>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</si>
  <si>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</si>
  <si>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</si>
  <si>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</si>
  <si>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</si>
  <si>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</si>
  <si>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値引明細情報】</t>
  </si>
  <si>
    <t>値引支払部門コード</t>
    <rPh sb="4" eb="6">
      <t>ブモン</t>
    </rPh>
    <phoneticPr fontId="1"/>
  </si>
  <si>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</si>
  <si>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phoneticPr fontId="4"/>
  </si>
  <si>
    <t>値引支払セグメント１コード</t>
    <phoneticPr fontId="4"/>
  </si>
  <si>
    <t>AP3080917</t>
    <phoneticPr fontId="4"/>
  </si>
  <si>
    <t>この項目は、以下のすべての条件に該当する場合に受け入れできます。
・『奉行Ｖ ERPクラウド』をご利用の場合
・「支払区分」が「0：指定なし」以外
・回収種別が「7：値引・調整」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</si>
  <si>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4"/>
  </si>
  <si>
    <t>AP3080918</t>
    <phoneticPr fontId="4"/>
  </si>
  <si>
    <t>この項目は、以下のすべての条件に該当する場合に受け入れできます。
・『奉行Ｖ ERPクラウド』をご利用の場合
・「支払区分」が「0：指定なし」以外
・回収種別が「7：値引・調整」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</si>
  <si>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</si>
  <si>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</si>
  <si>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</si>
  <si>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</si>
  <si>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</si>
  <si>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1"/>
  </si>
  <si>
    <t>値引補助科目コード</t>
  </si>
  <si>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</si>
  <si>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1"/>
  </si>
  <si>
    <t>値引消費税率種別</t>
    <rPh sb="6" eb="8">
      <t>シュベツ</t>
    </rPh>
    <phoneticPr fontId="1"/>
  </si>
  <si>
    <t>AP3080907</t>
  </si>
  <si>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</si>
  <si>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</si>
  <si>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</si>
  <si>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phoneticPr fontId="4"/>
  </si>
  <si>
    <t>AP3080909</t>
    <phoneticPr fontId="4"/>
  </si>
  <si>
    <t>AP3080919</t>
    <phoneticPr fontId="4"/>
  </si>
  <si>
    <t>値引仕入税額控除経過措置の控除割合</t>
    <rPh sb="0" eb="2">
      <t>ネビキ</t>
    </rPh>
    <rPh sb="2" eb="12">
      <t>シイレゼイガクコウジョケイカソチ</t>
    </rPh>
    <rPh sb="13" eb="17">
      <t>コウジョワリアイ</t>
    </rPh>
    <phoneticPr fontId="4"/>
  </si>
  <si>
    <t>AP3080920</t>
    <phoneticPr fontId="4"/>
  </si>
  <si>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</si>
  <si>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</si>
  <si>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</si>
  <si>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</si>
  <si>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</si>
  <si>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</si>
  <si>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・回収種別が「7：値引・調整」</t>
  </si>
  <si>
    <t>AP3080913</t>
  </si>
  <si>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1"/>
  </si>
  <si>
    <t>値引消費税</t>
    <rPh sb="0" eb="2">
      <t>ネビキ</t>
    </rPh>
    <rPh sb="2" eb="5">
      <t>ショウヒゼイ</t>
    </rPh>
    <phoneticPr fontId="1"/>
  </si>
  <si>
    <t>AP3080914</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</si>
  <si>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4"/>
  </si>
  <si>
    <t>値引消費税（国内）</t>
    <rPh sb="0" eb="2">
      <t>ネビキ</t>
    </rPh>
    <rPh sb="2" eb="5">
      <t>ショウヒゼイ</t>
    </rPh>
    <phoneticPr fontId="1"/>
  </si>
  <si>
    <t>AP3080915</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</si>
  <si>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23" eb="228">
      <t>ネビキショウヒゼイ</t>
    </rPh>
    <rPh sb="235" eb="237">
      <t>ネビキ</t>
    </rPh>
    <phoneticPr fontId="4"/>
  </si>
  <si>
    <t>値引摘要</t>
    <rPh sb="2" eb="4">
      <t>テキヨウ</t>
    </rPh>
    <phoneticPr fontId="1"/>
  </si>
  <si>
    <t>AP3080916</t>
  </si>
  <si>
    <t>この項目は、以下のすべての条件に該当する場合に受け入れできます。
・「支払区分」が「0：指定なし」以外
・回収種別が「7：値引・調整」</t>
  </si>
  <si>
    <t>【支払伝票 ‐ 値引明細付箋情報】</t>
  </si>
  <si>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</si>
  <si>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</si>
  <si>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</si>
  <si>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</si>
  <si>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</si>
  <si>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</si>
  <si>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</si>
  <si>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</si>
  <si>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</si>
  <si>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4"/>
  </si>
  <si>
    <t>AP3081117</t>
    <phoneticPr fontId="4"/>
  </si>
  <si>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1"/>
  </si>
  <si>
    <t>手数料支払セグメント２コード</t>
    <phoneticPr fontId="4"/>
  </si>
  <si>
    <t>AP3081118</t>
    <phoneticPr fontId="4"/>
  </si>
  <si>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1"/>
  </si>
  <si>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</si>
  <si>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</si>
  <si>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1"/>
  </si>
  <si>
    <t>手数料支払科目コード</t>
  </si>
  <si>
    <t>AP3081105</t>
  </si>
  <si>
    <t>順必須</t>
    <rPh sb="0" eb="3">
      <t>ジュンヒッス</t>
    </rPh>
    <phoneticPr fontId="1"/>
  </si>
  <si>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</si>
  <si>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</si>
  <si>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</si>
  <si>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</si>
  <si>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1"/>
  </si>
  <si>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</si>
  <si>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</si>
  <si>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</si>
  <si>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</si>
  <si>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手数料支払インボイス取引区分</t>
    <rPh sb="0" eb="3">
      <t>テスウリョウ</t>
    </rPh>
    <rPh sb="3" eb="5">
      <t>シハライ</t>
    </rPh>
    <rPh sb="10" eb="14">
      <t>トリヒキクブン</t>
    </rPh>
    <phoneticPr fontId="4"/>
  </si>
  <si>
    <t>AP3081119</t>
    <phoneticPr fontId="4"/>
  </si>
  <si>
    <t>手数料支払仕入税額控除経過措置の控除割合</t>
    <rPh sb="0" eb="3">
      <t>テスウリョウ</t>
    </rPh>
    <rPh sb="3" eb="5">
      <t>シハライ</t>
    </rPh>
    <rPh sb="5" eb="15">
      <t>シイレゼイガクコウジョケイカソチ</t>
    </rPh>
    <rPh sb="16" eb="20">
      <t>コウジョワリアイ</t>
    </rPh>
    <phoneticPr fontId="4"/>
  </si>
  <si>
    <t>AP3081120</t>
    <phoneticPr fontId="4"/>
  </si>
  <si>
    <t>手数料支払消費税自動計算</t>
  </si>
  <si>
    <t>AP3081110</t>
  </si>
  <si>
    <t>手数料支払消費税端数処理</t>
  </si>
  <si>
    <t>AP3081111</t>
  </si>
  <si>
    <t>手数料支払額</t>
    <rPh sb="0" eb="5">
      <t>テスウリョウシハラ</t>
    </rPh>
    <phoneticPr fontId="1"/>
  </si>
  <si>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</si>
  <si>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</si>
  <si>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1"/>
  </si>
  <si>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</si>
  <si>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1"/>
  </si>
  <si>
    <t>手数料支払額（国内）</t>
    <rPh sb="0" eb="5">
      <t>テスウリョウシハラ</t>
    </rPh>
    <phoneticPr fontId="1"/>
  </si>
  <si>
    <t>AP3081114</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</si>
  <si>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4"/>
  </si>
  <si>
    <t>手数料支払消費税（国内）</t>
    <rPh sb="5" eb="8">
      <t>ショウヒゼイ</t>
    </rPh>
    <phoneticPr fontId="1"/>
  </si>
  <si>
    <t>AP3081115</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</si>
  <si>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4"/>
  </si>
  <si>
    <t>手数料支払摘要</t>
    <rPh sb="0" eb="3">
      <t>テスウリョウ</t>
    </rPh>
    <rPh sb="3" eb="5">
      <t>シハライ</t>
    </rPh>
    <rPh sb="5" eb="7">
      <t>テキヨウ</t>
    </rPh>
    <phoneticPr fontId="1"/>
  </si>
  <si>
    <t>AP3081116</t>
    <phoneticPr fontId="4"/>
  </si>
  <si>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</si>
  <si>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</si>
  <si>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1"/>
  </si>
  <si>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</si>
  <si>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</si>
  <si>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1"/>
  </si>
  <si>
    <t>AP3081202</t>
  </si>
  <si>
    <t>この項目は、「支払区分」が「0：指定なし」以外の場合に受け入れできます。
桁数は、設定（メインメニュー右上にある[設定]アイコンから[運用設定]メニューの[基本]ページ）によって異なります。
支払伝票No.の設定（[仕入管理規程]メニューの[債務管理]ページ）が手入力で、空白データを受け入れた場合は、伝票番号なしに設定されます。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</si>
  <si>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61"/>
  </si>
  <si>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</si>
  <si>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</si>
  <si>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</si>
  <si>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61"/>
  </si>
  <si>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61"/>
  </si>
  <si>
    <t>この項目は、スポット精算先の場合に受け入れできます。
空白データを受け入れた場合は、精算先の精算先名（[仕入先]メニューで設定）が設定されます。</t>
  </si>
  <si>
    <t>この項目は、スポット精算先の場合に受け入れできます。
空白データを受け入れた場合は、精算先の事業所名（[仕入先]メニューで設定）が設定されます。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</si>
  <si>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59" eb="61">
      <t>コウモク</t>
    </rPh>
    <rPh sb="61" eb="62">
      <t>メイ</t>
    </rPh>
    <rPh sb="141" eb="144">
      <t>コウニュウシュ</t>
    </rPh>
    <phoneticPr fontId="61"/>
  </si>
  <si>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65" eb="67">
      <t>バアイ</t>
    </rPh>
    <rPh sb="70" eb="72">
      <t>イカ</t>
    </rPh>
    <phoneticPr fontId="61"/>
  </si>
  <si>
    <t>0：営業外債務　1：営業債務
この項目は、以下のいずれかの場合に受け入れできます。
・「支払区分」が「1：前払金」
・「支払区分」が「3：非連結」
空白データを受け入れた場合は、精算宛先の伝票債務区分（[仕入先]メニューの[仕入]ページで設定）が設定されます。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</si>
  <si>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空白データを受け入れた場合は、精算宛先の精算単位（[仕入先]メニューの[精算]ページで設定）が設定されます。</t>
    <rPh sb="11" eb="12">
      <t>ジ</t>
    </rPh>
    <rPh sb="95" eb="97">
      <t>タンイ</t>
    </rPh>
    <rPh sb="109" eb="111">
      <t>セイサン</t>
    </rPh>
    <phoneticPr fontId="61"/>
  </si>
  <si>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59" eb="61">
      <t>バアイ</t>
    </rPh>
    <rPh sb="62" eb="64">
      <t>シュベツ</t>
    </rPh>
    <rPh sb="65" eb="67">
      <t>ソウサイ</t>
    </rPh>
    <rPh sb="73" eb="75">
      <t>シテイ</t>
    </rPh>
    <phoneticPr fontId="61"/>
  </si>
  <si>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</si>
  <si>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61"/>
  </si>
  <si>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</si>
  <si>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空白データを受け入れた場合は、出金先の手数料計算（[仕入先]メニューの[支払]ページで設定）が設定されます。</t>
    <rPh sb="110" eb="112">
      <t>ケイサン</t>
    </rPh>
    <phoneticPr fontId="61"/>
  </si>
  <si>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「支払区分」が「3：非連結」かつ、空白データを受け入れた場合、出金先の債務主部門（[仕入先]メニューの[仕入]ページで設定）が設定されます。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</si>
  <si>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「支払区分」が「3：非連結」かつ、空白データを受け入れた場合、出金先の債務主プロジェクト（[仕入先]メニューの[購入]ページで設定）が設定されます。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</si>
  <si>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</si>
  <si>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t>
  </si>
  <si>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①出金先の取引発生区分（[仕入先]メニューの[消費税]ぺージで設定）を加味
②明細補助科目の申告書計算区分（[仕入管理補助科目]メニューの[消費税]ページで設定）
③明細科目の申告書計算区分（[仕入管理科目]メニューの[消費税]ページで設定）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</si>
  <si>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</si>
  <si>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</si>
  <si>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</si>
  <si>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</si>
  <si>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区切</t>
  </si>
  <si>
    <t>AP3020000</t>
  </si>
  <si>
    <t>半角</t>
    <rPh sb="0" eb="2">
      <t>ハンカク</t>
    </rPh>
    <phoneticPr fontId="1"/>
  </si>
  <si>
    <t>【ヘッダー情報】</t>
  </si>
  <si>
    <t>AP3020001</t>
  </si>
  <si>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phoneticPr fontId="4"/>
  </si>
  <si>
    <t>支払日付</t>
    <rPh sb="0" eb="2">
      <t>シハライ</t>
    </rPh>
    <phoneticPr fontId="14"/>
  </si>
  <si>
    <t>AP3020002</t>
  </si>
  <si>
    <t>伝票No.</t>
    <rPh sb="0" eb="2">
      <t>デンピョウ</t>
    </rPh>
    <phoneticPr fontId="14"/>
  </si>
  <si>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</si>
  <si>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</si>
  <si>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</si>
  <si>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</si>
  <si>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</si>
  <si>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</si>
  <si>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</si>
  <si>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</si>
  <si>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</si>
  <si>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0"/>
  </si>
  <si>
    <t>0：銀行振込　1：電子記録債権　2：ファクタリング　3：手形　4：期日現金　6：口座引落　7:値引・調整　8:相殺　9：その他　10：現金　11：小切手
この項目を指定して支払情報を特定できます。
※該当の支払情報が複数検索された場合は、未受入となります。</t>
    <rPh sb="13" eb="15">
      <t>サイケン</t>
    </rPh>
    <rPh sb="35" eb="37">
      <t>ゲンキン</t>
    </rPh>
    <rPh sb="79" eb="81">
      <t>コウモク</t>
    </rPh>
    <rPh sb="82" eb="84">
      <t>シテイ</t>
    </rPh>
    <rPh sb="86" eb="88">
      <t>シハライ</t>
    </rPh>
    <rPh sb="88" eb="90">
      <t>ジョウホウ</t>
    </rPh>
    <rPh sb="91" eb="93">
      <t>トクテイ</t>
    </rPh>
    <rPh sb="105" eb="107">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</si>
  <si>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</si>
  <si>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</si>
  <si>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</si>
  <si>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</si>
  <si>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AP3020004</t>
  </si>
  <si>
    <t>出金先名</t>
    <rPh sb="0" eb="2">
      <t>シュッキン</t>
    </rPh>
    <rPh sb="2" eb="3">
      <t>サキ</t>
    </rPh>
    <rPh sb="3" eb="4">
      <t>メイ</t>
    </rPh>
    <phoneticPr fontId="14"/>
  </si>
  <si>
    <t>AP3020005</t>
  </si>
  <si>
    <t>出金先事業所名</t>
  </si>
  <si>
    <t>AP3020006</t>
  </si>
  <si>
    <t>AP3020007</t>
  </si>
  <si>
    <t>AP3020008</t>
  </si>
  <si>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
空白データを受け入れた場合は、「出金先コード」が設定されます。</t>
    <phoneticPr fontId="4"/>
  </si>
  <si>
    <t>精算部門コード</t>
    <rPh sb="0" eb="2">
      <t>セイサン</t>
    </rPh>
    <rPh sb="2" eb="4">
      <t>ブモン</t>
    </rPh>
    <phoneticPr fontId="14"/>
  </si>
  <si>
    <t>AP3020009</t>
  </si>
  <si>
    <t>精算プロジェクトコード</t>
    <rPh sb="0" eb="2">
      <t>セイサン</t>
    </rPh>
    <phoneticPr fontId="14"/>
  </si>
  <si>
    <t>AP3020010</t>
  </si>
  <si>
    <t>AP3020012</t>
  </si>
  <si>
    <t>精算単位</t>
    <rPh sb="2" eb="4">
      <t>タンイ</t>
    </rPh>
    <phoneticPr fontId="14"/>
  </si>
  <si>
    <t>AP3020011</t>
  </si>
  <si>
    <t>AP3020013</t>
  </si>
  <si>
    <t>支払種別</t>
    <rPh sb="0" eb="4">
      <t>シハライシュベツ</t>
    </rPh>
    <phoneticPr fontId="0"/>
  </si>
  <si>
    <t>AP3020095</t>
  </si>
  <si>
    <t>0：銀行振込　1：電子記録債権　2：ファクタリング　3：手形　4：期日現金　6：口座引落　7:値引・調整　8：相殺　9：その他　10：現金　11：小切手</t>
    <rPh sb="13" eb="15">
      <t>サイケン</t>
    </rPh>
    <rPh sb="35" eb="37">
      <t>ゲンキン</t>
    </rPh>
    <phoneticPr fontId="4"/>
  </si>
  <si>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</si>
  <si>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</si>
  <si>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4"/>
  </si>
  <si>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</si>
  <si>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26"/>
  </si>
  <si>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</si>
  <si>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27"/>
  </si>
  <si>
    <t>出金セグメント１コード</t>
    <rPh sb="0" eb="2">
      <t>シュッキン</t>
    </rPh>
    <phoneticPr fontId="14"/>
  </si>
  <si>
    <t>AP3020105</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</si>
  <si>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phoneticPr fontId="4"/>
  </si>
  <si>
    <t>出金セグメント２コード</t>
    <rPh sb="0" eb="2">
      <t>シュッキン</t>
    </rPh>
    <phoneticPr fontId="14"/>
  </si>
  <si>
    <t>AP3020106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</si>
  <si>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phoneticPr fontId="4"/>
  </si>
  <si>
    <t>出金プロジェクトコード</t>
    <rPh sb="0" eb="2">
      <t>シュッキン</t>
    </rPh>
    <phoneticPr fontId="14"/>
  </si>
  <si>
    <t>AP3020017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</si>
  <si>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27"/>
  </si>
  <si>
    <t>AP3020018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</si>
  <si>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4"/>
  </si>
  <si>
    <t>AP3020019</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</si>
  <si>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4"/>
  </si>
  <si>
    <t>為替レート種別コード</t>
    <phoneticPr fontId="1"/>
  </si>
  <si>
    <t>AP3020020</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</si>
  <si>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4"/>
  </si>
  <si>
    <t>AP3020021</t>
  </si>
  <si>
    <t>整数６桁　小数９桁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</si>
  <si>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支払処理額</t>
    <rPh sb="0" eb="5">
      <t>シハライショリガク</t>
    </rPh>
    <phoneticPr fontId="1"/>
  </si>
  <si>
    <t>AP3020094</t>
  </si>
  <si>
    <t>摘要</t>
  </si>
  <si>
    <t>AP3020022</t>
  </si>
  <si>
    <t>ファクタリング会社コード</t>
    <rPh sb="7" eb="9">
      <t>カイシャ</t>
    </rPh>
    <phoneticPr fontId="49"/>
  </si>
  <si>
    <t>AP3020097</t>
  </si>
  <si>
    <t>英数カナ</t>
    <rPh sb="0" eb="2">
      <t>エイスウ</t>
    </rPh>
    <phoneticPr fontId="75"/>
  </si>
  <si>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4"/>
  </si>
  <si>
    <t>文字</t>
    <rPh sb="0" eb="2">
      <t>モジ</t>
    </rPh>
    <phoneticPr fontId="75"/>
  </si>
  <si>
    <t>期日債務番号</t>
    <rPh sb="0" eb="6">
      <t>キジツサイムバンゴウ</t>
    </rPh>
    <phoneticPr fontId="49"/>
  </si>
  <si>
    <t>AP3020100</t>
  </si>
  <si>
    <t>この項目は、支払種別が　1：電子記録債権　2：ファクタリング　3：手形の場合に受け入れできます。</t>
    <rPh sb="18" eb="20">
      <t>サイケン</t>
    </rPh>
    <phoneticPr fontId="4"/>
  </si>
  <si>
    <t>決済日付</t>
    <rPh sb="0" eb="4">
      <t>ケッサイヒヅケ</t>
    </rPh>
    <phoneticPr fontId="49"/>
  </si>
  <si>
    <t>AP3020103</t>
  </si>
  <si>
    <t>この項目は、支払種別が　1：電子記録債権　2：ファクタリング　3：支払　4：期日現金の場合に受け入れできます。
形式は、表紙の「日付の形式」参照</t>
    <rPh sb="18" eb="20">
      <t>サイケン</t>
    </rPh>
    <rPh sb="40" eb="42">
      <t>ゲンキン</t>
    </rPh>
    <phoneticPr fontId="49"/>
  </si>
  <si>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</si>
  <si>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4"/>
  </si>
  <si>
    <t>振込先銀行コード</t>
    <rPh sb="0" eb="2">
      <t>フリコミ</t>
    </rPh>
    <rPh sb="2" eb="3">
      <t>サキ</t>
    </rPh>
    <phoneticPr fontId="1"/>
  </si>
  <si>
    <t>AP3020024</t>
  </si>
  <si>
    <t>振込先支店コード</t>
    <rPh sb="0" eb="3">
      <t>フリコミサキ</t>
    </rPh>
    <phoneticPr fontId="1"/>
  </si>
  <si>
    <t>AP3020025</t>
  </si>
  <si>
    <t>預金種目</t>
    <rPh sb="2" eb="4">
      <t>シュモク</t>
    </rPh>
    <phoneticPr fontId="14"/>
  </si>
  <si>
    <t>AP3020026</t>
  </si>
  <si>
    <t>AP3020027</t>
  </si>
  <si>
    <t>口座名義</t>
    <rPh sb="2" eb="4">
      <t>メイギ</t>
    </rPh>
    <phoneticPr fontId="14"/>
  </si>
  <si>
    <t>AP3020028</t>
  </si>
  <si>
    <t>口座名義カナ</t>
    <rPh sb="0" eb="2">
      <t>コウザ</t>
    </rPh>
    <rPh sb="2" eb="4">
      <t>メイギ</t>
    </rPh>
    <phoneticPr fontId="14"/>
  </si>
  <si>
    <t>AP3020029</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</si>
  <si>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</si>
  <si>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27"/>
  </si>
  <si>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</si>
  <si>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27"/>
  </si>
  <si>
    <t>AP3020032</t>
  </si>
  <si>
    <t>支払タイプ</t>
    <rPh sb="0" eb="2">
      <t>シハライ</t>
    </rPh>
    <phoneticPr fontId="1"/>
  </si>
  <si>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</si>
  <si>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27"/>
  </si>
  <si>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</si>
  <si>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27"/>
  </si>
  <si>
    <t>AP3020035</t>
  </si>
  <si>
    <t>仕訳伝票作成対象</t>
    <rPh sb="0" eb="2">
      <t>シワケ</t>
    </rPh>
    <rPh sb="2" eb="4">
      <t>デンピョウ</t>
    </rPh>
    <rPh sb="4" eb="6">
      <t>サクセイ</t>
    </rPh>
    <rPh sb="6" eb="8">
      <t>タイショウ</t>
    </rPh>
    <phoneticPr fontId="1"/>
  </si>
  <si>
    <t>AP3020036</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</si>
  <si>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</si>
  <si>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1"/>
  </si>
  <si>
    <t>【証憑】</t>
    <rPh sb="1" eb="3">
      <t>ショウヒョウ</t>
    </rPh>
    <phoneticPr fontId="14"/>
  </si>
  <si>
    <t>AP3021001</t>
  </si>
  <si>
    <t>AP3021002</t>
  </si>
  <si>
    <t>AP3021011</t>
  </si>
  <si>
    <t>AP3021012</t>
    <phoneticPr fontId="4"/>
  </si>
  <si>
    <t>AP3021021</t>
  </si>
  <si>
    <t>AP3021022</t>
    <phoneticPr fontId="4"/>
  </si>
  <si>
    <t>AP3021031</t>
  </si>
  <si>
    <t>AP3021032</t>
    <phoneticPr fontId="4"/>
  </si>
  <si>
    <t>AP3021041</t>
  </si>
  <si>
    <t>AP3021042</t>
    <phoneticPr fontId="4"/>
  </si>
  <si>
    <t>【明細情報】</t>
    <rPh sb="1" eb="3">
      <t>メイサイ</t>
    </rPh>
    <rPh sb="3" eb="5">
      <t>ジョウホウ</t>
    </rPh>
    <phoneticPr fontId="14"/>
  </si>
  <si>
    <t>　明細種別が「15：付箋」の場合は受け入れできません。</t>
    <phoneticPr fontId="14"/>
  </si>
  <si>
    <t>明細種別</t>
    <rPh sb="0" eb="2">
      <t>メイサイ</t>
    </rPh>
    <rPh sb="2" eb="4">
      <t>シュベツ</t>
    </rPh>
    <phoneticPr fontId="14"/>
  </si>
  <si>
    <t>AP3020201</t>
  </si>
  <si>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</si>
  <si>
    <t>AP3020223</t>
  </si>
  <si>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</si>
  <si>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債務日付</t>
    <rPh sb="2" eb="4">
      <t>ヒヅケ</t>
    </rPh>
    <phoneticPr fontId="1"/>
  </si>
  <si>
    <t>AP3020224</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</si>
  <si>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</si>
  <si>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1"/>
  </si>
  <si>
    <t>AP3020225</t>
  </si>
  <si>
    <t>債務伝票精算部門コード</t>
    <rPh sb="6" eb="8">
      <t>ブモン</t>
    </rPh>
    <phoneticPr fontId="1"/>
  </si>
  <si>
    <t>AP3020226</t>
  </si>
  <si>
    <t>AP3020227</t>
  </si>
  <si>
    <t>債務伝票明細行番号</t>
    <rPh sb="4" eb="6">
      <t>メイサイ</t>
    </rPh>
    <rPh sb="6" eb="9">
      <t>ギョウバンゴウ</t>
    </rPh>
    <phoneticPr fontId="1"/>
  </si>
  <si>
    <t>AP3020228</t>
  </si>
  <si>
    <t>明細購入先コード</t>
    <phoneticPr fontId="4"/>
  </si>
  <si>
    <t>AP3020251</t>
  </si>
  <si>
    <t>明細支払部門コード</t>
    <rPh sb="0" eb="2">
      <t>メイサイ</t>
    </rPh>
    <rPh sb="2" eb="4">
      <t>シハライ</t>
    </rPh>
    <rPh sb="4" eb="6">
      <t>ブモン</t>
    </rPh>
    <phoneticPr fontId="1"/>
  </si>
  <si>
    <t>AP3020202</t>
  </si>
  <si>
    <t>明細支払セグメント１コード</t>
    <rPh sb="0" eb="2">
      <t>メイサイ</t>
    </rPh>
    <rPh sb="2" eb="4">
      <t>シハライ</t>
    </rPh>
    <phoneticPr fontId="1"/>
  </si>
  <si>
    <t>AP3020264</t>
    <phoneticPr fontId="4"/>
  </si>
  <si>
    <t>この項目は、「明細種別」が「11：債務」の場合は受け入れできません。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</si>
  <si>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明細支払セグメント２コード</t>
    <rPh sb="0" eb="2">
      <t>メイサイ</t>
    </rPh>
    <rPh sb="2" eb="4">
      <t>シハライ</t>
    </rPh>
    <phoneticPr fontId="1"/>
  </si>
  <si>
    <t>AP3020265</t>
    <phoneticPr fontId="4"/>
  </si>
  <si>
    <t>この項目は、「明細種別」が「11：債務」の場合は受け入れできません。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</si>
  <si>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明細支払プロジェクトコード</t>
    <rPh sb="0" eb="2">
      <t>メイサイ</t>
    </rPh>
    <rPh sb="2" eb="4">
      <t>シハライ</t>
    </rPh>
    <phoneticPr fontId="1"/>
  </si>
  <si>
    <t>AP3020203</t>
  </si>
  <si>
    <t>明細支払工程／工種コード</t>
    <rPh sb="0" eb="2">
      <t>メイサイ</t>
    </rPh>
    <phoneticPr fontId="14"/>
  </si>
  <si>
    <t>AP3020204</t>
  </si>
  <si>
    <t>明細科目コード</t>
    <rPh sb="0" eb="2">
      <t>メイサイ</t>
    </rPh>
    <rPh sb="2" eb="4">
      <t>カモク</t>
    </rPh>
    <phoneticPr fontId="14"/>
  </si>
  <si>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</si>
  <si>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4"/>
  </si>
  <si>
    <t>明細補助科目コード</t>
    <rPh sb="2" eb="4">
      <t>ホジョ</t>
    </rPh>
    <rPh sb="4" eb="6">
      <t>カモク</t>
    </rPh>
    <phoneticPr fontId="14"/>
  </si>
  <si>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</si>
  <si>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4"/>
  </si>
  <si>
    <t>明細消費税率種別</t>
    <rPh sb="6" eb="8">
      <t>シュベツ</t>
    </rPh>
    <phoneticPr fontId="14"/>
  </si>
  <si>
    <t>AP3020207</t>
  </si>
  <si>
    <t>AP3020208</t>
  </si>
  <si>
    <t>10、8、5、3
課税の対象外の場合は受け入れできません。
空白データを受け入れた場合は、「支払日付」、「明細消費税率種別」によって設定されます。</t>
    <phoneticPr fontId="4"/>
  </si>
  <si>
    <t>明細申告書計算区分コード</t>
    <phoneticPr fontId="4"/>
  </si>
  <si>
    <t>AP3020209</t>
    <phoneticPr fontId="4"/>
  </si>
  <si>
    <t>明細インボイス取引区分</t>
    <rPh sb="0" eb="2">
      <t>メイサイ</t>
    </rPh>
    <rPh sb="7" eb="11">
      <t>トリヒキクブン</t>
    </rPh>
    <phoneticPr fontId="4"/>
  </si>
  <si>
    <t>AP3020266</t>
    <phoneticPr fontId="4"/>
  </si>
  <si>
    <t>明細仕入税額控除経過措置の控除割合</t>
    <rPh sb="0" eb="2">
      <t>メイサイ</t>
    </rPh>
    <rPh sb="2" eb="12">
      <t>シイレゼイガクコウジョケイカソチ</t>
    </rPh>
    <rPh sb="13" eb="17">
      <t>コウジョワリアイ</t>
    </rPh>
    <phoneticPr fontId="4"/>
  </si>
  <si>
    <t>AP3020267</t>
    <phoneticPr fontId="4"/>
  </si>
  <si>
    <t>AP3020210</t>
  </si>
  <si>
    <t>AP3020211</t>
  </si>
  <si>
    <t>明細金額</t>
    <rPh sb="0" eb="2">
      <t>メイサイ</t>
    </rPh>
    <rPh sb="2" eb="4">
      <t>キンガク</t>
    </rPh>
    <phoneticPr fontId="14"/>
  </si>
  <si>
    <t>AP3020212</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</si>
  <si>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6" eb="17">
      <t>カ</t>
    </rPh>
    <phoneticPr fontId="33"/>
  </si>
  <si>
    <t>明細消費税</t>
    <rPh sb="0" eb="2">
      <t>メイサイ</t>
    </rPh>
    <phoneticPr fontId="14"/>
  </si>
  <si>
    <t>AP3020213</t>
  </si>
  <si>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空白データを受け入れた場合は、「明細金額」、「為替レート」をもとに設定されます。</t>
    <phoneticPr fontId="4"/>
  </si>
  <si>
    <t>明細金額（国内）</t>
    <rPh sb="0" eb="2">
      <t>メイサイ</t>
    </rPh>
    <rPh sb="2" eb="3">
      <t>カネ</t>
    </rPh>
    <rPh sb="5" eb="7">
      <t>コクナイ</t>
    </rPh>
    <phoneticPr fontId="1"/>
  </si>
  <si>
    <t>AP3020214</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</si>
  <si>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4"/>
  </si>
  <si>
    <t>AP3020215</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</si>
  <si>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空白データを受け入れた場合は、「明細金額（国内）」、「明細消費税率」をもとに設定されます。</t>
    <phoneticPr fontId="4"/>
  </si>
  <si>
    <t>明細報酬区分コード</t>
    <rPh sb="0" eb="2">
      <t>メイサイ</t>
    </rPh>
    <rPh sb="2" eb="4">
      <t>ホウシュウ</t>
    </rPh>
    <rPh sb="4" eb="6">
      <t>クブン</t>
    </rPh>
    <phoneticPr fontId="14"/>
  </si>
  <si>
    <t>AP3020216</t>
  </si>
  <si>
    <t>源泉対象金額 - 税抜計算</t>
    <rPh sb="0" eb="2">
      <t>ゲンセン</t>
    </rPh>
    <rPh sb="2" eb="4">
      <t>タイショウ</t>
    </rPh>
    <rPh sb="4" eb="6">
      <t>キンガク</t>
    </rPh>
    <rPh sb="9" eb="10">
      <t>ゼイ</t>
    </rPh>
    <rPh sb="10" eb="11">
      <t>ヌ</t>
    </rPh>
    <rPh sb="11" eb="13">
      <t>ケイサン</t>
    </rPh>
    <phoneticPr fontId="14"/>
  </si>
  <si>
    <t>AP3020217</t>
  </si>
  <si>
    <t>源泉対象金額 - 消費税率種別</t>
    <rPh sb="13" eb="15">
      <t>シュベツ</t>
    </rPh>
    <phoneticPr fontId="14"/>
  </si>
  <si>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</si>
  <si>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4"/>
  </si>
  <si>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</si>
  <si>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1"/>
  </si>
  <si>
    <t>AP3020220</t>
  </si>
  <si>
    <t>明細摘要</t>
    <rPh sb="0" eb="2">
      <t>メイサイ</t>
    </rPh>
    <rPh sb="2" eb="4">
      <t>テキヨウ</t>
    </rPh>
    <phoneticPr fontId="14"/>
  </si>
  <si>
    <t>AP3020221</t>
  </si>
  <si>
    <t>【支払伝票　調整/源泉/手数料】</t>
    <rPh sb="1" eb="3">
      <t>シハライ</t>
    </rPh>
    <rPh sb="3" eb="5">
      <t>デンピョウ</t>
    </rPh>
    <rPh sb="6" eb="8">
      <t>チョウセイ</t>
    </rPh>
    <rPh sb="9" eb="11">
      <t>ゲンセン</t>
    </rPh>
    <rPh sb="12" eb="15">
      <t>テスウリョウ</t>
    </rPh>
    <phoneticPr fontId="1"/>
  </si>
  <si>
    <t>　控除種別が「15：付箋」の場合は受け入れできません。明細種別が「15：付箋」の場合は受け入れできません。</t>
    <phoneticPr fontId="1"/>
  </si>
  <si>
    <t>AP3020301</t>
  </si>
  <si>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</si>
  <si>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</si>
  <si>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4"/>
  </si>
  <si>
    <t>振替元No.</t>
    <rPh sb="0" eb="2">
      <t>フリカエ</t>
    </rPh>
    <rPh sb="2" eb="3">
      <t>モト</t>
    </rPh>
    <phoneticPr fontId="1"/>
  </si>
  <si>
    <t>AP3020324</t>
  </si>
  <si>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</si>
  <si>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1"/>
  </si>
  <si>
    <t>AP3020325</t>
  </si>
  <si>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</si>
  <si>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1"/>
  </si>
  <si>
    <t>AP3020326</t>
  </si>
  <si>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</si>
  <si>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1"/>
  </si>
  <si>
    <t>AP3020327</t>
  </si>
  <si>
    <t>AP3020328</t>
  </si>
  <si>
    <t>振替元明細行番号</t>
    <rPh sb="3" eb="5">
      <t>メイサイ</t>
    </rPh>
    <rPh sb="5" eb="8">
      <t>ギョウバンゴウ</t>
    </rPh>
    <phoneticPr fontId="1"/>
  </si>
  <si>
    <t>AP3020329</t>
  </si>
  <si>
    <t>AP3020352</t>
  </si>
  <si>
    <t>桁数は、設定（メインメニュー右上にある[設定]アイコンから[運用設定]メニューの[取引先管理]ページ）によって異なります。
この項目は、『債務奉行クラウド』をご利用の場合に受け入れできます。</t>
    <phoneticPr fontId="14"/>
  </si>
  <si>
    <t>控除部門コード</t>
    <rPh sb="2" eb="4">
      <t>ブモン</t>
    </rPh>
    <phoneticPr fontId="14"/>
  </si>
  <si>
    <t>AP3020303</t>
  </si>
  <si>
    <t>AP3020365</t>
    <phoneticPr fontId="4"/>
  </si>
  <si>
    <t>AP3020366</t>
    <phoneticPr fontId="4"/>
  </si>
  <si>
    <t>AP3020304</t>
  </si>
  <si>
    <t>控除工程／工種コード</t>
    <rPh sb="2" eb="7">
      <t>コウテイ</t>
    </rPh>
    <phoneticPr fontId="14"/>
  </si>
  <si>
    <t>AP3020305</t>
  </si>
  <si>
    <t>控除科目コード</t>
    <phoneticPr fontId="4"/>
  </si>
  <si>
    <t>AP3020306</t>
  </si>
  <si>
    <t>控除補助科目コード</t>
    <rPh sb="2" eb="4">
      <t>ホジョ</t>
    </rPh>
    <phoneticPr fontId="14"/>
  </si>
  <si>
    <t>AP3020307</t>
  </si>
  <si>
    <t>AP3020308</t>
  </si>
  <si>
    <t>AP3020309</t>
  </si>
  <si>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</si>
  <si>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4"/>
  </si>
  <si>
    <t>AP3020367</t>
    <phoneticPr fontId="4"/>
  </si>
  <si>
    <t>AP3020368</t>
    <phoneticPr fontId="4"/>
  </si>
  <si>
    <t>AP3020311</t>
  </si>
  <si>
    <t>AP3020312</t>
  </si>
  <si>
    <t>AP3020322</t>
  </si>
  <si>
    <t>AP3020313</t>
  </si>
  <si>
    <t>AP3020314</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</si>
  <si>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</si>
  <si>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AP3020315</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</si>
  <si>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</si>
  <si>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AP3020316</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</si>
  <si>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4"/>
  </si>
  <si>
    <t>控除報酬区分コード</t>
    <rPh sb="2" eb="4">
      <t>ホウシュウ</t>
    </rPh>
    <rPh sb="4" eb="6">
      <t>クブン</t>
    </rPh>
    <phoneticPr fontId="14"/>
  </si>
  <si>
    <t>AP3020317</t>
  </si>
  <si>
    <t>AP3020318</t>
  </si>
  <si>
    <t>AP3020319</t>
  </si>
  <si>
    <t>控除摘要</t>
    <rPh sb="2" eb="4">
      <t>テキヨウ</t>
    </rPh>
    <phoneticPr fontId="14"/>
  </si>
  <si>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</si>
  <si>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</si>
  <si>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
  </si>
  <si>
    <t>AP3020102</t>
  </si>
  <si>
    <t>【必須になる条件】
「明細科目コード」を指定していない場合は、「付箋色」または「付箋メモ」は必須です。</t>
  </si>
  <si>
    <t>【前払金・仮払金・非連結の充当、前払金・仮払金の返金をする場合】</t>
    <phoneticPr fontId="8"/>
  </si>
  <si>
    <t>　　　以下の項目を設定して充当・返金対象を指定します。</t>
    <phoneticPr fontId="8"/>
  </si>
  <si>
    <t>準必須　　前払金・仮払金・非連結の支払伝票No.を指定します。前払金残高・仮払金残高以外の伝票を充当、返金する場合は必須です。</t>
    <rPh sb="0" eb="1">
      <t>ジュン</t>
    </rPh>
    <rPh sb="1" eb="3">
      <t>ヒッス</t>
    </rPh>
    <phoneticPr fontId="4"/>
  </si>
  <si>
    <t>　　・該当する支払伝票が複数あり、充当・返金対象を特定できない場合は未受入になります。</t>
    <phoneticPr fontId="4"/>
  </si>
  <si>
    <t>　　・「振替元明細行番号」が空白の場合は、該当の支払伝票の中で上から順に消込可能な明細が自動的に特定されます。</t>
    <phoneticPr fontId="4"/>
  </si>
  <si>
    <t>　　・控除情報は複数行を受け入れできます。これにより、複数の前払金、仮払金、非連結を一つの支払伝票に充当できます。</t>
    <phoneticPr fontId="4"/>
  </si>
  <si>
    <t>【支払区分「1：債務支払」の支払伝票を受け入れる場合】</t>
    <phoneticPr fontId="8"/>
  </si>
  <si>
    <t>　　消込対象の債務明細を指定して受け入れます。</t>
    <rPh sb="16" eb="17">
      <t>ウ</t>
    </rPh>
    <rPh sb="18" eb="19">
      <t>イ</t>
    </rPh>
    <phoneticPr fontId="8"/>
  </si>
  <si>
    <t>　　■設定する項目</t>
    <rPh sb="3" eb="5">
      <t>セッテイ</t>
    </rPh>
    <rPh sb="7" eb="9">
      <t>コウモク</t>
    </rPh>
    <phoneticPr fontId="4"/>
  </si>
  <si>
    <t>　　「支払区分」　　　　　　　　　「1：債務支払」を指定します。</t>
    <rPh sb="3" eb="5">
      <t>シハライ</t>
    </rPh>
    <rPh sb="5" eb="7">
      <t>クブン</t>
    </rPh>
    <rPh sb="26" eb="28">
      <t>シテイ</t>
    </rPh>
    <phoneticPr fontId="4"/>
  </si>
  <si>
    <t>　　「明細種別」　　　　　　　　　「11：債務」を指定します。</t>
    <rPh sb="3" eb="5">
      <t>メイサイ</t>
    </rPh>
    <rPh sb="5" eb="7">
      <t>シュベツ</t>
    </rPh>
    <rPh sb="25" eb="27">
      <t>シテイ</t>
    </rPh>
    <phoneticPr fontId="4"/>
  </si>
  <si>
    <t>　　「債務No.」</t>
    <phoneticPr fontId="8"/>
  </si>
  <si>
    <t>必須　　伝票No.を指定します。</t>
    <rPh sb="0" eb="2">
      <t>ヒッス</t>
    </rPh>
    <phoneticPr fontId="4"/>
  </si>
  <si>
    <t>　　「債務日付」</t>
    <phoneticPr fontId="4"/>
  </si>
  <si>
    <t>　　「債務伝票精算先コード」</t>
    <phoneticPr fontId="4"/>
  </si>
  <si>
    <t>　　「債務伝票精算部門コード」</t>
    <phoneticPr fontId="4"/>
  </si>
  <si>
    <t>　　「債務伝票ＯＢＣｉＤ」</t>
    <phoneticPr fontId="4"/>
  </si>
  <si>
    <t>　　「債務伝票明細行番号」</t>
    <phoneticPr fontId="4"/>
  </si>
  <si>
    <t>　　・該当する債務伝票が複数あり、消込対象を特定できない場合は未受入になります。</t>
    <rPh sb="7" eb="9">
      <t>サイム</t>
    </rPh>
    <rPh sb="9" eb="11">
      <t>デンピョウ</t>
    </rPh>
    <phoneticPr fontId="4"/>
  </si>
  <si>
    <t>　　　「債務No.」だけでは重複する可能性がある場合は、「債務日付」「債務伝票精算先コード」「債務伝票精算部門コード」「債務伝票ＯＢＣｉＤ」を設定してください。</t>
    <phoneticPr fontId="4"/>
  </si>
  <si>
    <t>　　・「債務伝票明細行番号」が空白の場合は、該当の債務伝票の中で上から順に消込可能な明細が自動的に特定されます。</t>
    <phoneticPr fontId="4"/>
  </si>
  <si>
    <t>　　■作成される明細の例</t>
    <phoneticPr fontId="4"/>
  </si>
  <si>
    <t>　　　○ 未消込の債務</t>
    <rPh sb="9" eb="11">
      <t>サイム</t>
    </rPh>
    <phoneticPr fontId="4"/>
  </si>
  <si>
    <t>　　　　・債務伝票No.01：　未消込金額　15,000円</t>
    <rPh sb="5" eb="7">
      <t>サイム</t>
    </rPh>
    <rPh sb="7" eb="9">
      <t>デンピョウ</t>
    </rPh>
    <phoneticPr fontId="4"/>
  </si>
  <si>
    <t>　　　　・債務伝票No.02：　未消込金額　10,000円</t>
    <rPh sb="5" eb="7">
      <t>サイム</t>
    </rPh>
    <rPh sb="7" eb="9">
      <t>デンピョウ</t>
    </rPh>
    <phoneticPr fontId="4"/>
  </si>
  <si>
    <t>　　　○指定した消込対象の債務明細</t>
    <rPh sb="4" eb="6">
      <t>シテイ</t>
    </rPh>
    <rPh sb="8" eb="10">
      <t>ケシコミ</t>
    </rPh>
    <rPh sb="10" eb="12">
      <t>タイショウ</t>
    </rPh>
    <rPh sb="13" eb="15">
      <t>サイム</t>
    </rPh>
    <rPh sb="15" eb="17">
      <t>メイサイ</t>
    </rPh>
    <phoneticPr fontId="4"/>
  </si>
  <si>
    <t>　　　　・債務伝票No.02：　明細金額　　  8,000円</t>
    <rPh sb="5" eb="7">
      <t>サイム</t>
    </rPh>
    <rPh sb="7" eb="9">
      <t>デンピョウ</t>
    </rPh>
    <rPh sb="16" eb="18">
      <t>メイサイ</t>
    </rPh>
    <rPh sb="18" eb="20">
      <t>キンガク</t>
    </rPh>
    <phoneticPr fontId="4"/>
  </si>
  <si>
    <t>　　　○作成される支払明細</t>
    <rPh sb="9" eb="11">
      <t>シハライ</t>
    </rPh>
    <rPh sb="11" eb="13">
      <t>メイサイ</t>
    </rPh>
    <phoneticPr fontId="4"/>
  </si>
  <si>
    <t>　　　　・債務伝票No.02：　金額　　　　  8,000円</t>
    <rPh sb="5" eb="7">
      <t>サイム</t>
    </rPh>
    <rPh sb="7" eb="9">
      <t>デンピョウ</t>
    </rPh>
    <rPh sb="16" eb="18">
      <t>キンガク</t>
    </rPh>
    <rPh sb="29" eb="30">
      <t>エン</t>
    </rPh>
    <phoneticPr fontId="4"/>
  </si>
  <si>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14"/>
  </si>
  <si>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phoneticPr fontId="4"/>
  </si>
  <si>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「控除種別」が「2：支払調整」⇒支払調整のセグメント１（[仕入管理規程]メニューの[債務管理]ページで設定）</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</si>
  <si>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「控除種別」が「2：支払調整」⇒支払調整のセグメント２（[仕入管理規程]メニューの[債務管理]ページで設定）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</si>
  <si>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t>
  </si>
  <si>
    <t>この項目は、「控除種別（補助）」が「0：充当」の場合は受け入れできません。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</si>
  <si>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</si>
  <si>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</si>
  <si>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</si>
  <si>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</si>
  <si>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</si>
  <si>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</si>
  <si>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69" eb="171">
      <t>ジギョウ</t>
    </rPh>
    <rPh sb="171" eb="173">
      <t>クブン</t>
    </rPh>
    <phoneticPr fontId="14"/>
  </si>
  <si>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</si>
  <si>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4"/>
  </si>
  <si>
    <t>0：明細単位　1：伝票単位
この項目は、以下のすべての条件に該当する場合に受け入れできます。
・『債務奉行クラウド』をご利用の場合
・「支払区分」が「0：即時購入」
空白データを受け入れた場合は、出金先の消費税計算（[仕入先]メニューの[仕入]ページで設定）が設定されます。</t>
    <rPh sb="2" eb="4">
      <t>メイサイ</t>
    </rPh>
    <rPh sb="9" eb="11">
      <t>デンピョウ</t>
    </rPh>
    <phoneticPr fontId="14"/>
  </si>
  <si>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</si>
  <si>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</si>
  <si>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</si>
  <si>
    <t>0：債務伝票　１：精算締
この項目は、「支払区分」が「2：前払金」または「9：非連結」の場合に受け入れできます。
空白データを受け入れた場合は、精算宛先の精算単位（[仕入先]メニューの[精算]ページで設定）が設定されます。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</si>
  <si>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4"/>
  </si>
  <si>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</si>
  <si>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</si>
  <si>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4"/>
  </si>
  <si>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14"/>
  </si>
  <si>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4"/>
  </si>
  <si>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4"/>
  </si>
  <si>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</si>
  <si>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4"/>
  </si>
  <si>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②明細補助科目の消費税自動計算（[仕入管理補助科目]メニューの[消費税]ページで設定）
③明細科目の消費税自動計算（[仕入管理科目]メニューの[消費税]ページで設定）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4"/>
  </si>
  <si>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4"/>
  </si>
  <si>
    <t>この項目は、「明細種別」が「3：仮払金」「12：手数料費用」「13：外税調整」「14：内税調整」の場合は受け入れできません。
空白データを受け入れた場合は、出金先の報酬区分（[仕入先]メニューの[源泉]ページで設定）が設定されます。</t>
    <rPh sb="82" eb="84">
      <t>ホウシュウ</t>
    </rPh>
    <rPh sb="84" eb="86">
      <t>クブン</t>
    </rPh>
    <rPh sb="98" eb="100">
      <t>ゲンセン</t>
    </rPh>
    <phoneticPr fontId="14"/>
  </si>
  <si>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4"/>
  </si>
  <si>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4"/>
  </si>
  <si>
    <t>この項目は、「控除種別」が「10：源泉」の場合に受け入れできます。
空白データを受け入れた場合は、出金先の報酬区分（[仕入先]メニューの[源泉]ページで設定）が設定されます。</t>
    <rPh sb="53" eb="55">
      <t>ホウシュウ</t>
    </rPh>
    <rPh sb="55" eb="57">
      <t>クブン</t>
    </rPh>
    <rPh sb="69" eb="71">
      <t>ゲンセン</t>
    </rPh>
    <phoneticPr fontId="14"/>
  </si>
  <si>
    <t>「*」各伝票の１明細目に必ず付けます。</t>
    <rPh sb="3" eb="6">
      <t>カクデンピョウ</t>
    </rPh>
    <rPh sb="8" eb="10">
      <t>メイサイ</t>
    </rPh>
    <rPh sb="10" eb="11">
      <t>メ</t>
    </rPh>
    <rPh sb="12" eb="13">
      <t>カナラ</t>
    </rPh>
    <rPh sb="14" eb="15">
      <t>ツ</t>
    </rPh>
    <phoneticPr fontId="14"/>
  </si>
  <si>
    <t>精算先事業所名</t>
    <rPh sb="2" eb="3">
      <t>サキ</t>
    </rPh>
    <phoneticPr fontId="14"/>
  </si>
  <si>
    <t>精算単位</t>
    <rPh sb="0" eb="2">
      <t>セイサン</t>
    </rPh>
    <phoneticPr fontId="14"/>
  </si>
  <si>
    <t>精算宛先コード</t>
    <rPh sb="0" eb="2">
      <t>セイサン</t>
    </rPh>
    <rPh sb="2" eb="4">
      <t>アテサキ</t>
    </rPh>
    <phoneticPr fontId="14"/>
  </si>
  <si>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4"/>
  </si>
  <si>
    <t>精算部門コード</t>
    <rPh sb="2" eb="4">
      <t>ブモン</t>
    </rPh>
    <phoneticPr fontId="0"/>
  </si>
  <si>
    <t>整数６桁　小数９桁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</si>
  <si>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AP3010020</t>
  </si>
  <si>
    <t>この項目は、以下のすべての条件に該当する場合に受け入れできます。
・『奉行Ｖ ERPクラウド』をご利用の場合
・『債務奉行クラウド』をご利用ではない場合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</si>
  <si>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この項目は、以下のすべての条件に該当する場合に受け入れできます。
・『奉行Ｖ ERPクラウド』をご利用の場合
・『債務奉行クラウド』をご利用ではない場合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</si>
  <si>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【支払予定】</t>
    <rPh sb="1" eb="3">
      <t>シハライ</t>
    </rPh>
    <phoneticPr fontId="14"/>
  </si>
  <si>
    <t>支払予定１</t>
    <rPh sb="2" eb="4">
      <t>ヨテイ</t>
    </rPh>
    <phoneticPr fontId="14"/>
  </si>
  <si>
    <t>整数13桁　小数２桁　マイナスも可
形式は、表紙の「数量・金額の形式」参照
この項目は、「支払予定確定単位」が「0：債務伝票」の場合に、受け入れできます。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phoneticPr fontId="4"/>
  </si>
  <si>
    <t>支払予定２</t>
    <rPh sb="2" eb="4">
      <t>ヨテイ</t>
    </rPh>
    <phoneticPr fontId="14"/>
  </si>
  <si>
    <t>支払予定３</t>
    <rPh sb="2" eb="4">
      <t>ヨテイ</t>
    </rPh>
    <phoneticPr fontId="14"/>
  </si>
  <si>
    <t>支払予定４</t>
    <rPh sb="2" eb="4">
      <t>ヨテイ</t>
    </rPh>
    <phoneticPr fontId="14"/>
  </si>
  <si>
    <t>支払予定５</t>
    <rPh sb="2" eb="4">
      <t>ヨテイ</t>
    </rPh>
    <phoneticPr fontId="14"/>
  </si>
  <si>
    <t>支払予定６</t>
    <rPh sb="2" eb="4">
      <t>ヨテイ</t>
    </rPh>
    <phoneticPr fontId="14"/>
  </si>
  <si>
    <t>支払予定７</t>
    <rPh sb="2" eb="4">
      <t>ヨテイ</t>
    </rPh>
    <phoneticPr fontId="14"/>
  </si>
  <si>
    <t>支払予定８</t>
    <rPh sb="2" eb="4">
      <t>ヨテイ</t>
    </rPh>
    <phoneticPr fontId="14"/>
  </si>
  <si>
    <t>支払予定９</t>
    <rPh sb="2" eb="4">
      <t>ヨテイ</t>
    </rPh>
    <phoneticPr fontId="14"/>
  </si>
  <si>
    <t>支払予定10</t>
    <rPh sb="2" eb="4">
      <t>ヨテイ</t>
    </rPh>
    <phoneticPr fontId="14"/>
  </si>
  <si>
    <t>支払予定11</t>
    <rPh sb="2" eb="4">
      <t>ヨテイ</t>
    </rPh>
    <phoneticPr fontId="14"/>
  </si>
  <si>
    <t>支払予定12</t>
    <rPh sb="2" eb="4">
      <t>ヨテイ</t>
    </rPh>
    <phoneticPr fontId="14"/>
  </si>
  <si>
    <t>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</si>
  <si>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</si>
  <si>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4"/>
  </si>
  <si>
    <t>債務額(国内)</t>
    <rPh sb="4" eb="6">
      <t>コクナイ</t>
    </rPh>
    <phoneticPr fontId="1"/>
  </si>
  <si>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</si>
  <si>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報酬区分コード</t>
    <rPh sb="0" eb="2">
      <t>ホウシュウ</t>
    </rPh>
    <rPh sb="2" eb="4">
      <t>クブン</t>
    </rPh>
    <phoneticPr fontId="14"/>
  </si>
  <si>
    <t>源泉予定額</t>
    <rPh sb="0" eb="2">
      <t>ゲンセン</t>
    </rPh>
    <rPh sb="2" eb="4">
      <t>ヨテイ</t>
    </rPh>
    <rPh sb="4" eb="5">
      <t>ガク</t>
    </rPh>
    <phoneticPr fontId="14"/>
  </si>
  <si>
    <t>整数13桁　小数２桁  マイナスも可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4"/>
  </si>
  <si>
    <t>源泉対象金額 - 税抜計算</t>
    <rPh sb="0" eb="2">
      <t>ゲンセン</t>
    </rPh>
    <rPh sb="2" eb="4">
      <t>タイショウ</t>
    </rPh>
    <rPh sb="4" eb="6">
      <t>キンガク</t>
    </rPh>
    <rPh sb="9" eb="10">
      <t>ゼイ</t>
    </rPh>
    <rPh sb="10" eb="11">
      <t>ヌ</t>
    </rPh>
    <phoneticPr fontId="14"/>
  </si>
  <si>
    <t>AP3010410</t>
  </si>
  <si>
    <t>AP3010411</t>
  </si>
  <si>
    <t>0：標準　1：軽減
この項目は、『債務奉行クラウド』をご利用の場合に受け入れできます。
空白データを受け入れた場合は、「0：標準」が設定されます。</t>
    <rPh sb="2" eb="4">
      <t>ヒョウジュン</t>
    </rPh>
    <rPh sb="7" eb="9">
      <t>ケイゲン</t>
    </rPh>
    <phoneticPr fontId="14"/>
  </si>
  <si>
    <t>AP3010412</t>
  </si>
  <si>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phoneticPr fontId="1"/>
  </si>
  <si>
    <t>源泉対象金額 - 端数処理方法</t>
    <rPh sb="13" eb="15">
      <t>ホウホウ</t>
    </rPh>
    <phoneticPr fontId="14"/>
  </si>
  <si>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</si>
  <si>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1"/>
  </si>
  <si>
    <t>【必須になる条件】
「債務科目コード」を設定していない場合、「付箋色」または「付箋メモ」は必須です。</t>
  </si>
  <si>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4"/>
  </si>
  <si>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4"/>
  </si>
  <si>
    <t>この項目は、『債務奉行クラウド』をご利用の場合に受け入れできます。
0：非営業債務　1：営業債務
空白データを受け入れた場合は、精算先の伝票債務区分（[仕入先]メニューの[仕入]ページで設定）が設定されます。</t>
    <rPh sb="36" eb="37">
      <t>ヒ</t>
    </rPh>
    <rPh sb="37" eb="39">
      <t>エイギョウ</t>
    </rPh>
    <rPh sb="39" eb="41">
      <t>サイム</t>
    </rPh>
    <rPh sb="44" eb="46">
      <t>エイギョウ</t>
    </rPh>
    <rPh sb="46" eb="48">
      <t>サイム</t>
    </rPh>
    <rPh sb="68" eb="70">
      <t>デンピョウ</t>
    </rPh>
    <rPh sb="70" eb="72">
      <t>サイム</t>
    </rPh>
    <rPh sb="72" eb="74">
      <t>クブン</t>
    </rPh>
    <phoneticPr fontId="14"/>
  </si>
  <si>
    <t>0：債務伝票　1：精算締め
空白データを受け入れた場合は、精算先の精算単位（[仕入先]メニューの[精算]ページで設定）が設定されます。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</si>
  <si>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4"/>
  </si>
  <si>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</si>
  <si>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4"/>
  </si>
  <si>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1"/>
  </si>
  <si>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29" eb="131">
      <t>ミギウエ</t>
    </rPh>
    <rPh sb="135" eb="137">
      <t>セッテイ</t>
    </rPh>
    <rPh sb="156" eb="158">
      <t>キホン</t>
    </rPh>
    <rPh sb="193" eb="195">
      <t>サイム</t>
    </rPh>
    <rPh sb="195" eb="196">
      <t>シュ</t>
    </rPh>
    <phoneticPr fontId="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</si>
  <si>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4"/>
  </si>
  <si>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4"/>
  </si>
  <si>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</si>
  <si>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</si>
  <si>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</si>
  <si>
    <t>桁数は、設定（メインメニュー右上にある[設定]アイコンから[運用設定]メニューの[取引先管理]ページ）によって異なります。</t>
    <rPh sb="41" eb="43">
      <t>トリヒキ</t>
    </rPh>
    <rPh sb="43" eb="44">
      <t>サキ</t>
    </rPh>
    <phoneticPr fontId="14"/>
  </si>
  <si>
    <t>出金先名</t>
  </si>
  <si>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</si>
  <si>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4"/>
  </si>
  <si>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</si>
  <si>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</si>
  <si>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</si>
  <si>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</si>
  <si>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</si>
  <si>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出金セグメント２コード</t>
    <rPh sb="0" eb="2">
      <t>シュッキン</t>
    </rPh>
    <phoneticPr fontId="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</si>
  <si>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</si>
  <si>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</si>
  <si>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</si>
  <si>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</si>
  <si>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4"/>
  </si>
  <si>
    <t>【明細情報】</t>
    <rPh sb="1" eb="3">
      <t>メイサイ</t>
    </rPh>
    <rPh sb="3" eb="5">
      <t>ジョウホウ</t>
    </rPh>
    <phoneticPr fontId="0"/>
  </si>
  <si>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</si>
  <si>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</si>
  <si>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</si>
  <si>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</si>
  <si>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4"/>
  </si>
  <si>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</si>
  <si>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</si>
  <si>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</si>
  <si>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整数13桁　小数２桁
形式は、表紙の「数量・金額の形式」参照
この項目は、「明細科目コード」が設定されている場合に受け入れできます。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</si>
  <si>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明細金額（国内）</t>
    <rPh sb="5" eb="7">
      <t>コクナイ</t>
    </rPh>
    <phoneticPr fontId="0"/>
  </si>
  <si>
    <t>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</si>
  <si>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
  </si>
  <si>
    <t>この項目は、出金先のスポット区分が「スポット仕入先」の場合に受け入れできます。
空白データを受け入れた場合は、出金先の仕入先名（[仕入先]メニューで設定）が設定されます。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</si>
  <si>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</si>
  <si>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</si>
  <si>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phoneticPr fontId="1"/>
  </si>
  <si>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phoneticPr fontId="1"/>
  </si>
  <si>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</si>
  <si>
    <t>明細購入先コード</t>
    <rPh sb="0" eb="2">
      <t>メイサイ</t>
    </rPh>
    <rPh sb="2" eb="4">
      <t>コウニュウ</t>
    </rPh>
    <rPh sb="4" eb="5">
      <t>サキ</t>
    </rPh>
    <phoneticPr fontId="14"/>
  </si>
  <si>
    <t>記載漏れ訂正のため追加</t>
    <rPh sb="0" eb="2">
      <t>キサイ</t>
    </rPh>
    <rPh sb="2" eb="3">
      <t>モ</t>
    </rPh>
    <rPh sb="4" eb="6">
      <t>テイセイ</t>
    </rPh>
    <rPh sb="9" eb="11">
      <t>ツイカ</t>
    </rPh>
    <phoneticPr fontId="4"/>
  </si>
  <si>
    <t>控除購入先コード</t>
    <rPh sb="0" eb="2">
      <t>コウジョ</t>
    </rPh>
    <rPh sb="2" eb="4">
      <t>コウニュウ</t>
    </rPh>
    <rPh sb="4" eb="5">
      <t>サキ</t>
    </rPh>
    <phoneticPr fontId="14"/>
  </si>
  <si>
    <t>Ver221215　変更内容</t>
    <phoneticPr fontId="4"/>
  </si>
  <si>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4"/>
  </si>
  <si>
    <t>80：控除割合80％
必ず、以下の値が設定されます。
発注日付がインボイス制度施行日前
　⇒空白
控除インボイス取引区分が「0：適格請求書発行事業者から購入」
　⇒空白
控除インボイス取引区分が「1：免税事業者等から購入」
　⇒控除割合80％</t>
    <rPh sb="28" eb="30">
      <t>ハッチュウ</t>
    </rPh>
    <rPh sb="50" eb="52">
      <t>コウジョ</t>
    </rPh>
    <phoneticPr fontId="4"/>
  </si>
  <si>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4"/>
  </si>
  <si>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4"/>
  </si>
  <si>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4"/>
  </si>
  <si>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4"/>
  </si>
  <si>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4"/>
  </si>
  <si>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4"/>
  </si>
  <si>
    <t>【決済】</t>
    <phoneticPr fontId="4"/>
  </si>
  <si>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t>
    <rPh sb="128" eb="130">
      <t>サイム</t>
    </rPh>
    <phoneticPr fontId="4"/>
  </si>
  <si>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4"/>
  </si>
  <si>
    <t>インボイス登録区分</t>
    <phoneticPr fontId="4"/>
  </si>
  <si>
    <t>インボイス登録番号</t>
    <phoneticPr fontId="4"/>
  </si>
  <si>
    <t>手数料支払インボイス取引区分</t>
    <rPh sb="0" eb="3">
      <t>テスウリョウ</t>
    </rPh>
    <rPh sb="3" eb="5">
      <t>シハライ</t>
    </rPh>
    <rPh sb="10" eb="14">
      <t>トリヒキクブン</t>
    </rPh>
    <phoneticPr fontId="15"/>
  </si>
  <si>
    <t>手数料支払仕入税額控除経過措置の控除割合</t>
    <rPh sb="0" eb="3">
      <t>テスウリョウ</t>
    </rPh>
    <rPh sb="3" eb="5">
      <t>シハライ</t>
    </rPh>
    <rPh sb="5" eb="15">
      <t>シイレゼイガクコウジョケイカソチ</t>
    </rPh>
    <rPh sb="16" eb="20">
      <t>コウジョワリアイ</t>
    </rPh>
    <phoneticPr fontId="15"/>
  </si>
  <si>
    <t>0：適格請求書発行事業者　1：免税事業者等
この項目は、『商奉行クラウド』または『債権奉行クラウド』をご利用の場合に受け入れできます。</t>
    <rPh sb="2" eb="4">
      <t>テキカク</t>
    </rPh>
    <rPh sb="4" eb="7">
      <t>セイキュウショ</t>
    </rPh>
    <rPh sb="7" eb="9">
      <t>ハッコウ</t>
    </rPh>
    <rPh sb="9" eb="12">
      <t>ジギョウシャ</t>
    </rPh>
    <rPh sb="15" eb="17">
      <t>メンゼイ</t>
    </rPh>
    <rPh sb="17" eb="20">
      <t>ジギョウシャ</t>
    </rPh>
    <rPh sb="20" eb="21">
      <t>トウ</t>
    </rPh>
    <phoneticPr fontId="1"/>
  </si>
  <si>
    <t>T＋整数13桁
「T」を付けなくても受け入れられます。</t>
    <phoneticPr fontId="4"/>
  </si>
  <si>
    <t>T＋整数13桁
「T」を付けなくても受け入れられます。
この項目は、『商奉行クラウド』または『債権奉行クラウド』をご利用の場合に受け入れできます。</t>
    <phoneticPr fontId="4"/>
  </si>
  <si>
    <t>このデータは、『奉行Ｖ ERPクラウド』をご利用の場合に受け入れできます。</t>
    <phoneticPr fontId="4"/>
  </si>
  <si>
    <t xml:space="preserve">このデータは、『Bシステム』以上をご利用の場合に受け入れできます。     </t>
    <rPh sb="14" eb="16">
      <t>イジョウ</t>
    </rPh>
    <rPh sb="18" eb="20">
      <t>リヨウ</t>
    </rPh>
    <phoneticPr fontId="14"/>
  </si>
  <si>
    <t>0：しない　1：する
新規データとして空白データを受け入れた場合は、「１：する」が設定されます。</t>
    <phoneticPr fontId="4"/>
  </si>
  <si>
    <t>0：しない　1：する
この項目は、『Sシステム』または『奉行Ｖ ERPクラウド』をご利用の場合に受け入れできます。
新規データとして空白データを受け入れた場合は、「１：する」が設定されます。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</si>
</sst>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6">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1"/>
      <color indexed="60"/>
      <name val="ＭＳ Ｐゴシック"/>
      <family val="3"/>
      <charset val="128"/>
    </font>
    <font>
      <sz val="11"/>
      <color theme="1"/>
      <name val="メイリオ"/>
      <family val="2"/>
      <charset val="128"/>
    </font>
    <font>
      <sz val="8"/>
      <color rgb="FF00B050"/>
      <name val="メイリオ"/>
      <family val="3"/>
      <charset val="128"/>
    </font>
    <font>
      <b/>
      <sz val="18"/>
      <color indexed="8"/>
      <name val="ＭＳ Ｐゴシック"/>
      <family val="3"/>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10"/>
      <color rgb="FF00B0EE"/>
      <name val="メイリオ"/>
      <family val="3"/>
      <charset val="128"/>
    </font>
    <font>
      <sz val="16"/>
      <color theme="1"/>
      <name val="Meiryo UI"/>
      <family val="2"/>
      <charset val="128"/>
    </font>
    <font>
      <sz val="9"/>
      <color rgb="FFFF0000"/>
      <name val="メイリオ"/>
      <family val="3"/>
      <charset val="128"/>
    </font>
    <font>
      <b/>
      <sz val="11"/>
      <color theme="1"/>
      <name val="メイリオ"/>
      <family val="3"/>
      <charset val="128"/>
    </font>
    <font>
      <sz val="11"/>
      <color indexed="8"/>
      <name val="ＭＳ Ｐゴシック"/>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0"/>
      <name val="Meiryo UI"/>
      <family val="3"/>
      <charset val="128"/>
    </font>
    <font>
      <sz val="6"/>
      <name val="ＭＳ Ｐゴシック"/>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sz val="10"/>
      <color theme="1"/>
      <name val="メイリオ"/>
      <family val="3"/>
      <charset val="128"/>
    </font>
    <font>
      <u/>
      <sz val="12"/>
      <color indexed="12"/>
      <name val="メイリオ"/>
      <family val="3"/>
      <charset val="128"/>
    </font>
    <font>
      <b/>
      <sz val="11"/>
      <name val="メイリオ"/>
      <family val="3"/>
      <charset val="128"/>
    </font>
    <font>
      <sz val="6"/>
      <name val="メイリオ"/>
      <family val="2"/>
      <charset val="128"/>
    </font>
    <font>
      <b/>
      <i/>
      <sz val="15"/>
      <name val="メイリオ"/>
      <family val="3"/>
      <charset val="128"/>
    </font>
    <font>
      <b/>
      <sz val="15"/>
      <color indexed="56"/>
      <name val="ＭＳ Ｐゴシック"/>
      <family val="3"/>
      <charset val="128"/>
    </font>
    <font>
      <sz val="11"/>
      <name val="ＭＳ ゴシック"/>
      <family val="3"/>
      <charset val="128"/>
    </font>
    <font>
      <b/>
      <sz val="10"/>
      <color theme="0"/>
      <name val="ＭＳ ゴシック"/>
      <family val="3"/>
      <charset val="128"/>
    </font>
    <font>
      <i/>
      <sz val="12"/>
      <name val="メイリオ"/>
      <family val="3"/>
      <charset val="128"/>
    </font>
    <font>
      <sz val="8"/>
      <name val="Meiryo UI"/>
      <family val="3"/>
      <charset val="128"/>
    </font>
    <font>
      <sz val="6"/>
      <name val="游ゴシック"/>
      <family val="3"/>
      <charset val="128"/>
      <scheme val="minor"/>
    </font>
    <font>
      <sz val="10"/>
      <color rgb="FFFF0000"/>
      <name val="メイリオ"/>
      <family val="3"/>
      <charset val="128"/>
    </font>
    <font>
      <sz val="11"/>
      <name val="Meiryo UI"/>
      <family val="3"/>
      <charset val="128"/>
    </font>
    <font>
      <sz val="11"/>
      <color indexed="17"/>
      <name val="ＭＳ Ｐゴシック"/>
      <family val="3"/>
      <charset val="128"/>
    </font>
    <font>
      <b/>
      <sz val="26"/>
      <name val="メイリオ"/>
      <family val="3"/>
      <charset val="128"/>
    </font>
    <font>
      <u/>
      <sz val="10"/>
      <color theme="11"/>
      <name val="ＭＳ ゴシック"/>
      <family val="3"/>
      <charset val="128"/>
    </font>
    <font>
      <sz val="10"/>
      <name val="Consolas"/>
      <family val="3"/>
    </font>
    <font>
      <b/>
      <sz val="9"/>
      <name val="メイリオ"/>
      <family val="3"/>
      <charset val="128"/>
    </font>
    <font>
      <b/>
      <sz val="13"/>
      <color indexed="56"/>
      <name val="ＭＳ Ｐゴシック"/>
      <family val="3"/>
      <charset val="128"/>
    </font>
    <font>
      <b/>
      <sz val="24"/>
      <name val="メイリオ"/>
      <family val="3"/>
      <charset val="128"/>
    </font>
    <font>
      <b/>
      <sz val="8"/>
      <name val="メイリオ"/>
      <family val="3"/>
      <charset val="128"/>
    </font>
    <font>
      <sz val="11"/>
      <name val="Yu Gothic"/>
      <family val="3"/>
      <charset val="128"/>
    </font>
    <font>
      <b/>
      <sz val="11"/>
      <name val="Consolas"/>
      <family val="3"/>
    </font>
    <font>
      <b/>
      <sz val="11"/>
      <name val="游ゴシック"/>
      <family val="3"/>
      <charset val="128"/>
    </font>
    <font>
      <b/>
      <sz val="10"/>
      <name val="游ゴシック"/>
      <family val="3"/>
      <charset val="128"/>
    </font>
    <font>
      <u/>
      <sz val="15"/>
      <color indexed="12"/>
      <name val="游ゴシック Light"/>
      <family val="3"/>
      <charset val="128"/>
      <scheme val="major"/>
    </font>
    <font>
      <sz val="4"/>
      <name val="メイリオ"/>
      <family val="3"/>
      <charset val="128"/>
    </font>
    <font>
      <sz val="11"/>
      <color theme="1"/>
      <name val="游ゴシック"/>
      <family val="2"/>
      <charset val="128"/>
    </font>
    <font>
      <sz val="11"/>
      <color rgb="FF242424"/>
      <name val="Segoe UI Symbol"/>
      <family val="2"/>
    </font>
    <font>
      <b/>
      <sz val="11"/>
      <color indexed="52"/>
      <name val="ＭＳ Ｐゴシック"/>
      <family val="3"/>
      <charset val="128"/>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
      <patternFill patternType="solid">
        <fgColor indexed="42"/>
        <bgColor indexed="42"/>
      </patternFill>
    </fill>
  </fills>
  <borders count="8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medium">
        <color indexed="64"/>
      </right>
      <top style="medium">
        <color indexed="64"/>
      </top>
      <bottom style="medium">
        <color indexed="64"/>
      </bottom>
      <diagonal/>
    </border>
  </borders>
  <cellStyleXfs count="16">
    <xf numFmtId="0" fontId="0" fillId="0" borderId="0">
      <alignment vertical="center"/>
    </xf>
    <xf numFmtId="0" fontId="3"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3" fillId="0" borderId="0">
      <alignment vertical="center"/>
    </xf>
    <xf numFmtId="0" fontId="44" fillId="0" borderId="0"/>
    <xf numFmtId="0" fontId="13" fillId="0" borderId="0">
      <alignment vertical="center"/>
    </xf>
    <xf numFmtId="0" fontId="47" fillId="0" borderId="0" applyNumberFormat="0" applyFill="0" applyBorder="0" applyAlignment="0" applyProtection="0">
      <alignment vertical="top"/>
      <protection locked="0"/>
    </xf>
    <xf numFmtId="0" fontId="13" fillId="0" borderId="0"/>
    <xf numFmtId="0" fontId="2" fillId="0" borderId="0">
      <alignment vertical="center"/>
    </xf>
    <xf numFmtId="0" fontId="1" fillId="0" borderId="0">
      <alignment vertical="center"/>
    </xf>
    <xf numFmtId="0" fontId="59" fillId="10" borderId="0" applyNumberFormat="0" applyBorder="0" applyAlignment="0" applyProtection="0">
      <alignment vertical="center"/>
    </xf>
  </cellStyleXfs>
  <cellXfs count="619">
    <xf numFmtId="0" fontId="0" fillId="0" borderId="0" xfId="0">
      <alignment vertical="center"/>
    </xf>
    <xf numFmtId="0" fontId="12" fillId="3" borderId="0" xfId="1" applyFont="1" applyFill="1">
      <alignment vertical="center"/>
    </xf>
    <xf numFmtId="0" fontId="12" fillId="3" borderId="0" xfId="1" applyFont="1" applyFill="1" applyAlignment="1">
      <alignment vertical="top"/>
    </xf>
    <xf numFmtId="0" fontId="12" fillId="3" borderId="0" xfId="1" applyFont="1" applyFill="1" applyBorder="1">
      <alignment vertical="center"/>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0" xfId="0" applyFont="1">
      <alignment vertical="center"/>
    </xf>
    <xf numFmtId="0" fontId="12" fillId="0" borderId="4" xfId="0" applyFont="1" applyBorder="1" applyAlignment="1">
      <alignment vertical="top"/>
    </xf>
    <xf numFmtId="0" fontId="12" fillId="0" borderId="4" xfId="0" applyFont="1" applyFill="1" applyBorder="1" applyAlignment="1">
      <alignment vertical="top"/>
    </xf>
    <xf numFmtId="0" fontId="16" fillId="5" borderId="0" xfId="1" applyFont="1" applyFill="1" applyAlignment="1">
      <alignment horizontal="centerContinuous" vertical="center"/>
    </xf>
    <xf numFmtId="0" fontId="12" fillId="3" borderId="0" xfId="1" applyFont="1" applyFill="1" applyBorder="1" applyAlignment="1">
      <alignment vertical="center"/>
    </xf>
    <xf numFmtId="0" fontId="12" fillId="3" borderId="14" xfId="1" applyFont="1" applyFill="1" applyBorder="1" applyAlignment="1">
      <alignment vertical="center"/>
    </xf>
    <xf numFmtId="0" fontId="11" fillId="3" borderId="15" xfId="1" applyFont="1" applyFill="1" applyBorder="1" applyAlignment="1">
      <alignment vertical="center"/>
    </xf>
    <xf numFmtId="0" fontId="11" fillId="3" borderId="15" xfId="1" applyFont="1" applyFill="1" applyBorder="1" applyAlignment="1">
      <alignment horizontal="left" vertical="center"/>
    </xf>
    <xf numFmtId="0" fontId="12" fillId="3" borderId="16" xfId="1" applyFont="1" applyFill="1" applyBorder="1" applyAlignment="1">
      <alignment vertical="center"/>
    </xf>
    <xf numFmtId="0" fontId="12" fillId="3" borderId="17" xfId="1" applyFont="1" applyFill="1" applyBorder="1" applyAlignment="1">
      <alignment vertical="center"/>
    </xf>
    <xf numFmtId="0" fontId="17" fillId="3" borderId="0" xfId="1" applyFont="1" applyFill="1" applyBorder="1" applyAlignment="1">
      <alignment vertical="center"/>
    </xf>
    <xf numFmtId="0" fontId="12" fillId="3" borderId="0" xfId="1" applyFont="1" applyFill="1" applyBorder="1" applyAlignment="1">
      <alignment horizontal="left" vertical="center"/>
    </xf>
    <xf numFmtId="0" fontId="18" fillId="3" borderId="0" xfId="1" applyFont="1" applyFill="1" applyBorder="1" applyAlignment="1">
      <alignment horizontal="left" vertical="center"/>
    </xf>
    <xf numFmtId="0" fontId="11" fillId="3" borderId="0" xfId="1" applyFont="1" applyFill="1" applyBorder="1" applyAlignment="1">
      <alignment horizontal="left" vertical="center"/>
    </xf>
    <xf numFmtId="0" fontId="11" fillId="3" borderId="0" xfId="4" applyNumberFormat="1" applyFont="1" applyFill="1" applyBorder="1" applyAlignment="1">
      <alignment horizontal="left" vertical="center"/>
    </xf>
    <xf numFmtId="0" fontId="12" fillId="3" borderId="18" xfId="1" applyFont="1" applyFill="1" applyBorder="1" applyAlignment="1">
      <alignment vertical="center"/>
    </xf>
    <xf numFmtId="0" fontId="11" fillId="3" borderId="0" xfId="1" applyFont="1" applyFill="1" applyBorder="1" applyAlignment="1">
      <alignment vertical="center"/>
    </xf>
    <xf numFmtId="0" fontId="12" fillId="3" borderId="0" xfId="3" applyFont="1" applyFill="1" applyBorder="1" applyAlignment="1">
      <alignment horizontal="left" vertical="center"/>
    </xf>
    <xf numFmtId="0" fontId="11" fillId="3" borderId="18" xfId="4" applyNumberFormat="1" applyFont="1" applyFill="1" applyBorder="1" applyAlignment="1">
      <alignment vertical="center"/>
    </xf>
    <xf numFmtId="0" fontId="11" fillId="3" borderId="0" xfId="4" applyNumberFormat="1" applyFont="1" applyFill="1" applyBorder="1" applyAlignment="1">
      <alignment vertical="center" wrapText="1"/>
    </xf>
    <xf numFmtId="0" fontId="19" fillId="3" borderId="0" xfId="3" applyFont="1" applyFill="1" applyBorder="1" applyAlignment="1">
      <alignment horizontal="left" vertical="center"/>
    </xf>
    <xf numFmtId="0" fontId="19" fillId="3" borderId="0" xfId="3" applyFont="1" applyFill="1" applyBorder="1" applyAlignment="1">
      <alignment horizontal="left" vertical="top"/>
    </xf>
    <xf numFmtId="0" fontId="12" fillId="3" borderId="18" xfId="3" applyFont="1" applyFill="1" applyBorder="1" applyAlignment="1">
      <alignment vertical="center"/>
    </xf>
    <xf numFmtId="0" fontId="12" fillId="3" borderId="0" xfId="3" applyFont="1" applyFill="1" applyBorder="1" applyAlignment="1">
      <alignment vertical="center" wrapText="1"/>
    </xf>
    <xf numFmtId="0" fontId="9" fillId="3" borderId="0" xfId="2" applyNumberFormat="1" applyFill="1" applyBorder="1" applyAlignment="1" applyProtection="1">
      <alignment horizontal="left" vertical="center"/>
    </xf>
    <xf numFmtId="0" fontId="12" fillId="3" borderId="19" xfId="1" applyFont="1" applyFill="1" applyBorder="1" applyAlignment="1">
      <alignment vertical="center"/>
    </xf>
    <xf numFmtId="0" fontId="12" fillId="3" borderId="20" xfId="1" applyFont="1" applyFill="1" applyBorder="1" applyAlignment="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pplyAlignment="1">
      <alignment vertical="center"/>
    </xf>
    <xf numFmtId="0" fontId="12" fillId="3" borderId="15" xfId="1" applyFont="1" applyFill="1" applyBorder="1">
      <alignment vertical="center"/>
    </xf>
    <xf numFmtId="0" fontId="12" fillId="0" borderId="0" xfId="0" applyNumberFormat="1" applyFont="1" applyAlignment="1">
      <alignment vertical="top"/>
    </xf>
    <xf numFmtId="0" fontId="12" fillId="0" borderId="0" xfId="0" applyFont="1" applyBorder="1" applyAlignment="1">
      <alignment vertical="center"/>
    </xf>
    <xf numFmtId="0" fontId="16" fillId="5" borderId="0" xfId="0" applyNumberFormat="1" applyFont="1" applyFill="1" applyBorder="1" applyAlignment="1">
      <alignment horizontal="centerContinuous" vertical="center"/>
    </xf>
    <xf numFmtId="0" fontId="16" fillId="5" borderId="0" xfId="0" applyFont="1" applyFill="1" applyBorder="1" applyAlignment="1">
      <alignment horizontal="centerContinuous" vertical="top"/>
    </xf>
    <xf numFmtId="0" fontId="12" fillId="0" borderId="0" xfId="0" applyFont="1" applyAlignment="1">
      <alignment vertical="center"/>
    </xf>
    <xf numFmtId="0" fontId="12" fillId="0" borderId="0" xfId="0" applyNumberFormat="1" applyFont="1" applyAlignment="1">
      <alignment vertical="center"/>
    </xf>
    <xf numFmtId="0" fontId="12" fillId="0" borderId="0" xfId="0" applyFont="1" applyAlignment="1">
      <alignment vertical="top"/>
    </xf>
    <xf numFmtId="0" fontId="15" fillId="5" borderId="22" xfId="0" applyNumberFormat="1" applyFont="1" applyFill="1" applyBorder="1" applyAlignment="1">
      <alignment horizontal="center" vertical="center"/>
    </xf>
    <xf numFmtId="0" fontId="15" fillId="5" borderId="23" xfId="0" applyNumberFormat="1" applyFont="1" applyFill="1" applyBorder="1" applyAlignment="1">
      <alignment horizontal="center" vertical="center"/>
    </xf>
    <xf numFmtId="0" fontId="15" fillId="5" borderId="24" xfId="0" applyNumberFormat="1" applyFont="1" applyFill="1" applyBorder="1" applyAlignment="1">
      <alignment horizontal="center" vertical="center"/>
    </xf>
    <xf numFmtId="0" fontId="11" fillId="7" borderId="9" xfId="5" applyFont="1" applyFill="1" applyBorder="1" applyAlignment="1">
      <alignment vertical="center"/>
    </xf>
    <xf numFmtId="0" fontId="11" fillId="7" borderId="10" xfId="5" applyFont="1" applyFill="1" applyBorder="1" applyAlignment="1">
      <alignment vertical="center"/>
    </xf>
    <xf numFmtId="0" fontId="11" fillId="7" borderId="11" xfId="5" applyFont="1" applyFill="1" applyBorder="1" applyAlignment="1">
      <alignment vertical="center"/>
    </xf>
    <xf numFmtId="0" fontId="12" fillId="0" borderId="25" xfId="6" applyNumberFormat="1" applyFont="1" applyBorder="1" applyAlignment="1">
      <alignment vertical="top" wrapText="1"/>
    </xf>
    <xf numFmtId="0" fontId="12" fillId="0" borderId="8" xfId="0" applyFont="1" applyBorder="1" applyAlignment="1">
      <alignment horizontal="left" vertical="top" wrapText="1"/>
    </xf>
    <xf numFmtId="0" fontId="12" fillId="0" borderId="26" xfId="0" applyFont="1" applyBorder="1" applyAlignment="1">
      <alignment vertical="top" wrapText="1"/>
    </xf>
    <xf numFmtId="0" fontId="12" fillId="0" borderId="27" xfId="6" applyNumberFormat="1" applyFont="1" applyBorder="1" applyAlignment="1">
      <alignment vertical="top" wrapText="1"/>
    </xf>
    <xf numFmtId="0" fontId="12" fillId="0" borderId="28" xfId="0" applyFont="1" applyBorder="1" applyAlignment="1">
      <alignment vertical="top" wrapText="1"/>
    </xf>
    <xf numFmtId="0" fontId="12" fillId="0" borderId="29" xfId="0" applyFont="1" applyBorder="1" applyAlignment="1">
      <alignment horizontal="left" vertical="top" wrapText="1"/>
    </xf>
    <xf numFmtId="0" fontId="12" fillId="0" borderId="30" xfId="0" applyFont="1" applyBorder="1" applyAlignment="1">
      <alignment vertical="top" wrapText="1"/>
    </xf>
    <xf numFmtId="0" fontId="12" fillId="0" borderId="4" xfId="0" applyFont="1" applyBorder="1" applyAlignment="1">
      <alignment horizontal="left" vertical="top" wrapText="1"/>
    </xf>
    <xf numFmtId="0" fontId="0" fillId="0" borderId="27" xfId="0" applyBorder="1" applyAlignment="1">
      <alignment vertical="top" wrapText="1"/>
    </xf>
    <xf numFmtId="0" fontId="12" fillId="0" borderId="31" xfId="0" applyFont="1" applyBorder="1" applyAlignment="1">
      <alignment horizontal="left" vertical="top" wrapText="1"/>
    </xf>
    <xf numFmtId="0" fontId="12" fillId="0" borderId="32" xfId="0" applyFont="1" applyBorder="1" applyAlignment="1">
      <alignment vertical="top" wrapText="1"/>
    </xf>
    <xf numFmtId="0" fontId="12" fillId="0" borderId="33" xfId="6" applyNumberFormat="1" applyFont="1" applyBorder="1" applyAlignment="1">
      <alignment vertical="top" wrapText="1"/>
    </xf>
    <xf numFmtId="0" fontId="12" fillId="0" borderId="1" xfId="0" applyFont="1" applyBorder="1" applyAlignment="1">
      <alignment horizontal="left" vertical="top" wrapText="1"/>
    </xf>
    <xf numFmtId="0" fontId="12" fillId="0" borderId="25" xfId="6" applyFont="1" applyBorder="1" applyAlignment="1">
      <alignment vertical="top" wrapText="1"/>
    </xf>
    <xf numFmtId="0" fontId="12" fillId="0" borderId="33" xfId="6" applyFont="1" applyBorder="1" applyAlignment="1">
      <alignment vertical="top" wrapText="1"/>
    </xf>
    <xf numFmtId="0" fontId="12" fillId="0" borderId="31" xfId="6" applyFont="1" applyBorder="1" applyAlignment="1">
      <alignment horizontal="left" vertical="top"/>
    </xf>
    <xf numFmtId="0" fontId="12" fillId="0" borderId="23" xfId="0" applyFont="1" applyBorder="1" applyAlignment="1">
      <alignment horizontal="left" vertical="top" wrapText="1"/>
    </xf>
    <xf numFmtId="0" fontId="12" fillId="0" borderId="24" xfId="0" applyFont="1" applyBorder="1" applyAlignment="1">
      <alignment vertical="top" wrapText="1"/>
    </xf>
    <xf numFmtId="0" fontId="12" fillId="0" borderId="34" xfId="0" applyFont="1" applyBorder="1" applyAlignment="1">
      <alignment horizontal="left" vertical="top" wrapText="1"/>
    </xf>
    <xf numFmtId="0" fontId="11" fillId="7" borderId="36" xfId="5" applyFont="1" applyFill="1" applyBorder="1" applyAlignment="1">
      <alignment vertical="center"/>
    </xf>
    <xf numFmtId="0" fontId="11" fillId="7" borderId="37" xfId="5" applyFont="1" applyFill="1" applyBorder="1" applyAlignment="1">
      <alignment vertical="center"/>
    </xf>
    <xf numFmtId="0" fontId="12" fillId="0" borderId="25" xfId="6" applyFont="1" applyBorder="1" applyAlignment="1">
      <alignment horizontal="left" vertical="top" wrapText="1"/>
    </xf>
    <xf numFmtId="0" fontId="12" fillId="0" borderId="38" xfId="0" applyFont="1" applyBorder="1" applyAlignment="1">
      <alignment horizontal="left" vertical="top" wrapText="1"/>
    </xf>
    <xf numFmtId="0" fontId="12" fillId="0" borderId="39" xfId="6" applyFont="1" applyBorder="1" applyAlignment="1">
      <alignment horizontal="left" vertical="top" wrapText="1"/>
    </xf>
    <xf numFmtId="0" fontId="12" fillId="0" borderId="29" xfId="6" applyFont="1" applyBorder="1" applyAlignment="1">
      <alignment horizontal="left" vertical="top"/>
    </xf>
    <xf numFmtId="49" fontId="12" fillId="0" borderId="37" xfId="6" applyNumberFormat="1" applyFont="1" applyBorder="1" applyAlignment="1">
      <alignment horizontal="left" vertical="top" wrapText="1"/>
    </xf>
    <xf numFmtId="0" fontId="12" fillId="0" borderId="40" xfId="6" applyFont="1" applyBorder="1" applyAlignment="1">
      <alignment horizontal="left" vertical="top" wrapText="1"/>
    </xf>
    <xf numFmtId="49" fontId="12" fillId="0" borderId="41" xfId="6" applyNumberFormat="1" applyFont="1" applyBorder="1" applyAlignment="1">
      <alignment horizontal="left" vertical="top" wrapText="1"/>
    </xf>
    <xf numFmtId="0" fontId="12" fillId="0" borderId="42" xfId="6" applyFont="1" applyBorder="1" applyAlignment="1">
      <alignment horizontal="left" vertical="top" wrapText="1"/>
    </xf>
    <xf numFmtId="0" fontId="12" fillId="0" borderId="1" xfId="6" applyFont="1" applyBorder="1" applyAlignment="1">
      <alignment horizontal="left" vertical="top"/>
    </xf>
    <xf numFmtId="49" fontId="12" fillId="0" borderId="43" xfId="6" applyNumberFormat="1" applyFont="1" applyBorder="1" applyAlignment="1">
      <alignment horizontal="left" vertical="top" wrapText="1"/>
    </xf>
    <xf numFmtId="0" fontId="12" fillId="0" borderId="0" xfId="0" applyNumberFormat="1" applyFont="1">
      <alignment vertical="center"/>
    </xf>
    <xf numFmtId="0" fontId="12" fillId="0" borderId="4" xfId="6" applyFont="1" applyBorder="1" applyAlignment="1">
      <alignment horizontal="left" vertical="top"/>
    </xf>
    <xf numFmtId="0" fontId="12" fillId="0" borderId="8" xfId="6" applyFont="1" applyBorder="1" applyAlignment="1">
      <alignment horizontal="left" vertical="top"/>
    </xf>
    <xf numFmtId="0" fontId="12" fillId="0" borderId="8" xfId="0" applyFont="1" applyBorder="1" applyAlignment="1">
      <alignment horizontal="left" vertical="top"/>
    </xf>
    <xf numFmtId="49" fontId="12" fillId="0" borderId="28" xfId="6" applyNumberFormat="1" applyFont="1" applyBorder="1" applyAlignment="1">
      <alignment horizontal="left" vertical="top" wrapText="1"/>
    </xf>
    <xf numFmtId="0" fontId="0" fillId="0" borderId="27" xfId="0" applyBorder="1" applyAlignment="1">
      <alignment horizontal="left" vertical="top" wrapText="1"/>
    </xf>
    <xf numFmtId="0" fontId="12" fillId="0" borderId="27" xfId="6" applyFont="1" applyBorder="1" applyAlignment="1">
      <alignment vertical="top" wrapText="1"/>
    </xf>
    <xf numFmtId="0" fontId="12" fillId="0" borderId="22" xfId="6" applyNumberFormat="1" applyFont="1" applyFill="1" applyBorder="1" applyAlignment="1">
      <alignment horizontal="left" vertical="top" wrapText="1"/>
    </xf>
    <xf numFmtId="0" fontId="12" fillId="0" borderId="23" xfId="0" applyFont="1" applyBorder="1" applyAlignment="1">
      <alignment horizontal="center" vertical="top" wrapText="1"/>
    </xf>
    <xf numFmtId="0" fontId="12" fillId="0" borderId="25" xfId="6" applyNumberFormat="1" applyFont="1" applyBorder="1" applyAlignment="1">
      <alignment horizontal="left" vertical="top" wrapText="1"/>
    </xf>
    <xf numFmtId="0" fontId="12" fillId="0" borderId="27" xfId="6" applyNumberFormat="1" applyFont="1" applyBorder="1" applyAlignment="1">
      <alignment horizontal="left" vertical="top" wrapText="1"/>
    </xf>
    <xf numFmtId="0" fontId="12" fillId="0" borderId="33" xfId="6" applyNumberFormat="1" applyFont="1" applyBorder="1" applyAlignment="1">
      <alignment horizontal="left" vertical="top" wrapText="1"/>
    </xf>
    <xf numFmtId="0" fontId="12" fillId="0" borderId="22" xfId="6" applyNumberFormat="1" applyFont="1" applyBorder="1" applyAlignment="1">
      <alignment vertical="top" wrapText="1"/>
    </xf>
    <xf numFmtId="0" fontId="11" fillId="7" borderId="9" xfId="0" applyNumberFormat="1" applyFont="1" applyFill="1" applyBorder="1" applyAlignment="1">
      <alignment vertical="center"/>
    </xf>
    <xf numFmtId="0" fontId="11" fillId="7" borderId="10" xfId="0" applyNumberFormat="1" applyFont="1" applyFill="1" applyBorder="1" applyAlignment="1">
      <alignment vertical="center"/>
    </xf>
    <xf numFmtId="0" fontId="11" fillId="7" borderId="11" xfId="0" applyNumberFormat="1" applyFont="1" applyFill="1" applyBorder="1" applyAlignment="1">
      <alignment vertical="center"/>
    </xf>
    <xf numFmtId="0" fontId="12" fillId="0" borderId="44" xfId="0" applyNumberFormat="1" applyFont="1" applyFill="1" applyBorder="1" applyAlignment="1">
      <alignment vertical="top"/>
    </xf>
    <xf numFmtId="0" fontId="12" fillId="0" borderId="22" xfId="6" applyNumberFormat="1" applyFont="1" applyBorder="1" applyAlignment="1">
      <alignment horizontal="left" vertical="top" wrapText="1"/>
    </xf>
    <xf numFmtId="0" fontId="12" fillId="0" borderId="23" xfId="0" applyFont="1" applyBorder="1" applyAlignment="1">
      <alignment vertical="top" wrapText="1"/>
    </xf>
    <xf numFmtId="0" fontId="12" fillId="0" borderId="30" xfId="0" applyFont="1" applyBorder="1" applyAlignment="1">
      <alignment horizontal="left" vertical="top" wrapText="1"/>
    </xf>
    <xf numFmtId="0" fontId="12" fillId="0" borderId="29" xfId="0" applyFont="1" applyBorder="1" applyAlignment="1">
      <alignment vertical="top" wrapText="1"/>
    </xf>
    <xf numFmtId="0" fontId="12" fillId="0" borderId="26" xfId="0" applyFont="1" applyBorder="1" applyAlignment="1">
      <alignment horizontal="left" vertical="top" wrapText="1"/>
    </xf>
    <xf numFmtId="0" fontId="12" fillId="0" borderId="31" xfId="0" applyFont="1" applyBorder="1" applyAlignment="1">
      <alignment vertical="top" wrapText="1"/>
    </xf>
    <xf numFmtId="0" fontId="12" fillId="0" borderId="45" xfId="0" applyFont="1" applyBorder="1" applyAlignment="1">
      <alignment horizontal="left" vertical="top" wrapText="1"/>
    </xf>
    <xf numFmtId="0" fontId="12" fillId="0" borderId="4" xfId="0" applyFont="1" applyBorder="1" applyAlignment="1">
      <alignment vertical="top" wrapText="1"/>
    </xf>
    <xf numFmtId="0" fontId="12" fillId="0" borderId="28" xfId="0" applyFont="1" applyBorder="1" applyAlignment="1">
      <alignment horizontal="left" vertical="top" wrapText="1"/>
    </xf>
    <xf numFmtId="0" fontId="12" fillId="0" borderId="32" xfId="0" applyFont="1" applyBorder="1" applyAlignment="1">
      <alignment horizontal="left" vertical="top" wrapText="1"/>
    </xf>
    <xf numFmtId="0" fontId="12" fillId="0" borderId="1" xfId="0" applyFont="1" applyBorder="1" applyAlignment="1">
      <alignment vertical="top" wrapText="1"/>
    </xf>
    <xf numFmtId="0" fontId="12" fillId="0" borderId="46" xfId="0" applyFont="1" applyBorder="1" applyAlignment="1">
      <alignment horizontal="left" vertical="top" wrapText="1"/>
    </xf>
    <xf numFmtId="0" fontId="12" fillId="0" borderId="35" xfId="0" applyFont="1" applyBorder="1" applyAlignment="1">
      <alignment horizontal="left" vertical="top" wrapText="1"/>
    </xf>
    <xf numFmtId="0" fontId="12" fillId="0" borderId="8" xfId="0" applyFont="1" applyBorder="1" applyAlignment="1">
      <alignment vertical="top" wrapText="1"/>
    </xf>
    <xf numFmtId="0" fontId="12" fillId="0" borderId="47" xfId="0" applyFont="1" applyBorder="1" applyAlignment="1">
      <alignment horizontal="left" vertical="top" wrapText="1"/>
    </xf>
    <xf numFmtId="0" fontId="0" fillId="0" borderId="33" xfId="0" applyBorder="1" applyAlignment="1">
      <alignment horizontal="left" vertical="top" wrapText="1"/>
    </xf>
    <xf numFmtId="0" fontId="12" fillId="0" borderId="27" xfId="0" applyFont="1" applyBorder="1" applyAlignment="1">
      <alignment horizontal="left" vertical="top" wrapText="1"/>
    </xf>
    <xf numFmtId="0" fontId="12" fillId="0" borderId="29" xfId="0" applyFont="1" applyFill="1" applyBorder="1" applyAlignment="1">
      <alignment vertical="top" wrapText="1"/>
    </xf>
    <xf numFmtId="0" fontId="12" fillId="0" borderId="4" xfId="0" applyFont="1" applyFill="1" applyBorder="1" applyAlignment="1">
      <alignment vertical="top" wrapText="1"/>
    </xf>
    <xf numFmtId="0" fontId="0" fillId="0" borderId="46" xfId="0" applyBorder="1" applyAlignment="1">
      <alignment horizontal="left" vertical="top" wrapText="1"/>
    </xf>
    <xf numFmtId="0" fontId="0" fillId="0" borderId="28" xfId="0" applyBorder="1" applyAlignment="1">
      <alignment horizontal="left" vertical="top" wrapText="1"/>
    </xf>
    <xf numFmtId="0" fontId="0" fillId="0" borderId="32" xfId="0" applyBorder="1" applyAlignment="1">
      <alignment horizontal="left" vertical="top" wrapText="1"/>
    </xf>
    <xf numFmtId="0" fontId="12" fillId="0" borderId="38" xfId="0" applyFont="1" applyBorder="1" applyAlignment="1">
      <alignment vertical="top" wrapText="1"/>
    </xf>
    <xf numFmtId="0" fontId="12" fillId="0" borderId="6" xfId="0" applyFont="1" applyBorder="1" applyAlignment="1">
      <alignment vertical="top" wrapText="1"/>
    </xf>
    <xf numFmtId="0" fontId="12" fillId="0" borderId="38" xfId="0" applyFont="1" applyBorder="1" applyAlignment="1">
      <alignment horizontal="center" vertical="top" wrapText="1"/>
    </xf>
    <xf numFmtId="0" fontId="12" fillId="0" borderId="25" xfId="6" applyNumberFormat="1" applyFont="1" applyFill="1" applyBorder="1" applyAlignment="1">
      <alignment horizontal="left" vertical="top" wrapText="1"/>
    </xf>
    <xf numFmtId="0" fontId="12" fillId="0" borderId="33" xfId="6" applyNumberFormat="1" applyFont="1" applyFill="1" applyBorder="1" applyAlignment="1">
      <alignment horizontal="left" vertical="top" wrapText="1"/>
    </xf>
    <xf numFmtId="0" fontId="12" fillId="0" borderId="27" xfId="6" applyNumberFormat="1" applyFont="1" applyFill="1" applyBorder="1" applyAlignment="1">
      <alignment horizontal="left" vertical="top" wrapText="1"/>
    </xf>
    <xf numFmtId="0" fontId="12" fillId="0" borderId="25" xfId="0" applyFont="1" applyBorder="1" applyAlignment="1">
      <alignment horizontal="left" vertical="top" wrapText="1"/>
    </xf>
    <xf numFmtId="0" fontId="12" fillId="0" borderId="33" xfId="0" applyFont="1" applyBorder="1" applyAlignment="1">
      <alignment horizontal="left" vertical="top" wrapText="1"/>
    </xf>
    <xf numFmtId="0" fontId="12" fillId="0" borderId="45" xfId="0" applyFont="1" applyBorder="1" applyAlignment="1">
      <alignment vertical="top" wrapText="1"/>
    </xf>
    <xf numFmtId="0" fontId="12" fillId="0" borderId="47" xfId="0" applyFont="1" applyBorder="1" applyAlignment="1">
      <alignment vertical="top" wrapText="1"/>
    </xf>
    <xf numFmtId="0" fontId="12" fillId="0" borderId="8" xfId="0" applyFont="1" applyBorder="1" applyAlignment="1">
      <alignment vertical="top"/>
    </xf>
    <xf numFmtId="0" fontId="12" fillId="0" borderId="35" xfId="0" applyFont="1" applyBorder="1" applyAlignment="1">
      <alignment vertical="top" wrapText="1"/>
    </xf>
    <xf numFmtId="0" fontId="12" fillId="0" borderId="4" xfId="0" applyNumberFormat="1" applyFont="1" applyBorder="1" applyAlignment="1">
      <alignment vertical="top"/>
    </xf>
    <xf numFmtId="0" fontId="12" fillId="0" borderId="31" xfId="0" applyNumberFormat="1" applyFont="1" applyBorder="1" applyAlignment="1">
      <alignment vertical="top"/>
    </xf>
    <xf numFmtId="0" fontId="12" fillId="0" borderId="46" xfId="0" applyFont="1" applyBorder="1" applyAlignment="1">
      <alignment vertical="top" wrapText="1"/>
    </xf>
    <xf numFmtId="0" fontId="11" fillId="7" borderId="9" xfId="0" applyFont="1" applyFill="1" applyBorder="1" applyAlignment="1">
      <alignment vertical="center"/>
    </xf>
    <xf numFmtId="0" fontId="11" fillId="7" borderId="10" xfId="0" applyFont="1" applyFill="1" applyBorder="1" applyAlignment="1">
      <alignment vertical="center"/>
    </xf>
    <xf numFmtId="0" fontId="11" fillId="7" borderId="11" xfId="0" applyFont="1" applyFill="1" applyBorder="1" applyAlignment="1">
      <alignment vertical="center"/>
    </xf>
    <xf numFmtId="0" fontId="12" fillId="0" borderId="27" xfId="6" applyFont="1" applyFill="1" applyBorder="1" applyAlignment="1">
      <alignment horizontal="left" vertical="top" wrapText="1"/>
    </xf>
    <xf numFmtId="0" fontId="12" fillId="0" borderId="4" xfId="0" applyFont="1" applyFill="1" applyBorder="1" applyAlignment="1">
      <alignment horizontal="left" vertical="top" wrapText="1"/>
    </xf>
    <xf numFmtId="0" fontId="12" fillId="0" borderId="8" xfId="0" applyFont="1" applyFill="1" applyBorder="1" applyAlignment="1">
      <alignment horizontal="left" vertical="top" wrapText="1"/>
    </xf>
    <xf numFmtId="0" fontId="12" fillId="0" borderId="33" xfId="6" applyFont="1" applyFill="1" applyBorder="1" applyAlignment="1">
      <alignment horizontal="left" vertical="top" wrapText="1"/>
    </xf>
    <xf numFmtId="0" fontId="12" fillId="0" borderId="25" xfId="6" applyFont="1" applyFill="1" applyBorder="1" applyAlignment="1">
      <alignment horizontal="left" vertical="top" wrapText="1"/>
    </xf>
    <xf numFmtId="0" fontId="12" fillId="0" borderId="6" xfId="0" applyFont="1" applyFill="1" applyBorder="1" applyAlignment="1">
      <alignment horizontal="left" vertical="top" wrapText="1"/>
    </xf>
    <xf numFmtId="0" fontId="12" fillId="0" borderId="31" xfId="0" applyFont="1" applyFill="1" applyBorder="1" applyAlignment="1">
      <alignment horizontal="left" vertical="top" wrapText="1"/>
    </xf>
    <xf numFmtId="0" fontId="12" fillId="0" borderId="29" xfId="0" applyFont="1" applyFill="1" applyBorder="1" applyAlignment="1">
      <alignment horizontal="left" vertical="top" wrapText="1"/>
    </xf>
    <xf numFmtId="0" fontId="12" fillId="0" borderId="25" xfId="0" applyFont="1" applyFill="1" applyBorder="1" applyAlignment="1">
      <alignment vertical="top"/>
    </xf>
    <xf numFmtId="0" fontId="12" fillId="0" borderId="30" xfId="0" applyFont="1" applyFill="1" applyBorder="1" applyAlignment="1">
      <alignment vertical="top" wrapText="1"/>
    </xf>
    <xf numFmtId="0" fontId="12" fillId="0" borderId="27" xfId="0" applyFont="1" applyFill="1" applyBorder="1" applyAlignment="1">
      <alignment vertical="top"/>
    </xf>
    <xf numFmtId="0" fontId="12" fillId="0" borderId="28" xfId="0" applyFont="1" applyFill="1" applyBorder="1" applyAlignment="1">
      <alignment vertical="top" wrapText="1"/>
    </xf>
    <xf numFmtId="0" fontId="12" fillId="0" borderId="34" xfId="0" applyFont="1" applyFill="1" applyBorder="1" applyAlignment="1">
      <alignment horizontal="left" vertical="top" wrapText="1"/>
    </xf>
    <xf numFmtId="0" fontId="12" fillId="0" borderId="6" xfId="0" applyFont="1" applyBorder="1" applyAlignment="1">
      <alignment horizontal="left" vertical="top" wrapText="1"/>
    </xf>
    <xf numFmtId="0" fontId="12" fillId="0" borderId="34" xfId="0" applyFont="1" applyBorder="1" applyAlignment="1">
      <alignment vertical="top" wrapText="1"/>
    </xf>
    <xf numFmtId="0" fontId="11" fillId="7" borderId="39" xfId="0" applyNumberFormat="1" applyFont="1" applyFill="1" applyBorder="1" applyAlignment="1">
      <alignment vertical="center"/>
    </xf>
    <xf numFmtId="0" fontId="11" fillId="7" borderId="36" xfId="0" applyNumberFormat="1" applyFont="1" applyFill="1" applyBorder="1" applyAlignment="1">
      <alignment vertical="center"/>
    </xf>
    <xf numFmtId="0" fontId="11" fillId="7" borderId="37" xfId="0" applyNumberFormat="1" applyFont="1" applyFill="1" applyBorder="1" applyAlignment="1">
      <alignment vertical="center"/>
    </xf>
    <xf numFmtId="0" fontId="12" fillId="0" borderId="8" xfId="5" applyFont="1" applyFill="1" applyBorder="1" applyAlignment="1">
      <alignment vertical="top"/>
    </xf>
    <xf numFmtId="0" fontId="12" fillId="0" borderId="1" xfId="5" applyFont="1" applyFill="1" applyBorder="1" applyAlignment="1">
      <alignment vertical="top"/>
    </xf>
    <xf numFmtId="0" fontId="12" fillId="0" borderId="29" xfId="5" applyFont="1" applyFill="1" applyBorder="1" applyAlignment="1">
      <alignment vertical="top"/>
    </xf>
    <xf numFmtId="0" fontId="12" fillId="0" borderId="4" xfId="5" applyFont="1" applyFill="1" applyBorder="1" applyAlignment="1">
      <alignment vertical="top"/>
    </xf>
    <xf numFmtId="0" fontId="12" fillId="0" borderId="4" xfId="5" applyNumberFormat="1" applyFont="1" applyFill="1" applyBorder="1" applyAlignment="1">
      <alignment vertical="top"/>
    </xf>
    <xf numFmtId="0" fontId="12" fillId="0" borderId="31" xfId="0" applyNumberFormat="1" applyFont="1" applyFill="1" applyBorder="1" applyAlignment="1">
      <alignment vertical="top"/>
    </xf>
    <xf numFmtId="0" fontId="12" fillId="0" borderId="4" xfId="0" applyNumberFormat="1" applyFont="1" applyFill="1" applyBorder="1" applyAlignment="1">
      <alignment vertical="top"/>
    </xf>
    <xf numFmtId="0" fontId="12" fillId="0" borderId="4" xfId="0" applyNumberFormat="1" applyFont="1" applyFill="1" applyBorder="1" applyAlignment="1">
      <alignment vertical="top" wrapText="1"/>
    </xf>
    <xf numFmtId="0" fontId="12" fillId="0" borderId="8" xfId="5" applyNumberFormat="1" applyFont="1" applyFill="1" applyBorder="1" applyAlignment="1">
      <alignment vertical="top"/>
    </xf>
    <xf numFmtId="0" fontId="12" fillId="0" borderId="29" xfId="5" applyNumberFormat="1" applyFont="1" applyFill="1" applyBorder="1" applyAlignment="1">
      <alignment vertical="top"/>
    </xf>
    <xf numFmtId="0" fontId="12" fillId="0" borderId="38" xfId="0" applyFont="1" applyFill="1" applyBorder="1" applyAlignment="1">
      <alignment vertical="top"/>
    </xf>
    <xf numFmtId="0" fontId="12" fillId="0" borderId="8" xfId="0" applyFont="1" applyFill="1" applyBorder="1" applyAlignment="1">
      <alignment vertical="top"/>
    </xf>
    <xf numFmtId="0" fontId="12" fillId="0" borderId="31" xfId="0" applyFont="1" applyFill="1" applyBorder="1" applyAlignment="1">
      <alignment vertical="top"/>
    </xf>
    <xf numFmtId="0" fontId="12" fillId="0" borderId="1" xfId="0" applyFont="1" applyFill="1" applyBorder="1" applyAlignment="1">
      <alignment vertical="top"/>
    </xf>
    <xf numFmtId="0" fontId="12" fillId="0" borderId="1" xfId="0" applyNumberFormat="1" applyFont="1" applyFill="1" applyBorder="1" applyAlignment="1">
      <alignment vertical="top"/>
    </xf>
    <xf numFmtId="0" fontId="12" fillId="0" borderId="6" xfId="0" applyFont="1" applyBorder="1" applyAlignment="1">
      <alignment vertical="top"/>
    </xf>
    <xf numFmtId="0" fontId="12" fillId="0" borderId="29" xfId="0" applyFont="1" applyFill="1" applyBorder="1" applyAlignment="1">
      <alignment vertical="top"/>
    </xf>
    <xf numFmtId="0" fontId="12" fillId="0" borderId="56" xfId="0" applyFont="1" applyBorder="1" applyAlignment="1">
      <alignment vertical="top" wrapText="1"/>
    </xf>
    <xf numFmtId="0" fontId="12" fillId="0" borderId="29" xfId="0" applyFont="1" applyBorder="1" applyAlignment="1">
      <alignment vertical="top"/>
    </xf>
    <xf numFmtId="0" fontId="12" fillId="0" borderId="57" xfId="0" applyFont="1" applyBorder="1" applyAlignment="1">
      <alignment horizontal="left" vertical="top" wrapText="1"/>
    </xf>
    <xf numFmtId="0" fontId="12" fillId="0" borderId="3" xfId="0" applyFont="1" applyBorder="1" applyAlignment="1">
      <alignment horizontal="left" vertical="top" wrapText="1"/>
    </xf>
    <xf numFmtId="0" fontId="12" fillId="0" borderId="58" xfId="0" applyFont="1" applyBorder="1" applyAlignment="1">
      <alignment horizontal="left" vertical="top" wrapText="1"/>
    </xf>
    <xf numFmtId="0" fontId="12" fillId="0" borderId="7" xfId="0" applyFont="1" applyBorder="1" applyAlignment="1">
      <alignment horizontal="left" vertical="top" wrapText="1"/>
    </xf>
    <xf numFmtId="0" fontId="12" fillId="0" borderId="0" xfId="0" applyNumberFormat="1" applyFont="1" applyFill="1" applyAlignment="1">
      <alignment vertical="top"/>
    </xf>
    <xf numFmtId="0" fontId="12" fillId="0" borderId="0" xfId="0" applyFont="1" applyFill="1" applyAlignment="1">
      <alignment vertical="top" wrapText="1"/>
    </xf>
    <xf numFmtId="0" fontId="12" fillId="0" borderId="0" xfId="0" applyNumberFormat="1" applyFont="1" applyAlignment="1">
      <alignment horizontal="center" vertical="center"/>
    </xf>
    <xf numFmtId="0" fontId="12" fillId="0" borderId="0" xfId="0" applyNumberFormat="1" applyFont="1" applyFill="1" applyBorder="1">
      <alignment vertical="center"/>
    </xf>
    <xf numFmtId="0" fontId="12" fillId="0" borderId="0" xfId="0" applyFont="1" applyFill="1">
      <alignment vertical="center"/>
    </xf>
    <xf numFmtId="0" fontId="14" fillId="0" borderId="0" xfId="9" applyNumberFormat="1" applyFont="1" applyAlignment="1">
      <alignment vertical="center"/>
    </xf>
    <xf numFmtId="0" fontId="14" fillId="0" borderId="0" xfId="9" applyNumberFormat="1" applyFont="1" applyAlignment="1">
      <alignment horizontal="center" vertical="center" wrapText="1"/>
    </xf>
    <xf numFmtId="0" fontId="14" fillId="0" borderId="0" xfId="9" applyNumberFormat="1" applyFont="1" applyAlignment="1">
      <alignment horizontal="center" vertical="center"/>
    </xf>
    <xf numFmtId="0" fontId="14" fillId="0" borderId="0" xfId="9" applyNumberFormat="1" applyFont="1" applyFill="1" applyBorder="1" applyAlignment="1">
      <alignment vertical="center"/>
    </xf>
    <xf numFmtId="0" fontId="45" fillId="0" borderId="39" xfId="0" applyNumberFormat="1" applyFont="1" applyBorder="1" applyAlignment="1">
      <alignment vertical="center"/>
    </xf>
    <xf numFmtId="0" fontId="45" fillId="0" borderId="36" xfId="0" applyNumberFormat="1" applyFont="1" applyBorder="1" applyAlignment="1">
      <alignment vertical="center"/>
    </xf>
    <xf numFmtId="0" fontId="45" fillId="0" borderId="37" xfId="0" applyNumberFormat="1" applyFont="1" applyBorder="1" applyAlignment="1">
      <alignment vertical="center"/>
    </xf>
    <xf numFmtId="0" fontId="12" fillId="0" borderId="0" xfId="0" applyFont="1" applyFill="1" applyBorder="1" applyAlignment="1"/>
    <xf numFmtId="0" fontId="12" fillId="0" borderId="10" xfId="0" applyFont="1" applyBorder="1" applyAlignment="1">
      <alignment vertical="center"/>
    </xf>
    <xf numFmtId="0" fontId="12" fillId="0" borderId="0" xfId="0" applyFont="1" applyFill="1" applyBorder="1" applyAlignment="1">
      <alignment vertical="center"/>
    </xf>
    <xf numFmtId="0" fontId="11" fillId="8" borderId="33" xfId="5" applyNumberFormat="1" applyFont="1" applyFill="1" applyBorder="1" applyAlignment="1">
      <alignment horizontal="center" vertical="center"/>
    </xf>
    <xf numFmtId="0" fontId="11" fillId="8" borderId="34" xfId="5" applyNumberFormat="1" applyFont="1" applyFill="1" applyBorder="1" applyAlignment="1">
      <alignment horizontal="center" vertical="center"/>
    </xf>
    <xf numFmtId="0" fontId="11" fillId="8" borderId="32" xfId="5" applyNumberFormat="1" applyFont="1" applyFill="1" applyBorder="1" applyAlignment="1">
      <alignment horizontal="center" vertical="center"/>
    </xf>
    <xf numFmtId="0" fontId="11" fillId="8" borderId="50" xfId="5" applyNumberFormat="1"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42" xfId="0" applyNumberFormat="1" applyFont="1" applyFill="1" applyBorder="1" applyAlignment="1">
      <alignment horizontal="left" vertical="center" wrapText="1"/>
    </xf>
    <xf numFmtId="0" fontId="12" fillId="0" borderId="62" xfId="0" applyNumberFormat="1" applyFont="1" applyBorder="1" applyAlignment="1">
      <alignment vertical="center" wrapText="1"/>
    </xf>
    <xf numFmtId="49" fontId="39" fillId="0" borderId="60" xfId="0" applyNumberFormat="1" applyFont="1" applyBorder="1" applyAlignment="1">
      <alignment horizontal="center" vertical="center"/>
    </xf>
    <xf numFmtId="49" fontId="12" fillId="0" borderId="63" xfId="0" applyNumberFormat="1" applyFont="1" applyBorder="1" applyAlignment="1">
      <alignment horizontal="center" vertical="center"/>
    </xf>
    <xf numFmtId="0" fontId="12" fillId="0" borderId="64" xfId="0" applyNumberFormat="1" applyFont="1" applyBorder="1" applyAlignment="1">
      <alignment horizontal="center" vertical="center"/>
    </xf>
    <xf numFmtId="0" fontId="12" fillId="0" borderId="26" xfId="0" applyNumberFormat="1" applyFont="1" applyBorder="1" applyAlignment="1">
      <alignment horizontal="center" vertical="center"/>
    </xf>
    <xf numFmtId="0" fontId="20" fillId="0" borderId="62" xfId="0" applyNumberFormat="1" applyFont="1" applyFill="1" applyBorder="1" applyAlignment="1">
      <alignment horizontal="left" vertical="center" wrapText="1"/>
    </xf>
    <xf numFmtId="0" fontId="12" fillId="0" borderId="65" xfId="0" applyNumberFormat="1" applyFont="1" applyBorder="1" applyAlignment="1">
      <alignment vertical="center" wrapText="1"/>
    </xf>
    <xf numFmtId="49" fontId="39" fillId="0" borderId="53"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4" xfId="0" applyNumberFormat="1" applyFont="1" applyBorder="1" applyAlignment="1">
      <alignment horizontal="center" vertical="center"/>
    </xf>
    <xf numFmtId="0" fontId="12" fillId="0" borderId="47" xfId="0" applyNumberFormat="1" applyFont="1" applyBorder="1" applyAlignment="1">
      <alignment horizontal="center" vertical="center"/>
    </xf>
    <xf numFmtId="0" fontId="12" fillId="0" borderId="47" xfId="0" applyNumberFormat="1" applyFont="1" applyFill="1" applyBorder="1" applyAlignment="1">
      <alignment horizontal="center" vertical="center"/>
    </xf>
    <xf numFmtId="0" fontId="20" fillId="0" borderId="65" xfId="0" applyNumberFormat="1" applyFont="1" applyFill="1" applyBorder="1" applyAlignment="1">
      <alignment horizontal="left" vertical="center" wrapText="1"/>
    </xf>
    <xf numFmtId="0" fontId="12" fillId="0" borderId="66" xfId="0" applyNumberFormat="1" applyFont="1" applyBorder="1" applyAlignment="1">
      <alignment vertical="center" wrapText="1"/>
    </xf>
    <xf numFmtId="49" fontId="39" fillId="0" borderId="55" xfId="0" applyNumberFormat="1" applyFont="1" applyBorder="1" applyAlignment="1">
      <alignment horizontal="center" vertical="center"/>
    </xf>
    <xf numFmtId="49" fontId="12" fillId="0" borderId="31" xfId="0" applyNumberFormat="1" applyFont="1" applyBorder="1" applyAlignment="1">
      <alignment horizontal="center" vertical="center"/>
    </xf>
    <xf numFmtId="0" fontId="12" fillId="0" borderId="31" xfId="0" applyNumberFormat="1" applyFont="1" applyBorder="1" applyAlignment="1">
      <alignment horizontal="center" vertical="center"/>
    </xf>
    <xf numFmtId="0" fontId="12" fillId="0" borderId="45" xfId="0" applyNumberFormat="1" applyFont="1" applyBorder="1" applyAlignment="1">
      <alignment horizontal="center" vertical="center"/>
    </xf>
    <xf numFmtId="0" fontId="20" fillId="0" borderId="66" xfId="0" applyNumberFormat="1" applyFont="1" applyFill="1" applyBorder="1" applyAlignment="1">
      <alignment horizontal="left" vertical="center" wrapText="1"/>
    </xf>
    <xf numFmtId="0" fontId="14" fillId="0" borderId="36" xfId="9" applyNumberFormat="1" applyFont="1" applyBorder="1" applyAlignment="1">
      <alignment vertical="center"/>
    </xf>
    <xf numFmtId="0" fontId="14" fillId="0" borderId="36" xfId="9" applyNumberFormat="1" applyFont="1" applyBorder="1" applyAlignment="1">
      <alignment horizontal="center" vertical="center" wrapText="1"/>
    </xf>
    <xf numFmtId="0" fontId="14" fillId="0" borderId="36" xfId="9" applyNumberFormat="1" applyFont="1" applyBorder="1" applyAlignment="1">
      <alignment horizontal="center" vertical="center"/>
    </xf>
    <xf numFmtId="0" fontId="12" fillId="0" borderId="36" xfId="0" applyNumberFormat="1" applyFont="1" applyBorder="1" applyAlignment="1">
      <alignment horizontal="center" vertical="center"/>
    </xf>
    <xf numFmtId="0" fontId="12" fillId="0" borderId="0" xfId="0" applyFont="1" applyAlignment="1">
      <alignment horizontal="center" vertical="center"/>
    </xf>
    <xf numFmtId="0" fontId="20" fillId="0" borderId="67" xfId="0" applyNumberFormat="1" applyFont="1" applyFill="1" applyBorder="1" applyAlignment="1">
      <alignment horizontal="left" vertical="center" wrapText="1"/>
    </xf>
    <xf numFmtId="0" fontId="20" fillId="0" borderId="48" xfId="0" applyNumberFormat="1" applyFont="1" applyFill="1" applyBorder="1" applyAlignment="1">
      <alignment horizontal="left" vertical="center" wrapText="1"/>
    </xf>
    <xf numFmtId="0" fontId="20" fillId="0" borderId="50" xfId="0" applyNumberFormat="1" applyFont="1" applyFill="1" applyBorder="1" applyAlignment="1">
      <alignment horizontal="left" vertical="center" wrapText="1"/>
    </xf>
    <xf numFmtId="0" fontId="20" fillId="0" borderId="67" xfId="0" applyNumberFormat="1" applyFont="1" applyFill="1" applyBorder="1" applyAlignment="1">
      <alignment horizontal="left" vertical="center" wrapText="1"/>
    </xf>
    <xf numFmtId="0" fontId="20" fillId="0" borderId="48" xfId="0" applyNumberFormat="1" applyFont="1" applyFill="1" applyBorder="1" applyAlignment="1">
      <alignment horizontal="left" vertical="center" wrapText="1"/>
    </xf>
    <xf numFmtId="0" fontId="20" fillId="0" borderId="50" xfId="0" applyNumberFormat="1" applyFont="1" applyFill="1" applyBorder="1" applyAlignment="1">
      <alignment horizontal="left" vertical="center" wrapText="1"/>
    </xf>
    <xf numFmtId="0" fontId="12" fillId="0" borderId="65" xfId="0" applyFont="1" applyBorder="1" applyAlignment="1">
      <alignment vertical="center" wrapText="1"/>
    </xf>
    <xf numFmtId="0" fontId="12" fillId="0" borderId="47" xfId="0" applyFont="1" applyBorder="1" applyAlignment="1">
      <alignment horizontal="center" vertical="center"/>
    </xf>
    <xf numFmtId="0" fontId="20" fillId="0" borderId="65" xfId="0" applyFont="1" applyBorder="1" applyAlignment="1">
      <alignment horizontal="left" vertical="center" wrapText="1"/>
    </xf>
    <xf numFmtId="0" fontId="20" fillId="0" borderId="42" xfId="0" applyFont="1" applyBorder="1" applyAlignment="1">
      <alignment horizontal="left" vertical="center" wrapText="1"/>
    </xf>
    <xf numFmtId="0" fontId="20" fillId="0" borderId="61" xfId="0" applyNumberFormat="1" applyFont="1" applyFill="1" applyBorder="1" applyAlignment="1">
      <alignment horizontal="left" vertical="center" wrapText="1"/>
    </xf>
    <xf numFmtId="0" fontId="12" fillId="0" borderId="0" xfId="0" applyNumberFormat="1" applyFont="1" applyBorder="1" applyAlignment="1">
      <alignment vertical="center"/>
    </xf>
    <xf numFmtId="0" fontId="12" fillId="0" borderId="36" xfId="0" applyFont="1" applyBorder="1" applyAlignment="1">
      <alignment vertical="center"/>
    </xf>
    <xf numFmtId="0" fontId="12" fillId="0" borderId="1" xfId="0" applyFont="1" applyBorder="1" applyAlignment="1">
      <alignment horizontal="center" vertical="center"/>
    </xf>
    <xf numFmtId="0" fontId="12" fillId="0" borderId="0" xfId="0" applyFont="1" applyBorder="1">
      <alignment vertical="center"/>
    </xf>
    <xf numFmtId="0" fontId="12" fillId="0" borderId="59" xfId="0" applyFont="1" applyBorder="1" applyAlignment="1">
      <alignment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20" fillId="2" borderId="65" xfId="5" applyNumberFormat="1" applyFont="1" applyFill="1" applyBorder="1" applyAlignment="1">
      <alignment horizontal="left" vertical="center" wrapText="1"/>
    </xf>
    <xf numFmtId="0" fontId="20" fillId="0" borderId="50" xfId="0" applyFont="1" applyBorder="1" applyAlignment="1">
      <alignment horizontal="left" vertical="center" wrapText="1"/>
    </xf>
    <xf numFmtId="0" fontId="11" fillId="8" borderId="39" xfId="0" applyFont="1" applyFill="1" applyBorder="1">
      <alignment vertical="center"/>
    </xf>
    <xf numFmtId="0" fontId="11" fillId="8" borderId="36" xfId="0" applyFont="1" applyFill="1" applyBorder="1">
      <alignment vertical="center"/>
    </xf>
    <xf numFmtId="0" fontId="11" fillId="8" borderId="37" xfId="0" applyFont="1" applyFill="1" applyBorder="1">
      <alignment vertical="center"/>
    </xf>
    <xf numFmtId="0" fontId="11" fillId="8" borderId="40" xfId="0" applyFont="1" applyFill="1" applyBorder="1">
      <alignment vertical="center"/>
    </xf>
    <xf numFmtId="0" fontId="11" fillId="8" borderId="59" xfId="0" applyFont="1" applyFill="1" applyBorder="1">
      <alignment vertical="center"/>
    </xf>
    <xf numFmtId="0" fontId="11" fillId="8" borderId="41" xfId="0" applyFont="1" applyFill="1" applyBorder="1">
      <alignment vertical="center"/>
    </xf>
    <xf numFmtId="0" fontId="20" fillId="9" borderId="65" xfId="0" applyNumberFormat="1" applyFont="1" applyFill="1" applyBorder="1" applyAlignment="1">
      <alignment horizontal="left" vertical="center" wrapText="1"/>
    </xf>
    <xf numFmtId="49" fontId="12" fillId="0" borderId="13" xfId="0" applyNumberFormat="1" applyFont="1" applyBorder="1" applyAlignment="1">
      <alignment horizontal="center" vertical="center"/>
    </xf>
    <xf numFmtId="0" fontId="12" fillId="0" borderId="2" xfId="0" applyNumberFormat="1" applyFont="1" applyBorder="1" applyAlignment="1">
      <alignment horizontal="center" vertical="center"/>
    </xf>
    <xf numFmtId="0" fontId="20" fillId="0" borderId="68" xfId="0" applyNumberFormat="1" applyFont="1" applyFill="1" applyBorder="1" applyAlignment="1">
      <alignment horizontal="left" vertical="center" wrapText="1"/>
    </xf>
    <xf numFmtId="0" fontId="12" fillId="0" borderId="67" xfId="0" applyNumberFormat="1" applyFont="1" applyBorder="1" applyAlignment="1">
      <alignment vertical="center" wrapText="1"/>
    </xf>
    <xf numFmtId="49" fontId="39" fillId="0" borderId="54"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1" xfId="0" applyNumberFormat="1" applyFont="1" applyBorder="1" applyAlignment="1">
      <alignment horizontal="center" vertical="center"/>
    </xf>
    <xf numFmtId="0" fontId="12" fillId="0" borderId="35" xfId="0" applyNumberFormat="1" applyFont="1" applyBorder="1" applyAlignment="1">
      <alignment horizontal="center" vertical="center"/>
    </xf>
    <xf numFmtId="0" fontId="20" fillId="0" borderId="65" xfId="5" applyNumberFormat="1" applyFont="1" applyFill="1" applyBorder="1" applyAlignment="1">
      <alignment horizontal="left" vertical="center" wrapText="1"/>
    </xf>
    <xf numFmtId="0" fontId="20" fillId="9" borderId="65" xfId="5" applyNumberFormat="1" applyFont="1" applyFill="1" applyBorder="1" applyAlignment="1">
      <alignment horizontal="left" vertical="center" wrapText="1"/>
    </xf>
    <xf numFmtId="0" fontId="12" fillId="0" borderId="68" xfId="5" applyFont="1" applyBorder="1">
      <alignment vertical="center"/>
    </xf>
    <xf numFmtId="49" fontId="39" fillId="0" borderId="52" xfId="5" applyNumberFormat="1" applyFont="1" applyBorder="1" applyAlignment="1">
      <alignment horizontal="center" vertical="center"/>
    </xf>
    <xf numFmtId="49" fontId="12" fillId="0" borderId="4" xfId="5" applyNumberFormat="1" applyFont="1" applyBorder="1" applyAlignment="1">
      <alignment horizontal="center" vertical="center"/>
    </xf>
    <xf numFmtId="0" fontId="12" fillId="0" borderId="2" xfId="5" applyFont="1" applyBorder="1" applyAlignment="1">
      <alignment horizontal="center" vertical="center"/>
    </xf>
    <xf numFmtId="0" fontId="12" fillId="0" borderId="47" xfId="5" applyFont="1" applyBorder="1" applyAlignment="1">
      <alignment horizontal="center" vertical="center"/>
    </xf>
    <xf numFmtId="0" fontId="20" fillId="0" borderId="65" xfId="5" applyFont="1" applyBorder="1" applyAlignment="1">
      <alignment horizontal="left" vertical="center" wrapText="1"/>
    </xf>
    <xf numFmtId="0" fontId="12" fillId="0" borderId="36" xfId="0" applyNumberFormat="1" applyFont="1" applyBorder="1" applyAlignment="1">
      <alignment vertical="center" wrapText="1"/>
    </xf>
    <xf numFmtId="49" fontId="39" fillId="0" borderId="36" xfId="0" applyNumberFormat="1" applyFont="1" applyBorder="1" applyAlignment="1">
      <alignment horizontal="center" vertical="center"/>
    </xf>
    <xf numFmtId="49" fontId="12" fillId="0" borderId="36" xfId="0" applyNumberFormat="1" applyFont="1" applyBorder="1" applyAlignment="1">
      <alignment horizontal="center" vertical="center"/>
    </xf>
    <xf numFmtId="0" fontId="12" fillId="0" borderId="36" xfId="0" applyNumberFormat="1" applyFont="1" applyFill="1" applyBorder="1" applyAlignment="1">
      <alignment horizontal="center" vertical="center"/>
    </xf>
    <xf numFmtId="0" fontId="20" fillId="0" borderId="36" xfId="0" applyNumberFormat="1" applyFont="1" applyFill="1" applyBorder="1" applyAlignment="1">
      <alignment horizontal="left" vertical="center" wrapText="1"/>
    </xf>
    <xf numFmtId="0" fontId="20" fillId="0" borderId="0" xfId="0" applyNumberFormat="1" applyFont="1" applyFill="1" applyBorder="1" applyAlignment="1">
      <alignment horizontal="left" vertical="center" wrapText="1"/>
    </xf>
    <xf numFmtId="0" fontId="12" fillId="0" borderId="59" xfId="0" applyNumberFormat="1" applyFont="1" applyBorder="1" applyAlignment="1">
      <alignment vertical="center" wrapText="1"/>
    </xf>
    <xf numFmtId="49" fontId="39" fillId="0" borderId="59" xfId="0" applyNumberFormat="1" applyFont="1" applyBorder="1" applyAlignment="1">
      <alignment horizontal="center" vertical="center"/>
    </xf>
    <xf numFmtId="49" fontId="12" fillId="0" borderId="59" xfId="0" applyNumberFormat="1" applyFont="1" applyBorder="1" applyAlignment="1">
      <alignment horizontal="center" vertical="center"/>
    </xf>
    <xf numFmtId="0" fontId="12" fillId="0" borderId="59" xfId="0" applyNumberFormat="1" applyFont="1" applyBorder="1" applyAlignment="1">
      <alignment horizontal="center" vertical="center"/>
    </xf>
    <xf numFmtId="0" fontId="12" fillId="0" borderId="59" xfId="0" applyNumberFormat="1" applyFont="1" applyFill="1" applyBorder="1" applyAlignment="1">
      <alignment horizontal="center" vertical="center"/>
    </xf>
    <xf numFmtId="0" fontId="20" fillId="0" borderId="59" xfId="0" applyNumberFormat="1" applyFont="1" applyFill="1" applyBorder="1" applyAlignment="1">
      <alignment horizontal="left" vertical="center" wrapText="1"/>
    </xf>
    <xf numFmtId="0" fontId="48" fillId="0" borderId="42" xfId="0" applyNumberFormat="1" applyFont="1" applyFill="1" applyBorder="1">
      <alignment vertical="center"/>
    </xf>
    <xf numFmtId="49" fontId="39" fillId="0" borderId="0" xfId="0" applyNumberFormat="1" applyFont="1" applyFill="1" applyBorder="1" applyAlignment="1">
      <alignment horizontal="center" vertical="center"/>
    </xf>
    <xf numFmtId="49" fontId="12" fillId="0" borderId="0" xfId="0" applyNumberFormat="1" applyFont="1" applyFill="1" applyBorder="1" applyAlignment="1">
      <alignment horizontal="center" vertical="center"/>
    </xf>
    <xf numFmtId="0" fontId="12" fillId="0" borderId="0" xfId="0" applyNumberFormat="1" applyFont="1" applyFill="1" applyBorder="1" applyAlignment="1">
      <alignment horizontal="center" vertical="center"/>
    </xf>
    <xf numFmtId="0" fontId="20" fillId="0" borderId="43" xfId="0" applyNumberFormat="1" applyFont="1" applyFill="1" applyBorder="1" applyAlignment="1">
      <alignment horizontal="left" vertical="center" wrapText="1"/>
    </xf>
    <xf numFmtId="0" fontId="12" fillId="0" borderId="42" xfId="0" applyNumberFormat="1" applyFont="1" applyFill="1" applyBorder="1">
      <alignment vertical="center"/>
    </xf>
    <xf numFmtId="0" fontId="45" fillId="0" borderId="9" xfId="0" applyNumberFormat="1" applyFont="1" applyBorder="1" applyAlignment="1">
      <alignment vertical="center"/>
    </xf>
    <xf numFmtId="0" fontId="45" fillId="0" borderId="10" xfId="0" applyNumberFormat="1" applyFont="1" applyBorder="1" applyAlignment="1">
      <alignment vertical="center"/>
    </xf>
    <xf numFmtId="0" fontId="45" fillId="0" borderId="11" xfId="0" applyNumberFormat="1" applyFont="1" applyBorder="1" applyAlignment="1">
      <alignment vertical="center"/>
    </xf>
    <xf numFmtId="0" fontId="12" fillId="0" borderId="62" xfId="0" applyFont="1" applyBorder="1">
      <alignment vertical="center"/>
    </xf>
    <xf numFmtId="0" fontId="12" fillId="0" borderId="29" xfId="0" applyNumberFormat="1" applyFont="1" applyBorder="1" applyAlignment="1">
      <alignment horizontal="center" vertical="center"/>
    </xf>
    <xf numFmtId="0" fontId="20" fillId="2" borderId="62" xfId="0" applyNumberFormat="1" applyFont="1" applyFill="1" applyBorder="1" applyAlignment="1">
      <alignment horizontal="left" vertical="center" wrapText="1"/>
    </xf>
    <xf numFmtId="0" fontId="12" fillId="0" borderId="65" xfId="0" applyFont="1" applyBorder="1">
      <alignment vertical="center"/>
    </xf>
    <xf numFmtId="49" fontId="12" fillId="0" borderId="13" xfId="5" applyNumberFormat="1" applyFont="1" applyBorder="1" applyAlignment="1">
      <alignment horizontal="center" vertical="center"/>
    </xf>
    <xf numFmtId="0" fontId="20" fillId="2" borderId="65" xfId="0" applyNumberFormat="1" applyFont="1" applyFill="1" applyBorder="1" applyAlignment="1">
      <alignment horizontal="left" vertical="center" wrapText="1"/>
    </xf>
    <xf numFmtId="0" fontId="12" fillId="0" borderId="65" xfId="0" applyNumberFormat="1" applyFont="1" applyBorder="1" applyAlignment="1">
      <alignment vertical="center"/>
    </xf>
    <xf numFmtId="0" fontId="20" fillId="0" borderId="68" xfId="0" applyNumberFormat="1" applyFont="1" applyBorder="1" applyAlignment="1">
      <alignment horizontal="left" vertical="center" wrapText="1"/>
    </xf>
    <xf numFmtId="0" fontId="0" fillId="0" borderId="48" xfId="0" applyBorder="1" applyAlignment="1">
      <alignment horizontal="left" vertical="center" wrapText="1"/>
    </xf>
    <xf numFmtId="0" fontId="0" fillId="0" borderId="50" xfId="0" applyBorder="1" applyAlignment="1">
      <alignment horizontal="left" vertical="center" wrapText="1"/>
    </xf>
    <xf numFmtId="0" fontId="48" fillId="2" borderId="42" xfId="0" applyNumberFormat="1" applyFont="1" applyFill="1" applyBorder="1">
      <alignment vertical="center"/>
    </xf>
    <xf numFmtId="49" fontId="39" fillId="0" borderId="0" xfId="0" applyNumberFormat="1" applyFont="1" applyBorder="1" applyAlignment="1">
      <alignment horizontal="center" vertical="center"/>
    </xf>
    <xf numFmtId="49" fontId="12" fillId="0" borderId="0" xfId="0" applyNumberFormat="1" applyFont="1" applyBorder="1" applyAlignment="1">
      <alignment horizontal="center" vertical="center"/>
    </xf>
    <xf numFmtId="0" fontId="12" fillId="0" borderId="0" xfId="0" applyNumberFormat="1" applyFont="1" applyBorder="1" applyAlignment="1">
      <alignment horizontal="center" vertical="center"/>
    </xf>
    <xf numFmtId="0" fontId="12" fillId="2" borderId="42" xfId="0" applyNumberFormat="1" applyFont="1" applyFill="1" applyBorder="1">
      <alignment vertical="center"/>
    </xf>
    <xf numFmtId="0" fontId="12" fillId="2" borderId="40" xfId="0" applyNumberFormat="1" applyFont="1" applyFill="1" applyBorder="1">
      <alignment vertical="center"/>
    </xf>
    <xf numFmtId="0" fontId="20" fillId="0" borderId="41" xfId="0" applyNumberFormat="1" applyFont="1" applyFill="1" applyBorder="1" applyAlignment="1">
      <alignment horizontal="left" vertical="center" wrapText="1"/>
    </xf>
    <xf numFmtId="0" fontId="12" fillId="0" borderId="40" xfId="0" applyNumberFormat="1" applyFont="1" applyFill="1" applyBorder="1">
      <alignment vertical="center"/>
    </xf>
    <xf numFmtId="49" fontId="39" fillId="0" borderId="59" xfId="0" applyNumberFormat="1" applyFont="1" applyFill="1" applyBorder="1" applyAlignment="1">
      <alignment horizontal="center" vertical="center"/>
    </xf>
    <xf numFmtId="49" fontId="12" fillId="0" borderId="59" xfId="0" applyNumberFormat="1" applyFont="1" applyFill="1" applyBorder="1" applyAlignment="1">
      <alignment horizontal="center" vertical="center"/>
    </xf>
    <xf numFmtId="0" fontId="20" fillId="0" borderId="65" xfId="0" applyNumberFormat="1" applyFont="1" applyFill="1" applyBorder="1" applyAlignment="1">
      <alignment horizontal="left" vertical="center" wrapText="1"/>
    </xf>
    <xf numFmtId="0" fontId="20" fillId="0" borderId="66" xfId="0" applyNumberFormat="1" applyFont="1" applyFill="1" applyBorder="1" applyAlignment="1">
      <alignment horizontal="left" vertical="center" wrapText="1"/>
    </xf>
    <xf numFmtId="0" fontId="20" fillId="2" borderId="50" xfId="0" applyNumberFormat="1" applyFont="1" applyFill="1" applyBorder="1" applyAlignment="1">
      <alignment horizontal="left" vertical="center" wrapText="1"/>
    </xf>
    <xf numFmtId="49" fontId="39" fillId="0" borderId="63" xfId="0" applyNumberFormat="1" applyFont="1" applyBorder="1" applyAlignment="1">
      <alignment horizontal="center" vertical="center"/>
    </xf>
    <xf numFmtId="49" fontId="39" fillId="0" borderId="52" xfId="0" applyNumberFormat="1" applyFont="1" applyBorder="1" applyAlignment="1">
      <alignment horizontal="center" vertical="center"/>
    </xf>
    <xf numFmtId="0" fontId="12" fillId="0" borderId="65" xfId="5" applyFont="1" applyBorder="1">
      <alignment vertical="center"/>
    </xf>
    <xf numFmtId="0" fontId="20" fillId="2" borderId="65" xfId="5" applyFont="1" applyFill="1" applyBorder="1" applyAlignment="1">
      <alignment horizontal="left" vertical="center" wrapText="1"/>
    </xf>
    <xf numFmtId="0" fontId="48" fillId="0" borderId="39" xfId="5" applyFont="1" applyFill="1" applyBorder="1" applyAlignment="1">
      <alignment horizontal="left" vertical="center"/>
    </xf>
    <xf numFmtId="0" fontId="48" fillId="0" borderId="36" xfId="5" applyFont="1" applyFill="1" applyBorder="1" applyAlignment="1">
      <alignment horizontal="left" vertical="center"/>
    </xf>
    <xf numFmtId="0" fontId="48" fillId="0" borderId="37" xfId="5" applyFont="1" applyFill="1" applyBorder="1" applyAlignment="1">
      <alignment horizontal="left" vertical="center"/>
    </xf>
    <xf numFmtId="0" fontId="12" fillId="0" borderId="42" xfId="5" applyFont="1" applyFill="1" applyBorder="1" applyAlignment="1">
      <alignment horizontal="left" vertical="center"/>
    </xf>
    <xf numFmtId="0" fontId="12" fillId="0" borderId="0" xfId="5" applyFont="1" applyFill="1" applyBorder="1" applyAlignment="1">
      <alignment horizontal="left" vertical="center"/>
    </xf>
    <xf numFmtId="0" fontId="12" fillId="0" borderId="43" xfId="5" applyFont="1" applyFill="1" applyBorder="1" applyAlignment="1">
      <alignment horizontal="left" vertical="center"/>
    </xf>
    <xf numFmtId="0" fontId="48" fillId="0" borderId="42" xfId="5" applyFont="1" applyFill="1" applyBorder="1" applyAlignment="1">
      <alignment horizontal="left" vertical="center"/>
    </xf>
    <xf numFmtId="0" fontId="48" fillId="0" borderId="0" xfId="5" applyFont="1" applyFill="1" applyBorder="1" applyAlignment="1">
      <alignment horizontal="left" vertical="center"/>
    </xf>
    <xf numFmtId="0" fontId="11" fillId="8" borderId="39" xfId="0" applyNumberFormat="1" applyFont="1" applyFill="1" applyBorder="1" applyAlignment="1"/>
    <xf numFmtId="0" fontId="11" fillId="8" borderId="42" xfId="0" applyNumberFormat="1" applyFont="1" applyFill="1" applyBorder="1" applyAlignment="1"/>
    <xf numFmtId="0" fontId="11" fillId="8" borderId="0" xfId="0" applyFont="1" applyFill="1" applyBorder="1">
      <alignment vertical="center"/>
    </xf>
    <xf numFmtId="0" fontId="11" fillId="8" borderId="43" xfId="0" applyFont="1" applyFill="1" applyBorder="1">
      <alignment vertical="center"/>
    </xf>
    <xf numFmtId="0" fontId="11" fillId="8" borderId="40" xfId="0" applyNumberFormat="1" applyFont="1" applyFill="1" applyBorder="1" applyAlignment="1"/>
    <xf numFmtId="0" fontId="48" fillId="0" borderId="42" xfId="5" applyNumberFormat="1" applyFont="1" applyFill="1" applyBorder="1" applyAlignment="1">
      <alignment horizontal="left" vertical="center"/>
    </xf>
    <xf numFmtId="0" fontId="48" fillId="0" borderId="0" xfId="5" applyNumberFormat="1" applyFont="1" applyFill="1" applyBorder="1" applyAlignment="1">
      <alignment horizontal="left" vertical="center"/>
    </xf>
    <xf numFmtId="0" fontId="48" fillId="0" borderId="43" xfId="5" applyNumberFormat="1" applyFont="1" applyFill="1" applyBorder="1" applyAlignment="1">
      <alignment horizontal="left" vertical="center"/>
    </xf>
    <xf numFmtId="0" fontId="12" fillId="0" borderId="42" xfId="5" applyNumberFormat="1" applyFont="1" applyFill="1" applyBorder="1" applyAlignment="1">
      <alignment horizontal="left" vertical="center"/>
    </xf>
    <xf numFmtId="0" fontId="12" fillId="0" borderId="0" xfId="5" applyNumberFormat="1" applyFont="1" applyFill="1" applyBorder="1" applyAlignment="1">
      <alignment horizontal="left" vertical="center"/>
    </xf>
    <xf numFmtId="0" fontId="12" fillId="0" borderId="43" xfId="5" applyNumberFormat="1" applyFont="1" applyFill="1" applyBorder="1" applyAlignment="1">
      <alignment horizontal="left" vertical="center"/>
    </xf>
    <xf numFmtId="0" fontId="12" fillId="0" borderId="36" xfId="0" applyNumberFormat="1" applyFont="1" applyBorder="1">
      <alignment vertical="center"/>
    </xf>
    <xf numFmtId="49" fontId="12" fillId="0" borderId="69" xfId="0" applyNumberFormat="1" applyFont="1" applyBorder="1" applyAlignment="1">
      <alignment horizontal="center" vertical="center"/>
    </xf>
    <xf numFmtId="0" fontId="11" fillId="0" borderId="9" xfId="0" applyFont="1" applyFill="1" applyBorder="1">
      <alignment vertical="center"/>
    </xf>
    <xf numFmtId="0" fontId="11" fillId="0" borderId="10" xfId="0" applyFont="1" applyFill="1" applyBorder="1">
      <alignment vertical="center"/>
    </xf>
    <xf numFmtId="0" fontId="11" fillId="0" borderId="11" xfId="0" applyFont="1" applyFill="1" applyBorder="1">
      <alignment vertical="center"/>
    </xf>
    <xf numFmtId="0" fontId="12" fillId="0" borderId="46" xfId="0" applyFont="1" applyBorder="1" applyAlignment="1">
      <alignment horizontal="center" vertical="center"/>
    </xf>
    <xf numFmtId="0" fontId="11" fillId="0" borderId="48" xfId="0" applyFont="1" applyFill="1" applyBorder="1">
      <alignment vertical="center"/>
    </xf>
    <xf numFmtId="0" fontId="20" fillId="0" borderId="48" xfId="0" applyFont="1" applyBorder="1" applyAlignment="1">
      <alignment horizontal="left" vertical="center" wrapText="1"/>
    </xf>
    <xf numFmtId="0" fontId="12" fillId="0" borderId="67" xfId="0" applyFont="1" applyBorder="1" applyAlignment="1">
      <alignment vertical="center" wrapText="1"/>
    </xf>
    <xf numFmtId="0" fontId="12" fillId="0" borderId="35" xfId="0" applyFont="1" applyBorder="1" applyAlignment="1">
      <alignment horizontal="center" vertical="center"/>
    </xf>
    <xf numFmtId="0" fontId="20" fillId="0" borderId="71" xfId="5" applyNumberFormat="1" applyFont="1" applyFill="1" applyBorder="1" applyAlignment="1">
      <alignment horizontal="left" vertical="center" wrapText="1"/>
    </xf>
    <xf numFmtId="0" fontId="20" fillId="0" borderId="61" xfId="0" applyNumberFormat="1" applyFont="1" applyFill="1" applyBorder="1" applyAlignment="1">
      <alignment horizontal="left" vertical="center" wrapText="1"/>
    </xf>
    <xf numFmtId="0" fontId="20" fillId="0" borderId="67" xfId="0" applyFont="1" applyBorder="1" applyAlignment="1">
      <alignment horizontal="left" vertical="center" wrapText="1"/>
    </xf>
    <xf numFmtId="0" fontId="20" fillId="0" borderId="67" xfId="0" applyFont="1" applyFill="1" applyBorder="1" applyAlignment="1">
      <alignment horizontal="left" vertical="center" wrapText="1"/>
    </xf>
    <xf numFmtId="0" fontId="12" fillId="0" borderId="43" xfId="0" applyFont="1" applyFill="1" applyBorder="1" applyAlignment="1">
      <alignment vertical="center"/>
    </xf>
    <xf numFmtId="0" fontId="11" fillId="0" borderId="42" xfId="5" applyNumberFormat="1" applyFont="1" applyFill="1" applyBorder="1" applyAlignment="1">
      <alignment horizontal="left" vertical="center"/>
    </xf>
    <xf numFmtId="0" fontId="12" fillId="0" borderId="42" xfId="0" applyNumberFormat="1" applyFont="1" applyBorder="1" applyAlignment="1">
      <alignment vertical="center" wrapText="1"/>
    </xf>
    <xf numFmtId="0" fontId="11" fillId="8" borderId="42" xfId="0" applyFont="1" applyFill="1" applyBorder="1">
      <alignment vertical="center"/>
    </xf>
    <xf numFmtId="0" fontId="62" fillId="0" borderId="0" xfId="5" applyNumberFormat="1" applyFont="1" applyFill="1" applyBorder="1" applyAlignment="1">
      <alignment horizontal="left" vertical="center"/>
    </xf>
    <xf numFmtId="0" fontId="12" fillId="0" borderId="40" xfId="0" applyNumberFormat="1" applyFont="1" applyBorder="1" applyAlignment="1">
      <alignment vertical="center" wrapText="1"/>
    </xf>
    <xf numFmtId="0" fontId="45" fillId="0" borderId="39" xfId="0" applyNumberFormat="1" applyFont="1" applyFill="1" applyBorder="1" applyAlignment="1">
      <alignment vertical="center"/>
    </xf>
    <xf numFmtId="0" fontId="45" fillId="0" borderId="36" xfId="0" applyNumberFormat="1" applyFont="1" applyFill="1" applyBorder="1" applyAlignment="1">
      <alignment vertical="center"/>
    </xf>
    <xf numFmtId="0" fontId="45" fillId="0" borderId="37" xfId="0" applyNumberFormat="1" applyFont="1" applyFill="1" applyBorder="1" applyAlignment="1">
      <alignment vertical="center"/>
    </xf>
    <xf numFmtId="0" fontId="12" fillId="0" borderId="44" xfId="0" applyNumberFormat="1" applyFont="1" applyBorder="1" applyAlignment="1">
      <alignment vertical="center" wrapText="1"/>
    </xf>
    <xf numFmtId="49" fontId="39" fillId="0" borderId="44" xfId="0" applyNumberFormat="1" applyFont="1" applyBorder="1" applyAlignment="1">
      <alignment horizontal="center" vertical="center"/>
    </xf>
    <xf numFmtId="49" fontId="12" fillId="0" borderId="44" xfId="0" applyNumberFormat="1" applyFont="1" applyBorder="1" applyAlignment="1">
      <alignment horizontal="center" vertical="center"/>
    </xf>
    <xf numFmtId="0" fontId="12" fillId="0" borderId="44" xfId="0" applyNumberFormat="1" applyFont="1" applyBorder="1" applyAlignment="1">
      <alignment horizontal="center" vertical="center"/>
    </xf>
    <xf numFmtId="0" fontId="20" fillId="0" borderId="44" xfId="0" applyNumberFormat="1" applyFont="1" applyFill="1" applyBorder="1" applyAlignment="1">
      <alignment horizontal="left" vertical="center" wrapText="1"/>
    </xf>
    <xf numFmtId="0" fontId="20" fillId="0" borderId="67" xfId="5" applyNumberFormat="1" applyFont="1" applyFill="1" applyBorder="1" applyAlignment="1">
      <alignment horizontal="left" vertical="center" wrapText="1"/>
    </xf>
    <xf numFmtId="0" fontId="48" fillId="0" borderId="39" xfId="5" applyNumberFormat="1" applyFont="1" applyFill="1" applyBorder="1" applyAlignment="1">
      <alignment horizontal="left" vertical="center"/>
    </xf>
    <xf numFmtId="0" fontId="48" fillId="0" borderId="36" xfId="5" applyNumberFormat="1" applyFont="1" applyFill="1" applyBorder="1" applyAlignment="1">
      <alignment horizontal="left" vertical="center"/>
    </xf>
    <xf numFmtId="0" fontId="20" fillId="0" borderId="37" xfId="0" applyNumberFormat="1" applyFont="1" applyFill="1" applyBorder="1" applyAlignment="1">
      <alignment horizontal="left" vertical="center" wrapText="1"/>
    </xf>
    <xf numFmtId="0" fontId="65" fillId="3" borderId="74" xfId="1" applyFont="1" applyFill="1" applyBorder="1" applyAlignment="1">
      <alignment horizontal="centerContinuous" vertical="center"/>
    </xf>
    <xf numFmtId="0" fontId="11" fillId="3" borderId="0" xfId="1" applyFont="1" applyFill="1" applyBorder="1" applyAlignment="1">
      <alignment horizontal="center" wrapText="1"/>
    </xf>
    <xf numFmtId="14" fontId="11" fillId="3" borderId="0" xfId="1" applyNumberFormat="1" applyFont="1" applyFill="1" applyBorder="1" applyAlignment="1">
      <alignment horizontal="right" vertical="center" wrapText="1"/>
    </xf>
    <xf numFmtId="0" fontId="12" fillId="3" borderId="75" xfId="1" applyFont="1" applyFill="1" applyBorder="1" applyAlignment="1">
      <alignment vertical="center"/>
    </xf>
    <xf numFmtId="0" fontId="12" fillId="3" borderId="76" xfId="1" applyFont="1" applyFill="1" applyBorder="1" applyAlignment="1">
      <alignment vertical="center"/>
    </xf>
    <xf numFmtId="0" fontId="12" fillId="3" borderId="77" xfId="1" applyFont="1" applyFill="1" applyBorder="1" applyAlignment="1">
      <alignment vertical="center"/>
    </xf>
    <xf numFmtId="0" fontId="12" fillId="3" borderId="78" xfId="1" applyFont="1" applyFill="1" applyBorder="1" applyAlignment="1">
      <alignment vertical="center"/>
    </xf>
    <xf numFmtId="0" fontId="12" fillId="3" borderId="79" xfId="1" applyFont="1" applyFill="1" applyBorder="1" applyAlignment="1">
      <alignment vertical="center"/>
    </xf>
    <xf numFmtId="0" fontId="12" fillId="3" borderId="0" xfId="4" applyNumberFormat="1" applyFont="1" applyFill="1" applyBorder="1" applyAlignment="1">
      <alignment vertical="center"/>
    </xf>
    <xf numFmtId="0" fontId="11" fillId="3" borderId="79" xfId="4" applyNumberFormat="1" applyFont="1" applyFill="1" applyBorder="1" applyAlignment="1">
      <alignment vertical="center"/>
    </xf>
    <xf numFmtId="0" fontId="12" fillId="3" borderId="79" xfId="3" applyFont="1" applyFill="1" applyBorder="1" applyAlignment="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1" fillId="4" borderId="5" xfId="1" applyFont="1" applyFill="1" applyBorder="1" applyAlignment="1">
      <alignment vertical="center"/>
    </xf>
    <xf numFmtId="0" fontId="12" fillId="4" borderId="80" xfId="1" applyFont="1" applyFill="1" applyBorder="1" applyAlignment="1">
      <alignment vertical="center"/>
    </xf>
    <xf numFmtId="0" fontId="12" fillId="4" borderId="13" xfId="1" applyFont="1" applyFill="1" applyBorder="1" applyAlignment="1">
      <alignment vertical="center"/>
    </xf>
    <xf numFmtId="49" fontId="12" fillId="3" borderId="2" xfId="1" applyNumberFormat="1" applyFont="1" applyFill="1" applyBorder="1" applyAlignment="1">
      <alignment vertical="center"/>
    </xf>
    <xf numFmtId="49" fontId="12" fillId="3" borderId="12" xfId="1" applyNumberFormat="1" applyFont="1" applyFill="1" applyBorder="1" applyAlignment="1">
      <alignment vertical="center"/>
    </xf>
    <xf numFmtId="49" fontId="12" fillId="3" borderId="13" xfId="1" applyNumberFormat="1" applyFont="1" applyFill="1" applyBorder="1" applyAlignment="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Border="1" applyAlignment="1">
      <alignment horizontal="left" vertical="center"/>
    </xf>
    <xf numFmtId="0" fontId="19" fillId="3" borderId="0" xfId="4" applyNumberFormat="1" applyFont="1" applyFill="1" applyBorder="1" applyAlignment="1">
      <alignment horizontal="left" vertical="center"/>
    </xf>
    <xf numFmtId="0" fontId="12" fillId="4" borderId="72" xfId="1" applyFont="1" applyFill="1" applyBorder="1" applyAlignment="1">
      <alignment vertical="center"/>
    </xf>
    <xf numFmtId="0" fontId="12" fillId="4" borderId="3" xfId="1" applyFont="1" applyFill="1" applyBorder="1" applyAlignment="1">
      <alignment vertical="center"/>
    </xf>
    <xf numFmtId="0" fontId="12" fillId="4" borderId="0" xfId="1" applyFont="1" applyFill="1" applyBorder="1" applyAlignment="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Border="1" applyAlignment="1">
      <alignment horizontal="left" vertical="center"/>
    </xf>
    <xf numFmtId="0" fontId="66" fillId="3" borderId="0" xfId="3" applyFont="1" applyFill="1" applyBorder="1" applyAlignment="1">
      <alignment horizontal="left" vertical="center"/>
    </xf>
    <xf numFmtId="0" fontId="63" fillId="3" borderId="0" xfId="1" applyFont="1" applyFill="1" applyBorder="1" applyAlignment="1">
      <alignment horizontal="left" vertical="center"/>
    </xf>
    <xf numFmtId="0" fontId="12" fillId="3" borderId="81" xfId="1" applyFont="1" applyFill="1" applyBorder="1" applyAlignment="1">
      <alignment vertical="center"/>
    </xf>
    <xf numFmtId="0" fontId="12" fillId="3" borderId="82" xfId="1" applyFont="1" applyFill="1" applyBorder="1" applyAlignment="1">
      <alignment vertical="center"/>
    </xf>
    <xf numFmtId="0" fontId="12" fillId="3" borderId="83" xfId="1" applyFont="1" applyFill="1" applyBorder="1" applyAlignment="1">
      <alignment vertical="center"/>
    </xf>
    <xf numFmtId="0" fontId="12" fillId="3" borderId="76" xfId="1" applyFont="1" applyFill="1" applyBorder="1">
      <alignment vertical="center"/>
    </xf>
    <xf numFmtId="0" fontId="11" fillId="8" borderId="9" xfId="0" applyFont="1" applyFill="1" applyBorder="1" applyAlignment="1">
      <alignment vertical="center" wrapText="1"/>
    </xf>
    <xf numFmtId="49" fontId="39"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NumberFormat="1" applyFont="1" applyFill="1" applyBorder="1" applyAlignment="1">
      <alignment horizontal="center" vertical="center"/>
    </xf>
    <xf numFmtId="0" fontId="20" fillId="8" borderId="11" xfId="0" applyNumberFormat="1" applyFont="1" applyFill="1" applyBorder="1" applyAlignment="1">
      <alignment horizontal="left" vertical="center" wrapText="1"/>
    </xf>
    <xf numFmtId="0" fontId="11" fillId="0" borderId="39" xfId="0" applyNumberFormat="1" applyFont="1" applyBorder="1" applyAlignment="1">
      <alignment vertical="center"/>
    </xf>
    <xf numFmtId="0" fontId="12" fillId="0" borderId="42" xfId="0" applyNumberFormat="1" applyFont="1" applyBorder="1" applyAlignment="1">
      <alignment vertical="center"/>
    </xf>
    <xf numFmtId="0" fontId="12" fillId="0" borderId="40" xfId="0" applyNumberFormat="1" applyFont="1" applyBorder="1" applyAlignment="1">
      <alignment vertical="center"/>
    </xf>
    <xf numFmtId="49" fontId="12" fillId="0" borderId="29" xfId="0" applyNumberFormat="1" applyFont="1" applyBorder="1" applyAlignment="1">
      <alignment horizontal="center" vertical="center"/>
    </xf>
    <xf numFmtId="0" fontId="12" fillId="0" borderId="68" xfId="0" applyNumberFormat="1" applyFont="1" applyBorder="1" applyAlignment="1">
      <alignment vertical="center" wrapText="1"/>
    </xf>
    <xf numFmtId="49" fontId="12" fillId="0" borderId="8" xfId="0" applyNumberFormat="1" applyFont="1" applyBorder="1" applyAlignment="1">
      <alignment horizontal="center" vertical="center"/>
    </xf>
    <xf numFmtId="0" fontId="12" fillId="0" borderId="8" xfId="0" applyNumberFormat="1" applyFont="1" applyBorder="1" applyAlignment="1">
      <alignment horizontal="center" vertical="center"/>
    </xf>
    <xf numFmtId="0" fontId="12" fillId="0" borderId="46" xfId="0" applyNumberFormat="1" applyFont="1" applyBorder="1" applyAlignment="1">
      <alignment horizontal="center" vertical="center"/>
    </xf>
    <xf numFmtId="0" fontId="12" fillId="8" borderId="10" xfId="0" applyFont="1" applyFill="1" applyBorder="1" applyAlignment="1">
      <alignment horizontal="center" vertical="center"/>
    </xf>
    <xf numFmtId="0" fontId="12" fillId="8" borderId="11" xfId="0" applyFont="1" applyFill="1" applyBorder="1" applyAlignment="1">
      <alignment horizontal="center" vertical="center"/>
    </xf>
    <xf numFmtId="0" fontId="14" fillId="0" borderId="0" xfId="9" applyFont="1" applyAlignment="1">
      <alignment vertical="center"/>
    </xf>
    <xf numFmtId="0" fontId="12" fillId="0" borderId="64" xfId="0" applyFont="1" applyBorder="1" applyAlignment="1">
      <alignment horizontal="center" vertical="center"/>
    </xf>
    <xf numFmtId="0" fontId="12" fillId="0" borderId="26" xfId="0" applyFont="1" applyBorder="1" applyAlignment="1">
      <alignment horizontal="center" vertical="center"/>
    </xf>
    <xf numFmtId="0" fontId="12" fillId="0" borderId="29" xfId="0" applyFont="1" applyBorder="1" applyAlignment="1">
      <alignment horizontal="center" vertical="center"/>
    </xf>
    <xf numFmtId="0" fontId="20" fillId="0" borderId="68" xfId="5" applyFont="1" applyBorder="1" applyAlignment="1">
      <alignment horizontal="left" vertical="center" wrapText="1"/>
    </xf>
    <xf numFmtId="0" fontId="20" fillId="0" borderId="68" xfId="0" applyFont="1" applyBorder="1" applyAlignment="1">
      <alignment horizontal="left" vertical="center" wrapText="1"/>
    </xf>
    <xf numFmtId="0" fontId="12" fillId="0" borderId="36" xfId="0" applyFont="1" applyBorder="1">
      <alignment vertical="center"/>
    </xf>
    <xf numFmtId="0" fontId="12" fillId="0" borderId="36" xfId="0" applyFont="1" applyBorder="1" applyAlignment="1">
      <alignment horizontal="center" vertical="center"/>
    </xf>
    <xf numFmtId="0" fontId="12" fillId="0" borderId="62" xfId="0" applyFont="1" applyBorder="1" applyAlignment="1">
      <alignment vertical="center" wrapText="1"/>
    </xf>
    <xf numFmtId="0" fontId="12" fillId="0" borderId="0" xfId="0" applyFont="1" applyFill="1" applyBorder="1">
      <alignment vertical="center"/>
    </xf>
    <xf numFmtId="0" fontId="11" fillId="0" borderId="36" xfId="0" applyFont="1" applyFill="1" applyBorder="1">
      <alignment vertical="center"/>
    </xf>
    <xf numFmtId="49" fontId="39" fillId="0" borderId="36" xfId="0" applyNumberFormat="1" applyFont="1" applyFill="1" applyBorder="1" applyAlignment="1">
      <alignment horizontal="center" vertical="center"/>
    </xf>
    <xf numFmtId="49" fontId="12" fillId="0" borderId="36" xfId="0" applyNumberFormat="1" applyFont="1" applyFill="1" applyBorder="1" applyAlignment="1">
      <alignment horizontal="center" vertical="center"/>
    </xf>
    <xf numFmtId="0" fontId="11" fillId="0" borderId="59" xfId="0" applyFont="1" applyFill="1" applyBorder="1">
      <alignment vertical="center"/>
    </xf>
    <xf numFmtId="0" fontId="11" fillId="0" borderId="42" xfId="0" applyNumberFormat="1" applyFont="1" applyBorder="1" applyAlignment="1">
      <alignment vertical="center"/>
    </xf>
    <xf numFmtId="49" fontId="68" fillId="0" borderId="0" xfId="0" applyNumberFormat="1" applyFont="1" applyBorder="1" applyAlignment="1">
      <alignment horizontal="center" vertical="center"/>
    </xf>
    <xf numFmtId="49" fontId="11" fillId="0" borderId="0" xfId="0" applyNumberFormat="1" applyFont="1" applyBorder="1" applyAlignment="1">
      <alignment horizontal="left" vertical="center"/>
    </xf>
    <xf numFmtId="0" fontId="11" fillId="0" borderId="0" xfId="0" applyNumberFormat="1" applyFont="1" applyBorder="1" applyAlignment="1">
      <alignment horizontal="center" vertical="center"/>
    </xf>
    <xf numFmtId="0" fontId="12" fillId="0" borderId="0" xfId="0" applyFont="1" applyBorder="1" applyAlignment="1">
      <alignment horizontal="right" vertical="center"/>
    </xf>
    <xf numFmtId="0" fontId="11" fillId="8" borderId="22" xfId="5" applyNumberFormat="1" applyFont="1" applyFill="1" applyBorder="1" applyAlignment="1">
      <alignment horizontal="center" vertical="center"/>
    </xf>
    <xf numFmtId="0" fontId="11" fillId="8" borderId="23" xfId="5" applyNumberFormat="1" applyFont="1" applyFill="1" applyBorder="1" applyAlignment="1">
      <alignment horizontal="center" vertical="center"/>
    </xf>
    <xf numFmtId="0" fontId="11" fillId="8" borderId="24" xfId="5" applyNumberFormat="1" applyFont="1" applyFill="1" applyBorder="1" applyAlignment="1">
      <alignment horizontal="center" vertical="center"/>
    </xf>
    <xf numFmtId="0" fontId="11" fillId="8" borderId="84" xfId="5" applyNumberFormat="1" applyFont="1" applyFill="1" applyBorder="1" applyAlignment="1">
      <alignment horizontal="center" vertical="center"/>
    </xf>
    <xf numFmtId="49" fontId="69" fillId="6" borderId="36" xfId="0" applyNumberFormat="1" applyFont="1" applyFill="1" applyBorder="1" applyAlignment="1">
      <alignment horizontal="left" vertical="center"/>
    </xf>
    <xf numFmtId="49" fontId="12" fillId="8" borderId="36" xfId="0" applyNumberFormat="1" applyFont="1" applyFill="1" applyBorder="1" applyAlignment="1">
      <alignment horizontal="center" vertical="center"/>
    </xf>
    <xf numFmtId="0" fontId="12" fillId="8" borderId="36" xfId="0" applyNumberFormat="1" applyFont="1" applyFill="1" applyBorder="1" applyAlignment="1">
      <alignment horizontal="center" vertical="center"/>
    </xf>
    <xf numFmtId="0" fontId="20" fillId="8" borderId="37" xfId="0" applyNumberFormat="1" applyFont="1" applyFill="1" applyBorder="1" applyAlignment="1">
      <alignment horizontal="left" vertical="center" wrapText="1"/>
    </xf>
    <xf numFmtId="49" fontId="70" fillId="8" borderId="40" xfId="0" applyNumberFormat="1" applyFont="1" applyFill="1" applyBorder="1" applyAlignment="1">
      <alignment horizontal="left" vertical="center"/>
    </xf>
    <xf numFmtId="49" fontId="69" fillId="8" borderId="59" xfId="0" applyNumberFormat="1" applyFont="1" applyFill="1" applyBorder="1" applyAlignment="1">
      <alignment horizontal="left" vertical="center"/>
    </xf>
    <xf numFmtId="49" fontId="12" fillId="8" borderId="59" xfId="0" applyNumberFormat="1" applyFont="1" applyFill="1" applyBorder="1" applyAlignment="1">
      <alignment horizontal="center" vertical="center"/>
    </xf>
    <xf numFmtId="0" fontId="12" fillId="8" borderId="59" xfId="0" applyNumberFormat="1" applyFont="1" applyFill="1" applyBorder="1" applyAlignment="1">
      <alignment horizontal="center" vertical="center"/>
    </xf>
    <xf numFmtId="0" fontId="20" fillId="8" borderId="41" xfId="0" applyNumberFormat="1" applyFont="1" applyFill="1" applyBorder="1" applyAlignment="1">
      <alignment horizontal="left" vertical="center" wrapText="1"/>
    </xf>
    <xf numFmtId="0" fontId="11" fillId="0" borderId="9" xfId="0" applyNumberFormat="1" applyFont="1" applyBorder="1" applyAlignment="1">
      <alignment vertical="center"/>
    </xf>
    <xf numFmtId="49" fontId="39"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NumberFormat="1" applyFont="1" applyBorder="1" applyAlignment="1">
      <alignment horizontal="center" vertical="center"/>
    </xf>
    <xf numFmtId="0" fontId="12" fillId="0" borderId="10" xfId="0" applyNumberFormat="1" applyFont="1" applyFill="1" applyBorder="1" applyAlignment="1">
      <alignment horizontal="center" vertical="center"/>
    </xf>
    <xf numFmtId="0" fontId="20" fillId="0" borderId="11" xfId="0" applyNumberFormat="1" applyFont="1" applyFill="1" applyBorder="1" applyAlignment="1">
      <alignment horizontal="left" vertical="center" wrapText="1"/>
    </xf>
    <xf numFmtId="0" fontId="12" fillId="0" borderId="68" xfId="0" applyFont="1" applyBorder="1" applyAlignment="1">
      <alignment vertical="center" wrapText="1"/>
    </xf>
    <xf numFmtId="0" fontId="11" fillId="0" borderId="39" xfId="0" applyFont="1" applyBorder="1">
      <alignment vertical="center"/>
    </xf>
    <xf numFmtId="0" fontId="20" fillId="0" borderId="37" xfId="0" applyFont="1" applyBorder="1" applyAlignment="1">
      <alignment horizontal="left" vertical="center" wrapText="1"/>
    </xf>
    <xf numFmtId="0" fontId="11" fillId="0" borderId="40" xfId="0" applyFont="1" applyBorder="1" applyAlignment="1">
      <alignment vertical="center"/>
    </xf>
    <xf numFmtId="0" fontId="12" fillId="0" borderId="59" xfId="0" applyFont="1" applyBorder="1" applyAlignment="1">
      <alignment horizontal="center" vertical="center"/>
    </xf>
    <xf numFmtId="0" fontId="20" fillId="0" borderId="41" xfId="0" applyFont="1" applyBorder="1" applyAlignment="1">
      <alignment horizontal="left" vertical="center" wrapText="1"/>
    </xf>
    <xf numFmtId="0" fontId="11" fillId="0" borderId="9" xfId="0" applyFont="1" applyBorder="1">
      <alignment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20" fillId="0" borderId="61" xfId="10" applyFont="1" applyBorder="1" applyAlignment="1">
      <alignment horizontal="left" vertical="center" wrapText="1"/>
    </xf>
    <xf numFmtId="0" fontId="20" fillId="0" borderId="48" xfId="10" applyFont="1" applyBorder="1" applyAlignment="1">
      <alignment horizontal="left" vertical="center" wrapText="1"/>
    </xf>
    <xf numFmtId="0" fontId="20" fillId="0" borderId="50" xfId="10" applyFont="1" applyBorder="1" applyAlignment="1">
      <alignment horizontal="left" vertical="center" wrapText="1"/>
    </xf>
    <xf numFmtId="0" fontId="12" fillId="0" borderId="61" xfId="0" applyFont="1" applyBorder="1" applyAlignment="1">
      <alignment vertical="center" wrapText="1"/>
    </xf>
    <xf numFmtId="49" fontId="39" fillId="0" borderId="25" xfId="0" applyNumberFormat="1" applyFont="1" applyBorder="1" applyAlignment="1">
      <alignment horizontal="center" vertical="center"/>
    </xf>
    <xf numFmtId="49" fontId="12" fillId="0" borderId="38" xfId="0" applyNumberFormat="1" applyFont="1" applyBorder="1" applyAlignment="1">
      <alignment horizontal="center" vertical="center"/>
    </xf>
    <xf numFmtId="0" fontId="12" fillId="0" borderId="38" xfId="0" applyFont="1" applyBorder="1" applyAlignment="1">
      <alignment horizontal="center" vertical="center"/>
    </xf>
    <xf numFmtId="0" fontId="12" fillId="0" borderId="30" xfId="0" applyFont="1" applyBorder="1" applyAlignment="1">
      <alignment horizontal="center" vertical="center"/>
    </xf>
    <xf numFmtId="0" fontId="20" fillId="0" borderId="61" xfId="0" applyFont="1" applyBorder="1" applyAlignment="1">
      <alignment horizontal="left" vertical="center" wrapText="1"/>
    </xf>
    <xf numFmtId="0" fontId="20" fillId="0" borderId="73" xfId="10" applyFont="1" applyBorder="1" applyAlignment="1">
      <alignment horizontal="left" vertical="center" wrapText="1"/>
    </xf>
    <xf numFmtId="0" fontId="20" fillId="0" borderId="67" xfId="10" applyFont="1" applyBorder="1" applyAlignment="1">
      <alignment vertical="center" wrapText="1"/>
    </xf>
    <xf numFmtId="0" fontId="20" fillId="0" borderId="48" xfId="10" applyFont="1" applyBorder="1" applyAlignment="1">
      <alignment vertical="center" wrapText="1"/>
    </xf>
    <xf numFmtId="0" fontId="20" fillId="0" borderId="50" xfId="10" applyFont="1" applyBorder="1" applyAlignment="1">
      <alignment vertical="center" wrapText="1"/>
    </xf>
    <xf numFmtId="0" fontId="20" fillId="0" borderId="61" xfId="10" applyFont="1" applyBorder="1" applyAlignment="1">
      <alignment vertical="center" wrapText="1"/>
    </xf>
    <xf numFmtId="0" fontId="12" fillId="0" borderId="66" xfId="0" applyNumberFormat="1" applyFont="1" applyBorder="1" applyAlignment="1">
      <alignment vertical="center"/>
    </xf>
    <xf numFmtId="49" fontId="12" fillId="0" borderId="51" xfId="0" applyNumberFormat="1" applyFont="1" applyBorder="1" applyAlignment="1">
      <alignment horizontal="center" vertical="center"/>
    </xf>
    <xf numFmtId="0" fontId="12" fillId="0" borderId="70" xfId="0" applyNumberFormat="1" applyFont="1" applyBorder="1" applyAlignment="1">
      <alignment horizontal="center" vertical="center"/>
    </xf>
    <xf numFmtId="0" fontId="12" fillId="0" borderId="7" xfId="0" applyNumberFormat="1" applyFont="1" applyBorder="1" applyAlignment="1">
      <alignment horizontal="center" vertical="center"/>
    </xf>
    <xf numFmtId="0" fontId="12" fillId="0" borderId="28" xfId="0" applyNumberFormat="1" applyFont="1" applyBorder="1" applyAlignment="1">
      <alignment horizontal="center" vertical="center"/>
    </xf>
    <xf numFmtId="0" fontId="14" fillId="0" borderId="0" xfId="9" applyNumberFormat="1" applyFont="1" applyBorder="1" applyAlignment="1">
      <alignment vertical="center"/>
    </xf>
    <xf numFmtId="0" fontId="14" fillId="0" borderId="0" xfId="9" applyNumberFormat="1" applyFont="1" applyBorder="1" applyAlignment="1">
      <alignment horizontal="center" vertical="center" wrapText="1"/>
    </xf>
    <xf numFmtId="0" fontId="14" fillId="0" borderId="0" xfId="9" applyNumberFormat="1" applyFont="1" applyBorder="1" applyAlignment="1">
      <alignment horizontal="center" vertical="center"/>
    </xf>
    <xf numFmtId="49" fontId="69" fillId="8" borderId="36" xfId="0" applyNumberFormat="1" applyFont="1" applyFill="1" applyBorder="1" applyAlignment="1">
      <alignment horizontal="left" vertical="center"/>
    </xf>
    <xf numFmtId="49" fontId="12" fillId="0" borderId="49" xfId="0" applyNumberFormat="1" applyFont="1" applyBorder="1" applyAlignment="1">
      <alignment horizontal="center" vertical="center"/>
    </xf>
    <xf numFmtId="49" fontId="39" fillId="0" borderId="10" xfId="0" applyNumberFormat="1" applyFont="1" applyFill="1" applyBorder="1" applyAlignment="1">
      <alignment horizontal="center" vertical="center"/>
    </xf>
    <xf numFmtId="49" fontId="12" fillId="0" borderId="10" xfId="0" applyNumberFormat="1" applyFont="1" applyFill="1" applyBorder="1" applyAlignment="1">
      <alignment horizontal="center" vertical="center"/>
    </xf>
    <xf numFmtId="0" fontId="12" fillId="0" borderId="50" xfId="0" applyNumberFormat="1" applyFont="1" applyBorder="1" applyAlignment="1">
      <alignment vertical="center" wrapText="1"/>
    </xf>
    <xf numFmtId="49" fontId="39" fillId="0" borderId="33" xfId="0" applyNumberFormat="1" applyFont="1" applyBorder="1" applyAlignment="1">
      <alignment horizontal="center" vertical="center"/>
    </xf>
    <xf numFmtId="49" fontId="12" fillId="0" borderId="34" xfId="0" applyNumberFormat="1" applyFont="1" applyBorder="1" applyAlignment="1">
      <alignment horizontal="center" vertical="center"/>
    </xf>
    <xf numFmtId="0" fontId="12" fillId="0" borderId="34" xfId="0" applyNumberFormat="1" applyFont="1" applyBorder="1" applyAlignment="1">
      <alignment horizontal="center" vertical="center"/>
    </xf>
    <xf numFmtId="0" fontId="12" fillId="0" borderId="32" xfId="0" applyNumberFormat="1" applyFont="1" applyBorder="1" applyAlignment="1">
      <alignment horizontal="center" vertical="center"/>
    </xf>
    <xf numFmtId="0" fontId="20" fillId="0" borderId="48" xfId="0" applyNumberFormat="1" applyFont="1" applyFill="1" applyBorder="1" applyAlignment="1">
      <alignment vertical="center" wrapText="1"/>
    </xf>
    <xf numFmtId="0" fontId="20" fillId="0" borderId="50" xfId="0" applyNumberFormat="1" applyFont="1" applyFill="1" applyBorder="1" applyAlignment="1">
      <alignment vertical="center" wrapText="1"/>
    </xf>
    <xf numFmtId="0" fontId="11" fillId="0" borderId="39" xfId="0" applyFont="1" applyFill="1" applyBorder="1">
      <alignment vertical="center"/>
    </xf>
    <xf numFmtId="49" fontId="69" fillId="0" borderId="36" xfId="0" applyNumberFormat="1" applyFont="1" applyFill="1" applyBorder="1" applyAlignment="1">
      <alignment horizontal="left" vertical="center"/>
    </xf>
    <xf numFmtId="49" fontId="69" fillId="0" borderId="40" xfId="0" applyNumberFormat="1" applyFont="1" applyFill="1" applyBorder="1" applyAlignment="1">
      <alignment horizontal="left" vertical="center"/>
    </xf>
    <xf numFmtId="49" fontId="69" fillId="0" borderId="59" xfId="0" applyNumberFormat="1" applyFont="1" applyFill="1" applyBorder="1" applyAlignment="1">
      <alignment horizontal="left" vertical="center"/>
    </xf>
    <xf numFmtId="0" fontId="11" fillId="0" borderId="9" xfId="0" applyFont="1" applyFill="1" applyBorder="1" applyAlignment="1">
      <alignment vertical="center" wrapText="1"/>
    </xf>
    <xf numFmtId="49" fontId="39" fillId="0" borderId="60" xfId="10" applyNumberFormat="1" applyFont="1" applyBorder="1" applyAlignment="1">
      <alignment horizontal="center" vertical="center"/>
    </xf>
    <xf numFmtId="0" fontId="20" fillId="0" borderId="68" xfId="10" applyFont="1" applyBorder="1" applyAlignment="1">
      <alignment horizontal="left" vertical="center" wrapText="1"/>
    </xf>
    <xf numFmtId="0" fontId="20" fillId="0" borderId="4" xfId="0" applyFont="1" applyBorder="1" applyAlignment="1">
      <alignment horizontal="center" vertical="center"/>
    </xf>
    <xf numFmtId="0" fontId="20" fillId="2" borderId="68" xfId="5" applyFont="1" applyFill="1" applyBorder="1" applyAlignment="1">
      <alignment horizontal="left" vertical="center" wrapText="1"/>
    </xf>
    <xf numFmtId="0" fontId="20" fillId="2" borderId="67" xfId="5" applyFont="1" applyFill="1" applyBorder="1" applyAlignment="1">
      <alignment horizontal="left" vertical="center" wrapText="1"/>
    </xf>
    <xf numFmtId="49" fontId="39" fillId="8" borderId="36" xfId="0" applyNumberFormat="1" applyFont="1" applyFill="1" applyBorder="1" applyAlignment="1">
      <alignment horizontal="center" vertical="center"/>
    </xf>
    <xf numFmtId="0" fontId="12" fillId="8" borderId="36" xfId="0" applyFont="1" applyFill="1" applyBorder="1" applyAlignment="1">
      <alignment horizontal="center" vertical="center"/>
    </xf>
    <xf numFmtId="0" fontId="20" fillId="8" borderId="37" xfId="0" applyFont="1" applyFill="1" applyBorder="1" applyAlignment="1">
      <alignment horizontal="left" vertical="center" wrapText="1"/>
    </xf>
    <xf numFmtId="49" fontId="39" fillId="8" borderId="59" xfId="0" applyNumberFormat="1" applyFont="1" applyFill="1" applyBorder="1" applyAlignment="1">
      <alignment horizontal="center" vertical="center"/>
    </xf>
    <xf numFmtId="0" fontId="12" fillId="8" borderId="59" xfId="0" applyFont="1" applyFill="1" applyBorder="1" applyAlignment="1">
      <alignment horizontal="center" vertical="center"/>
    </xf>
    <xf numFmtId="0" fontId="20" fillId="8" borderId="41" xfId="0" applyFont="1" applyFill="1" applyBorder="1" applyAlignment="1">
      <alignment horizontal="left" vertical="center" wrapText="1"/>
    </xf>
    <xf numFmtId="0" fontId="14" fillId="0" borderId="0" xfId="9" applyFont="1" applyAlignment="1">
      <alignment horizontal="center" vertical="center" wrapText="1"/>
    </xf>
    <xf numFmtId="0" fontId="14" fillId="0" borderId="0" xfId="9" applyFont="1" applyAlignment="1">
      <alignment horizontal="center" vertical="center"/>
    </xf>
    <xf numFmtId="0" fontId="45" fillId="0" borderId="39" xfId="0" applyFont="1" applyBorder="1">
      <alignment vertical="center"/>
    </xf>
    <xf numFmtId="0" fontId="45" fillId="0" borderId="36" xfId="0" applyFont="1" applyBorder="1">
      <alignment vertical="center"/>
    </xf>
    <xf numFmtId="0" fontId="45" fillId="0" borderId="37" xfId="0" applyFont="1" applyBorder="1">
      <alignment vertical="center"/>
    </xf>
    <xf numFmtId="0" fontId="12" fillId="0" borderId="0" xfId="0" applyFont="1" applyAlignment="1"/>
    <xf numFmtId="0" fontId="12" fillId="0" borderId="59" xfId="0" applyFont="1" applyBorder="1">
      <alignment vertical="center"/>
    </xf>
    <xf numFmtId="0" fontId="11" fillId="8" borderId="33" xfId="5" applyFont="1" applyFill="1" applyBorder="1" applyAlignment="1">
      <alignment horizontal="center" vertical="center"/>
    </xf>
    <xf numFmtId="0" fontId="11" fillId="8" borderId="34" xfId="5" applyFont="1" applyFill="1" applyBorder="1" applyAlignment="1">
      <alignment horizontal="center" vertical="center"/>
    </xf>
    <xf numFmtId="0" fontId="11" fillId="8" borderId="32" xfId="5" applyFont="1" applyFill="1" applyBorder="1" applyAlignment="1">
      <alignment horizontal="center" vertical="center"/>
    </xf>
    <xf numFmtId="0" fontId="11" fillId="8" borderId="50" xfId="5" applyFont="1" applyFill="1" applyBorder="1" applyAlignment="1">
      <alignment horizontal="center" vertical="center"/>
    </xf>
    <xf numFmtId="0" fontId="20" fillId="8" borderId="11" xfId="0" applyFont="1" applyFill="1" applyBorder="1" applyAlignment="1">
      <alignment horizontal="left" vertical="center" wrapText="1"/>
    </xf>
    <xf numFmtId="0" fontId="20" fillId="0" borderId="62" xfId="0" applyFont="1" applyBorder="1" applyAlignment="1">
      <alignment horizontal="left" vertical="center" wrapText="1"/>
    </xf>
    <xf numFmtId="0" fontId="12" fillId="0" borderId="66" xfId="0" applyFont="1" applyBorder="1" applyAlignment="1">
      <alignment vertical="center" wrapText="1"/>
    </xf>
    <xf numFmtId="0" fontId="12" fillId="0" borderId="31" xfId="0" applyFont="1" applyBorder="1" applyAlignment="1">
      <alignment horizontal="center" vertical="center"/>
    </xf>
    <xf numFmtId="0" fontId="12" fillId="0" borderId="45" xfId="0" applyFont="1" applyBorder="1" applyAlignment="1">
      <alignment horizontal="center" vertical="center"/>
    </xf>
    <xf numFmtId="0" fontId="20" fillId="0" borderId="66" xfId="0" applyFont="1" applyBorder="1" applyAlignment="1">
      <alignment horizontal="left" vertical="center" wrapText="1"/>
    </xf>
    <xf numFmtId="0" fontId="12" fillId="0" borderId="48" xfId="0" applyFont="1" applyBorder="1" applyAlignment="1">
      <alignment vertical="center" wrapText="1"/>
    </xf>
    <xf numFmtId="49" fontId="39" fillId="0" borderId="27" xfId="0" applyNumberFormat="1" applyFont="1" applyBorder="1" applyAlignment="1">
      <alignment horizontal="center" vertical="center"/>
    </xf>
    <xf numFmtId="49" fontId="12" fillId="0" borderId="6" xfId="0" applyNumberFormat="1" applyFont="1" applyBorder="1" applyAlignment="1">
      <alignment horizontal="center" vertical="center"/>
    </xf>
    <xf numFmtId="0" fontId="12" fillId="0" borderId="28" xfId="0" applyFont="1" applyBorder="1" applyAlignment="1">
      <alignment horizontal="center" vertical="center"/>
    </xf>
    <xf numFmtId="0" fontId="0" fillId="0" borderId="68" xfId="0" applyBorder="1" applyAlignment="1">
      <alignment horizontal="left" vertical="center" wrapText="1"/>
    </xf>
    <xf numFmtId="49" fontId="69" fillId="0" borderId="36" xfId="0" applyNumberFormat="1" applyFont="1" applyBorder="1" applyAlignment="1">
      <alignment horizontal="left" vertical="center"/>
    </xf>
    <xf numFmtId="49" fontId="69" fillId="0" borderId="40" xfId="0" applyNumberFormat="1" applyFont="1" applyBorder="1" applyAlignment="1">
      <alignment horizontal="left" vertical="center"/>
    </xf>
    <xf numFmtId="49" fontId="69" fillId="0" borderId="59" xfId="0" applyNumberFormat="1" applyFont="1" applyBorder="1" applyAlignment="1">
      <alignment horizontal="left" vertical="center"/>
    </xf>
    <xf numFmtId="0" fontId="11" fillId="0" borderId="9" xfId="0" applyFont="1" applyBorder="1" applyAlignment="1">
      <alignment vertical="center" wrapText="1"/>
    </xf>
    <xf numFmtId="49" fontId="39" fillId="0" borderId="52" xfId="10" applyNumberFormat="1" applyFont="1" applyBorder="1" applyAlignment="1">
      <alignment horizontal="center" vertical="center"/>
    </xf>
    <xf numFmtId="49" fontId="39" fillId="0" borderId="49" xfId="10" applyNumberFormat="1" applyFont="1" applyBorder="1" applyAlignment="1">
      <alignment horizontal="center" vertical="center"/>
    </xf>
    <xf numFmtId="49" fontId="39" fillId="0" borderId="13" xfId="10" applyNumberFormat="1" applyFont="1" applyBorder="1" applyAlignment="1">
      <alignment horizontal="center" vertical="center"/>
    </xf>
    <xf numFmtId="0" fontId="20" fillId="0" borderId="61" xfId="10" applyFont="1" applyFill="1" applyBorder="1" applyAlignment="1">
      <alignment horizontal="left" vertical="center" wrapText="1"/>
    </xf>
    <xf numFmtId="0" fontId="20" fillId="0" borderId="48" xfId="10" applyFont="1" applyFill="1" applyBorder="1" applyAlignment="1">
      <alignment horizontal="left" vertical="center" wrapText="1"/>
    </xf>
    <xf numFmtId="0" fontId="20" fillId="0" borderId="50" xfId="10" applyFont="1" applyFill="1" applyBorder="1" applyAlignment="1">
      <alignment horizontal="left" vertical="center" wrapText="1"/>
    </xf>
    <xf numFmtId="0" fontId="20" fillId="2" borderId="61" xfId="10" applyFont="1" applyFill="1" applyBorder="1" applyAlignment="1">
      <alignment horizontal="left" vertical="center" wrapText="1"/>
    </xf>
    <xf numFmtId="0" fontId="20" fillId="2" borderId="48" xfId="10" applyFont="1" applyFill="1" applyBorder="1" applyAlignment="1">
      <alignment horizontal="left" vertical="center" wrapText="1"/>
    </xf>
    <xf numFmtId="0" fontId="20" fillId="2" borderId="50" xfId="10" applyFont="1" applyFill="1" applyBorder="1" applyAlignment="1">
      <alignment horizontal="left" vertical="center" wrapText="1"/>
    </xf>
    <xf numFmtId="49" fontId="39" fillId="0" borderId="53" xfId="10" applyNumberFormat="1" applyFont="1" applyBorder="1" applyAlignment="1">
      <alignment horizontal="center" vertical="center"/>
    </xf>
    <xf numFmtId="0" fontId="14" fillId="0" borderId="36" xfId="9" applyFont="1" applyBorder="1" applyAlignment="1">
      <alignment vertical="center"/>
    </xf>
    <xf numFmtId="0" fontId="14" fillId="0" borderId="36" xfId="9" applyFont="1" applyBorder="1" applyAlignment="1">
      <alignment horizontal="center" vertical="center" wrapText="1"/>
    </xf>
    <xf numFmtId="0" fontId="14" fillId="0" borderId="36" xfId="9" applyFont="1" applyBorder="1" applyAlignment="1">
      <alignment horizontal="center" vertical="center"/>
    </xf>
    <xf numFmtId="0" fontId="11" fillId="0" borderId="11" xfId="0" applyFont="1" applyBorder="1">
      <alignment vertical="center"/>
    </xf>
    <xf numFmtId="0" fontId="74" fillId="0" borderId="0" xfId="0" applyFont="1">
      <alignment vertical="center"/>
    </xf>
    <xf numFmtId="0" fontId="12" fillId="0" borderId="43" xfId="0" applyNumberFormat="1" applyFont="1" applyFill="1" applyBorder="1" applyAlignment="1">
      <alignment vertical="center"/>
    </xf>
    <xf numFmtId="0" fontId="12" fillId="0" borderId="40" xfId="0" applyFont="1" applyBorder="1" applyAlignment="1">
      <alignment vertical="center" wrapText="1"/>
    </xf>
    <xf numFmtId="0" fontId="20" fillId="0" borderId="68" xfId="14" applyFont="1" applyBorder="1" applyAlignment="1">
      <alignment horizontal="left" vertical="center" wrapText="1"/>
    </xf>
    <xf numFmtId="0" fontId="48" fillId="0" borderId="37" xfId="5" applyNumberFormat="1" applyFont="1" applyFill="1" applyBorder="1" applyAlignment="1">
      <alignment horizontal="left" vertical="center"/>
    </xf>
    <xf numFmtId="0" fontId="12" fillId="0" borderId="43" xfId="0" applyFont="1" applyFill="1" applyBorder="1">
      <alignment vertical="center"/>
    </xf>
    <xf numFmtId="0" fontId="12" fillId="0" borderId="42" xfId="5" applyFont="1" applyFill="1" applyBorder="1" applyAlignment="1">
      <alignment horizontal="left" vertical="center" wrapText="1"/>
    </xf>
    <xf numFmtId="0" fontId="12" fillId="0" borderId="0" xfId="5" applyFont="1" applyFill="1" applyBorder="1" applyAlignment="1">
      <alignment horizontal="left" vertical="center" wrapText="1"/>
    </xf>
    <xf numFmtId="0" fontId="12" fillId="0" borderId="43" xfId="5" applyFont="1" applyFill="1" applyBorder="1" applyAlignment="1">
      <alignment horizontal="left" vertical="center" wrapText="1"/>
    </xf>
    <xf numFmtId="0" fontId="12" fillId="0" borderId="42" xfId="0" applyFont="1" applyFill="1" applyBorder="1">
      <alignment vertical="center"/>
    </xf>
    <xf numFmtId="0" fontId="12" fillId="0" borderId="0" xfId="0" applyFont="1" applyFill="1" applyBorder="1" applyAlignment="1">
      <alignment horizontal="center" vertical="center"/>
    </xf>
    <xf numFmtId="0" fontId="0" fillId="0" borderId="27" xfId="0" applyBorder="1" applyAlignment="1">
      <alignment vertical="top" wrapText="1"/>
    </xf>
    <xf numFmtId="0" fontId="0" fillId="0" borderId="33" xfId="0" applyBorder="1" applyAlignment="1">
      <alignment vertical="top" wrapText="1"/>
    </xf>
    <xf numFmtId="0" fontId="11" fillId="7" borderId="9" xfId="5" applyFont="1" applyFill="1" applyBorder="1">
      <alignment vertical="center"/>
    </xf>
    <xf numFmtId="0" fontId="11" fillId="7" borderId="10" xfId="5" applyFont="1" applyFill="1" applyBorder="1">
      <alignment vertical="center"/>
    </xf>
    <xf numFmtId="0" fontId="11" fillId="7" borderId="11" xfId="5" applyFont="1" applyFill="1" applyBorder="1">
      <alignment vertical="center"/>
    </xf>
    <xf numFmtId="0" fontId="12" fillId="0" borderId="27" xfId="6" applyFont="1" applyBorder="1" applyAlignment="1">
      <alignment vertical="top" wrapText="1"/>
    </xf>
    <xf numFmtId="14" fontId="11" fillId="3" borderId="0" xfId="1" applyNumberFormat="1" applyFont="1" applyFill="1" applyBorder="1" applyAlignment="1">
      <alignment horizontal="right" vertical="center" wrapText="1"/>
    </xf>
    <xf numFmtId="0" fontId="9" fillId="3" borderId="0" xfId="2" applyNumberFormat="1" applyFill="1" applyBorder="1" applyAlignment="1" applyProtection="1">
      <alignment horizontal="left" vertical="center"/>
    </xf>
    <xf numFmtId="0" fontId="12" fillId="0" borderId="25" xfId="6" applyFont="1" applyBorder="1" applyAlignment="1">
      <alignment vertical="top" wrapText="1"/>
    </xf>
    <xf numFmtId="0" fontId="12" fillId="0" borderId="27" xfId="6" applyFont="1" applyBorder="1" applyAlignment="1">
      <alignment vertical="top" wrapText="1"/>
    </xf>
    <xf numFmtId="0" fontId="0" fillId="0" borderId="27" xfId="0" applyBorder="1" applyAlignment="1">
      <alignment vertical="top" wrapText="1"/>
    </xf>
    <xf numFmtId="0" fontId="12" fillId="0" borderId="30" xfId="0" applyFont="1" applyBorder="1" applyAlignment="1">
      <alignment vertical="top" wrapText="1"/>
    </xf>
    <xf numFmtId="0" fontId="0" fillId="0" borderId="28" xfId="0" applyBorder="1" applyAlignment="1">
      <alignment vertical="top" wrapText="1"/>
    </xf>
    <xf numFmtId="0" fontId="0" fillId="0" borderId="32" xfId="0" applyBorder="1" applyAlignment="1">
      <alignment vertical="top" wrapText="1"/>
    </xf>
    <xf numFmtId="0" fontId="12" fillId="0" borderId="25" xfId="0" applyFont="1" applyBorder="1" applyAlignment="1">
      <alignment vertical="top" wrapText="1"/>
    </xf>
    <xf numFmtId="0" fontId="0" fillId="0" borderId="33" xfId="0" applyBorder="1" applyAlignment="1">
      <alignment vertical="top" wrapText="1"/>
    </xf>
    <xf numFmtId="0" fontId="12" fillId="0" borderId="35" xfId="0" applyFont="1" applyBorder="1" applyAlignment="1">
      <alignment vertical="top" wrapText="1"/>
    </xf>
    <xf numFmtId="0" fontId="12" fillId="0" borderId="32" xfId="0" applyFont="1" applyBorder="1" applyAlignment="1">
      <alignment vertical="top" wrapText="1"/>
    </xf>
    <xf numFmtId="0" fontId="12" fillId="0" borderId="25" xfId="6" applyNumberFormat="1" applyFont="1" applyBorder="1" applyAlignment="1">
      <alignment vertical="top" wrapText="1"/>
    </xf>
    <xf numFmtId="0" fontId="12" fillId="0" borderId="27" xfId="6" applyNumberFormat="1" applyFont="1" applyBorder="1" applyAlignment="1">
      <alignment vertical="top" wrapText="1"/>
    </xf>
    <xf numFmtId="0" fontId="12" fillId="0" borderId="25" xfId="0" applyFont="1" applyFill="1" applyBorder="1" applyAlignment="1">
      <alignment horizontal="left" vertical="top" wrapText="1"/>
    </xf>
    <xf numFmtId="0" fontId="12" fillId="0" borderId="27" xfId="0" applyFont="1" applyFill="1" applyBorder="1" applyAlignment="1">
      <alignment horizontal="left" vertical="top" wrapText="1"/>
    </xf>
    <xf numFmtId="0" fontId="12" fillId="0" borderId="33" xfId="0" applyFont="1" applyFill="1" applyBorder="1" applyAlignment="1">
      <alignment horizontal="left" vertical="top" wrapText="1"/>
    </xf>
    <xf numFmtId="0" fontId="12" fillId="0" borderId="25" xfId="6" applyNumberFormat="1" applyFont="1" applyBorder="1" applyAlignment="1">
      <alignment horizontal="left" vertical="top" wrapText="1"/>
    </xf>
    <xf numFmtId="0" fontId="12" fillId="0" borderId="33" xfId="6" applyNumberFormat="1" applyFont="1" applyBorder="1" applyAlignment="1">
      <alignment horizontal="left" vertical="top" wrapText="1"/>
    </xf>
    <xf numFmtId="0" fontId="12" fillId="0" borderId="27" xfId="0" applyFont="1" applyBorder="1" applyAlignment="1">
      <alignment horizontal="left" vertical="top" wrapText="1"/>
    </xf>
    <xf numFmtId="0" fontId="12" fillId="0" borderId="33" xfId="0" applyFont="1" applyBorder="1" applyAlignment="1">
      <alignment horizontal="left" vertical="top" wrapText="1"/>
    </xf>
    <xf numFmtId="0" fontId="12" fillId="0" borderId="25" xfId="0" applyFont="1" applyBorder="1" applyAlignment="1">
      <alignment horizontal="left" vertical="top" wrapText="1"/>
    </xf>
    <xf numFmtId="0" fontId="0" fillId="0" borderId="27" xfId="0" applyBorder="1" applyAlignment="1">
      <alignment horizontal="left" vertical="top" wrapText="1"/>
    </xf>
    <xf numFmtId="0" fontId="12" fillId="0" borderId="25" xfId="6" applyFont="1" applyBorder="1" applyAlignment="1">
      <alignment horizontal="left" vertical="top" wrapText="1"/>
    </xf>
    <xf numFmtId="0" fontId="0" fillId="0" borderId="33" xfId="0" applyBorder="1" applyAlignment="1">
      <alignment horizontal="left" vertical="top" wrapText="1"/>
    </xf>
    <xf numFmtId="0" fontId="20" fillId="0" borderId="67" xfId="0" applyNumberFormat="1" applyFont="1" applyFill="1" applyBorder="1" applyAlignment="1">
      <alignment horizontal="left" vertical="center" wrapText="1"/>
    </xf>
    <xf numFmtId="0" fontId="20" fillId="0" borderId="68" xfId="0" applyNumberFormat="1" applyFont="1" applyFill="1" applyBorder="1" applyAlignment="1">
      <alignment horizontal="left" vertical="center" wrapText="1"/>
    </xf>
    <xf numFmtId="0" fontId="20" fillId="0" borderId="48" xfId="0" applyFont="1" applyBorder="1" applyAlignment="1">
      <alignment horizontal="left" vertical="center" wrapText="1"/>
    </xf>
    <xf numFmtId="0" fontId="20" fillId="0" borderId="50" xfId="0" applyFont="1" applyBorder="1" applyAlignment="1">
      <alignment horizontal="left" vertical="center" wrapText="1"/>
    </xf>
    <xf numFmtId="0" fontId="20" fillId="0" borderId="68" xfId="0" applyFont="1" applyBorder="1" applyAlignment="1">
      <alignment horizontal="left" vertical="center" wrapText="1"/>
    </xf>
    <xf numFmtId="0" fontId="0" fillId="0" borderId="48" xfId="0" applyBorder="1" applyAlignment="1">
      <alignment horizontal="left" vertical="center" wrapText="1"/>
    </xf>
    <xf numFmtId="0" fontId="0" fillId="0" borderId="50" xfId="0" applyBorder="1" applyAlignment="1">
      <alignment horizontal="left" vertical="center" wrapText="1"/>
    </xf>
    <xf numFmtId="0" fontId="20" fillId="0" borderId="48" xfId="0" applyNumberFormat="1" applyFont="1" applyFill="1" applyBorder="1" applyAlignment="1">
      <alignment horizontal="left" vertical="center" wrapText="1"/>
    </xf>
    <xf numFmtId="0" fontId="20" fillId="0" borderId="65" xfId="0" applyNumberFormat="1" applyFont="1" applyFill="1" applyBorder="1" applyAlignment="1">
      <alignment horizontal="left" vertical="center" wrapText="1"/>
    </xf>
    <xf numFmtId="0" fontId="20" fillId="0" borderId="66" xfId="0" applyNumberFormat="1" applyFont="1" applyFill="1" applyBorder="1" applyAlignment="1">
      <alignment horizontal="left" vertical="center" wrapText="1"/>
    </xf>
    <xf numFmtId="0" fontId="20" fillId="0" borderId="67" xfId="0" applyFont="1" applyBorder="1" applyAlignment="1">
      <alignment horizontal="left" vertical="center" wrapText="1"/>
    </xf>
  </cellXfs>
  <cellStyles count="16">
    <cellStyle name="ハイパーリンク" xfId="2" builtinId="8"/>
    <cellStyle name="ハイパーリンク 2 2" xfId="11"/>
    <cellStyle name="標準" xfId="0" builtinId="0"/>
    <cellStyle name="標準 2 2" xfId="5"/>
    <cellStyle name="標準 2 2 2" xfId="10"/>
    <cellStyle name="標準 3 2" xfId="8"/>
    <cellStyle name="標準 4" xfId="12"/>
    <cellStyle name="標準 5 5" xfId="13"/>
    <cellStyle name="標準 6 2 4" xfId="7"/>
    <cellStyle name="標準 8 5 2" xfId="14"/>
    <cellStyle name="標準_cmtable" xfId="9"/>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6"/>
    <cellStyle name="良"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00000000-0008-0000-13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3883118</xdr:colOff>
      <xdr:row>34</xdr:row>
      <xdr:rowOff>190500</xdr:rowOff>
    </xdr:to>
    <xdr:grpSp>
      <xdr:nvGrpSpPr>
        <xdr:cNvPr id="3" name="グループ化 2">
          <a:extLst>
            <a:ext uri="{FF2B5EF4-FFF2-40B4-BE49-F238E27FC236}">
              <a16:creationId xmlns:a16="http://schemas.microsoft.com/office/drawing/2014/main" id="{00000000-0008-0000-1300-000023000000}"/>
            </a:ext>
          </a:extLst>
        </xdr:cNvPr>
        <xdr:cNvGrpSpPr/>
      </xdr:nvGrpSpPr>
      <xdr:grpSpPr>
        <a:xfrm>
          <a:off x="3559811" y="11658600"/>
          <a:ext cx="5876382" cy="1143000"/>
          <a:chOff x="3559811" y="12030075"/>
          <a:chExt cx="6046471" cy="1143000"/>
        </a:xfrm>
      </xdr:grpSpPr>
      <xdr:pic>
        <xdr:nvPicPr>
          <xdr:cNvPr id="4" name="図 3">
            <a:extLst>
              <a:ext uri="{FF2B5EF4-FFF2-40B4-BE49-F238E27FC236}">
                <a16:creationId xmlns:a16="http://schemas.microsoft.com/office/drawing/2014/main" id="{00000000-0008-0000-13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0000000-0008-0000-1300-000022000000}"/>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00000000-0008-0000-1300-000005000000}"/>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1300-000006000000}"/>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7">
              <a:extLst>
                <a:ext uri="{FF2B5EF4-FFF2-40B4-BE49-F238E27FC236}">
                  <a16:creationId xmlns:a16="http://schemas.microsoft.com/office/drawing/2014/main" id="{00000000-0008-0000-1300-000007000000}"/>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00000000-0008-0000-1300-000008000000}"/>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9">
              <a:extLst>
                <a:ext uri="{FF2B5EF4-FFF2-40B4-BE49-F238E27FC236}">
                  <a16:creationId xmlns:a16="http://schemas.microsoft.com/office/drawing/2014/main" id="{00000000-0008-0000-1300-000009000000}"/>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0000000-0008-0000-1300-00000A000000}"/>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00000000-0008-0000-13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4510496</xdr:colOff>
      <xdr:row>54</xdr:row>
      <xdr:rowOff>2333</xdr:rowOff>
    </xdr:to>
    <xdr:grpSp>
      <xdr:nvGrpSpPr>
        <xdr:cNvPr id="13" name="グループ化 12">
          <a:extLst>
            <a:ext uri="{FF2B5EF4-FFF2-40B4-BE49-F238E27FC236}">
              <a16:creationId xmlns:a16="http://schemas.microsoft.com/office/drawing/2014/main" id="{00000000-0008-0000-1300-000017000000}"/>
            </a:ext>
          </a:extLst>
        </xdr:cNvPr>
        <xdr:cNvGrpSpPr/>
      </xdr:nvGrpSpPr>
      <xdr:grpSpPr>
        <a:xfrm>
          <a:off x="3495675" y="15354300"/>
          <a:ext cx="6567896" cy="2212133"/>
          <a:chOff x="3409950" y="15087600"/>
          <a:chExt cx="6737985" cy="2212133"/>
        </a:xfrm>
      </xdr:grpSpPr>
      <xdr:pic>
        <xdr:nvPicPr>
          <xdr:cNvPr id="14" name="図 13">
            <a:extLst>
              <a:ext uri="{FF2B5EF4-FFF2-40B4-BE49-F238E27FC236}">
                <a16:creationId xmlns:a16="http://schemas.microsoft.com/office/drawing/2014/main" id="{00000000-0008-0000-1300-000018000000}"/>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00000000-0008-0000-1300-000019000000}"/>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00000000-0008-0000-1300-00001A000000}"/>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00000000-0008-0000-1300-00001B000000}"/>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00000000-0008-0000-1300-00001C000000}"/>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00000000-0008-0000-1300-00001D000000}"/>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00000000-0008-0000-1300-00001E000000}"/>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00000000-0008-0000-1300-00001F000000}"/>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00000000-0008-0000-1300-000020000000}"/>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00000000-0008-0000-1300-000021000000}"/>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A1:AV55"/>
  <sheetViews>
    <sheetView showGridLines="0" tabSelected="1"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1:48" ht="10.35" customHeight="1"/>
    <row r="2" spans="1:48" ht="60" customHeight="1">
      <c r="B2" s="11" t="s">
        <v>4210</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row>
    <row r="3" spans="1:48" ht="15" customHeight="1"/>
    <row r="4" spans="1:48" ht="48" customHeight="1" thickBot="1">
      <c r="D4" s="371" t="s">
        <v>4164</v>
      </c>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c r="AM4" s="371"/>
      <c r="AN4" s="371"/>
      <c r="AO4" s="371"/>
      <c r="AP4" s="371"/>
      <c r="AQ4" s="371"/>
      <c r="AR4" s="371"/>
      <c r="AS4" s="371"/>
    </row>
    <row r="5" spans="1:48" ht="15" customHeight="1" thickTop="1">
      <c r="D5" s="372"/>
      <c r="E5" s="372"/>
      <c r="F5" s="372"/>
      <c r="G5" s="372"/>
      <c r="H5" s="372"/>
      <c r="I5" s="372"/>
      <c r="J5" s="372"/>
      <c r="K5" s="372"/>
      <c r="L5" s="372"/>
      <c r="M5" s="372"/>
      <c r="N5" s="372"/>
      <c r="O5" s="372"/>
      <c r="P5" s="372"/>
      <c r="Q5" s="372"/>
      <c r="R5" s="372"/>
      <c r="S5" s="372"/>
      <c r="T5" s="372"/>
      <c r="U5" s="372"/>
      <c r="V5" s="372"/>
      <c r="W5" s="372"/>
      <c r="X5" s="372"/>
      <c r="Y5" s="372"/>
      <c r="Z5" s="372"/>
      <c r="AA5" s="372"/>
      <c r="AB5" s="372"/>
      <c r="AC5" s="372"/>
      <c r="AD5" s="372"/>
      <c r="AE5" s="372"/>
      <c r="AF5" s="372"/>
      <c r="AG5" s="372"/>
      <c r="AH5" s="372"/>
      <c r="AI5" s="372"/>
      <c r="AJ5" s="372"/>
      <c r="AK5" s="372"/>
      <c r="AL5" s="372"/>
      <c r="AM5" s="372"/>
      <c r="AN5" s="373"/>
      <c r="AO5" s="373"/>
      <c r="AP5" s="373"/>
      <c r="AQ5" s="373"/>
      <c r="AR5" s="373"/>
      <c r="AS5" s="373"/>
      <c r="AT5" s="372"/>
    </row>
    <row r="6" spans="1:48" ht="15" customHeight="1">
      <c r="D6" s="372"/>
      <c r="E6" s="372"/>
      <c r="F6" s="372"/>
      <c r="G6" s="372"/>
      <c r="H6" s="372"/>
      <c r="I6" s="372"/>
      <c r="J6" s="372"/>
      <c r="K6" s="372"/>
      <c r="L6" s="372"/>
      <c r="M6" s="372"/>
      <c r="N6" s="372"/>
      <c r="O6" s="372"/>
      <c r="P6" s="372"/>
      <c r="Q6" s="372"/>
      <c r="R6" s="372"/>
      <c r="S6" s="372"/>
      <c r="T6" s="372"/>
      <c r="U6" s="372"/>
      <c r="V6" s="372"/>
      <c r="W6" s="372"/>
      <c r="X6" s="372"/>
      <c r="Y6" s="372"/>
      <c r="Z6" s="372"/>
      <c r="AA6" s="372"/>
      <c r="AB6" s="372"/>
      <c r="AC6" s="372"/>
      <c r="AD6" s="372"/>
      <c r="AE6" s="372"/>
      <c r="AF6" s="372"/>
      <c r="AG6" s="372"/>
      <c r="AH6" s="372"/>
      <c r="AI6" s="372"/>
      <c r="AJ6" s="372"/>
      <c r="AK6" s="372"/>
      <c r="AL6" s="372"/>
      <c r="AM6" s="372"/>
      <c r="AN6" s="583">
        <v>44931</v>
      </c>
      <c r="AO6" s="583"/>
      <c r="AP6" s="583"/>
      <c r="AQ6" s="583"/>
      <c r="AR6" s="583"/>
      <c r="AS6" s="583"/>
    </row>
    <row r="7" spans="1:48" ht="15" customHeight="1" thickBo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row>
    <row r="8" spans="1:48" ht="15" customHeight="1" thickTop="1">
      <c r="B8" s="3"/>
      <c r="C8" s="3"/>
      <c r="D8" s="374"/>
      <c r="E8" s="375"/>
      <c r="F8" s="375"/>
      <c r="G8" s="375"/>
      <c r="H8" s="375"/>
      <c r="I8" s="375"/>
      <c r="J8" s="375"/>
      <c r="K8" s="375"/>
      <c r="L8" s="375"/>
      <c r="M8" s="375"/>
      <c r="N8" s="375"/>
      <c r="O8" s="375"/>
      <c r="P8" s="375"/>
      <c r="Q8" s="375"/>
      <c r="R8" s="375"/>
      <c r="S8" s="375"/>
      <c r="T8" s="375"/>
      <c r="U8" s="375"/>
      <c r="V8" s="375"/>
      <c r="W8" s="375"/>
      <c r="X8" s="375"/>
      <c r="Y8" s="375"/>
      <c r="Z8" s="375"/>
      <c r="AA8" s="375"/>
      <c r="AB8" s="375"/>
      <c r="AC8" s="375"/>
      <c r="AD8" s="375"/>
      <c r="AE8" s="375"/>
      <c r="AF8" s="375"/>
      <c r="AG8" s="375"/>
      <c r="AH8" s="375"/>
      <c r="AI8" s="375"/>
      <c r="AJ8" s="375"/>
      <c r="AK8" s="375"/>
      <c r="AL8" s="375"/>
      <c r="AM8" s="375"/>
      <c r="AN8" s="375"/>
      <c r="AO8" s="375"/>
      <c r="AP8" s="375"/>
      <c r="AQ8" s="375"/>
      <c r="AR8" s="375"/>
      <c r="AS8" s="376"/>
      <c r="AT8" s="3"/>
      <c r="AU8" s="3"/>
    </row>
    <row r="9" spans="1:48" ht="15" customHeight="1">
      <c r="D9" s="377"/>
      <c r="E9" s="24" t="s">
        <v>4162</v>
      </c>
      <c r="F9" s="21" t="s">
        <v>4165</v>
      </c>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378"/>
    </row>
    <row r="10" spans="1:48" ht="15" customHeight="1">
      <c r="D10" s="377"/>
      <c r="E10" s="12"/>
      <c r="F10" s="19" t="s">
        <v>4166</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378"/>
    </row>
    <row r="11" spans="1:48" ht="15" customHeight="1">
      <c r="A11" s="3"/>
      <c r="D11" s="377"/>
      <c r="E11" s="12"/>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378"/>
      <c r="AV11" s="3"/>
    </row>
    <row r="12" spans="1:48" s="3" customFormat="1" ht="15" customHeight="1">
      <c r="A12" s="1"/>
      <c r="B12" s="1"/>
      <c r="C12" s="1"/>
      <c r="D12" s="377"/>
      <c r="E12" s="24" t="s">
        <v>4162</v>
      </c>
      <c r="F12" s="22" t="s">
        <v>4167</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378"/>
      <c r="AT12" s="1"/>
      <c r="AU12" s="1"/>
      <c r="AV12" s="1"/>
    </row>
    <row r="13" spans="1:48" ht="15" customHeight="1">
      <c r="D13" s="377"/>
      <c r="E13" s="379"/>
      <c r="F13" s="25" t="s">
        <v>4168</v>
      </c>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380"/>
      <c r="AT13" s="27"/>
    </row>
    <row r="14" spans="1:48" ht="15" customHeight="1">
      <c r="D14" s="377"/>
      <c r="E14" s="379"/>
      <c r="F14" s="28" t="s">
        <v>4169</v>
      </c>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380"/>
      <c r="AT14" s="27"/>
    </row>
    <row r="15" spans="1:48" ht="15" customHeight="1">
      <c r="D15" s="377"/>
      <c r="E15" s="24"/>
      <c r="F15" s="28" t="s">
        <v>4170</v>
      </c>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380"/>
      <c r="AT15" s="27"/>
    </row>
    <row r="16" spans="1:48" ht="15" customHeight="1">
      <c r="D16" s="377"/>
      <c r="E16" s="379"/>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380"/>
      <c r="AT16" s="27"/>
      <c r="AU16" s="27"/>
    </row>
    <row r="17" spans="1:48" ht="15" customHeight="1">
      <c r="D17" s="377"/>
      <c r="E17" s="379"/>
      <c r="F17" s="25" t="s">
        <v>4171</v>
      </c>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380"/>
      <c r="AT17" s="27"/>
      <c r="AU17" s="27"/>
    </row>
    <row r="18" spans="1:48" ht="15" customHeight="1">
      <c r="D18" s="377"/>
      <c r="E18" s="379"/>
      <c r="F18" s="25" t="s">
        <v>4172</v>
      </c>
      <c r="G18" s="25"/>
      <c r="H18" s="25"/>
      <c r="I18" s="25"/>
      <c r="J18" s="25"/>
      <c r="K18" s="25"/>
      <c r="L18" s="25"/>
      <c r="M18" s="25"/>
      <c r="N18" s="25"/>
      <c r="O18" s="25"/>
      <c r="P18" s="25"/>
      <c r="Q18" s="25"/>
      <c r="R18" s="25"/>
      <c r="S18" s="25"/>
      <c r="T18" s="25"/>
      <c r="U18" s="25"/>
      <c r="V18" s="25"/>
      <c r="W18" s="25"/>
      <c r="X18" s="25"/>
      <c r="Y18" s="25"/>
      <c r="Z18" s="25"/>
      <c r="AA18" s="28" t="s">
        <v>4214</v>
      </c>
      <c r="AB18" s="25"/>
      <c r="AC18" s="25"/>
      <c r="AD18" s="25"/>
      <c r="AE18" s="25"/>
      <c r="AF18" s="25"/>
      <c r="AG18" s="25"/>
      <c r="AH18" s="25"/>
      <c r="AI18" s="25"/>
      <c r="AJ18" s="25"/>
      <c r="AK18" s="25"/>
      <c r="AL18" s="25"/>
      <c r="AM18" s="25"/>
      <c r="AN18" s="25"/>
      <c r="AO18" s="25"/>
      <c r="AP18" s="25"/>
      <c r="AQ18" s="25"/>
      <c r="AR18" s="25"/>
      <c r="AS18" s="380"/>
      <c r="AT18" s="27"/>
      <c r="AU18" s="27"/>
    </row>
    <row r="19" spans="1:48" ht="15" customHeight="1">
      <c r="D19" s="377"/>
      <c r="E19" s="379"/>
      <c r="F19" s="29" t="s">
        <v>4173</v>
      </c>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381"/>
      <c r="AT19" s="31"/>
      <c r="AU19" s="31"/>
    </row>
    <row r="20" spans="1:48" ht="15" customHeight="1">
      <c r="B20" s="3"/>
      <c r="C20" s="3"/>
      <c r="D20" s="377"/>
      <c r="E20" s="24" t="s">
        <v>4162</v>
      </c>
      <c r="F20" s="22" t="s">
        <v>4174</v>
      </c>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378"/>
      <c r="AT20" s="3"/>
      <c r="AU20" s="3"/>
    </row>
    <row r="21" spans="1:48" ht="15" customHeight="1">
      <c r="B21" s="3"/>
      <c r="C21" s="3"/>
      <c r="D21" s="377"/>
      <c r="E21" s="24"/>
      <c r="F21" s="25" t="s">
        <v>4175</v>
      </c>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378"/>
      <c r="AT21" s="3"/>
      <c r="AU21" s="3"/>
    </row>
    <row r="22" spans="1:48" ht="15" customHeight="1">
      <c r="B22" s="3"/>
      <c r="C22" s="3"/>
      <c r="D22" s="377"/>
      <c r="E22" s="24"/>
      <c r="F22" s="382" t="s">
        <v>4176</v>
      </c>
      <c r="G22" s="383"/>
      <c r="H22" s="383"/>
      <c r="I22" s="383"/>
      <c r="J22" s="383"/>
      <c r="K22" s="383"/>
      <c r="L22" s="383"/>
      <c r="M22" s="383"/>
      <c r="N22" s="383"/>
      <c r="O22" s="383"/>
      <c r="P22" s="383"/>
      <c r="Q22" s="383"/>
      <c r="R22" s="383"/>
      <c r="S22" s="384"/>
      <c r="T22" s="385" t="s">
        <v>4177</v>
      </c>
      <c r="U22" s="386"/>
      <c r="V22" s="386"/>
      <c r="W22" s="386"/>
      <c r="X22" s="386"/>
      <c r="Y22" s="386"/>
      <c r="Z22" s="387"/>
      <c r="AA22" s="22"/>
      <c r="AB22" s="22"/>
      <c r="AC22" s="22"/>
      <c r="AD22" s="22"/>
      <c r="AE22" s="22"/>
      <c r="AF22" s="22"/>
      <c r="AG22" s="22"/>
      <c r="AH22" s="22"/>
      <c r="AI22" s="22"/>
      <c r="AJ22" s="22"/>
      <c r="AK22" s="22"/>
      <c r="AL22" s="22"/>
      <c r="AM22" s="22"/>
      <c r="AN22" s="22"/>
      <c r="AO22" s="22"/>
      <c r="AP22" s="22"/>
      <c r="AQ22" s="22"/>
      <c r="AR22" s="22"/>
      <c r="AS22" s="378"/>
      <c r="AT22" s="3"/>
      <c r="AU22" s="3"/>
    </row>
    <row r="23" spans="1:48" ht="15" customHeight="1">
      <c r="A23" s="3"/>
      <c r="B23" s="3"/>
      <c r="C23" s="3"/>
      <c r="D23" s="377"/>
      <c r="E23" s="24"/>
      <c r="F23" s="388" t="s">
        <v>4178</v>
      </c>
      <c r="G23" s="389"/>
      <c r="H23" s="389"/>
      <c r="I23" s="389"/>
      <c r="J23" s="389"/>
      <c r="K23" s="389"/>
      <c r="L23" s="390"/>
      <c r="M23" s="388" t="s">
        <v>4179</v>
      </c>
      <c r="N23" s="389"/>
      <c r="O23" s="389"/>
      <c r="P23" s="389"/>
      <c r="Q23" s="389"/>
      <c r="R23" s="389"/>
      <c r="S23" s="390"/>
      <c r="T23" s="391" t="s">
        <v>4180</v>
      </c>
      <c r="U23" s="392"/>
      <c r="V23" s="392"/>
      <c r="W23" s="392"/>
      <c r="X23" s="392"/>
      <c r="Y23" s="392"/>
      <c r="Z23" s="393"/>
      <c r="AA23" s="22"/>
      <c r="AB23" s="22"/>
      <c r="AC23" s="22"/>
      <c r="AD23" s="22"/>
      <c r="AE23" s="22"/>
      <c r="AF23" s="22"/>
      <c r="AG23" s="22"/>
      <c r="AH23" s="22"/>
      <c r="AI23" s="22"/>
      <c r="AJ23" s="22"/>
      <c r="AK23" s="22"/>
      <c r="AL23" s="22"/>
      <c r="AM23" s="22"/>
      <c r="AN23" s="22"/>
      <c r="AO23" s="22"/>
      <c r="AP23" s="22"/>
      <c r="AQ23" s="22"/>
      <c r="AR23" s="22"/>
      <c r="AS23" s="378"/>
      <c r="AT23" s="3"/>
      <c r="AU23" s="3"/>
      <c r="AV23" s="3"/>
    </row>
    <row r="24" spans="1:48" s="3" customFormat="1" ht="15" customHeight="1">
      <c r="D24" s="377"/>
      <c r="E24" s="24"/>
      <c r="F24" s="388" t="s">
        <v>4181</v>
      </c>
      <c r="G24" s="389"/>
      <c r="H24" s="389"/>
      <c r="I24" s="389"/>
      <c r="J24" s="389"/>
      <c r="K24" s="389"/>
      <c r="L24" s="390"/>
      <c r="M24" s="388" t="s">
        <v>4182</v>
      </c>
      <c r="N24" s="389"/>
      <c r="O24" s="389"/>
      <c r="P24" s="389"/>
      <c r="Q24" s="389"/>
      <c r="R24" s="389"/>
      <c r="S24" s="390"/>
      <c r="T24" s="391" t="s">
        <v>4183</v>
      </c>
      <c r="U24" s="392"/>
      <c r="V24" s="392"/>
      <c r="W24" s="392"/>
      <c r="X24" s="392"/>
      <c r="Y24" s="392"/>
      <c r="Z24" s="393"/>
      <c r="AA24" s="22"/>
      <c r="AB24" s="22"/>
      <c r="AC24" s="22"/>
      <c r="AD24" s="22"/>
      <c r="AE24" s="22"/>
      <c r="AF24" s="22"/>
      <c r="AG24" s="22"/>
      <c r="AH24" s="22"/>
      <c r="AI24" s="22"/>
      <c r="AJ24" s="22"/>
      <c r="AK24" s="22"/>
      <c r="AL24" s="22"/>
      <c r="AM24" s="22"/>
      <c r="AN24" s="22"/>
      <c r="AO24" s="22"/>
      <c r="AP24" s="22"/>
      <c r="AQ24" s="22"/>
      <c r="AR24" s="22"/>
      <c r="AS24" s="378"/>
    </row>
    <row r="25" spans="1:48" s="3" customFormat="1" ht="15" customHeight="1">
      <c r="D25" s="377"/>
      <c r="E25" s="24"/>
      <c r="F25" s="388" t="s">
        <v>4184</v>
      </c>
      <c r="G25" s="389"/>
      <c r="H25" s="389"/>
      <c r="I25" s="389"/>
      <c r="J25" s="389"/>
      <c r="K25" s="389"/>
      <c r="L25" s="390"/>
      <c r="M25" s="388" t="s">
        <v>4185</v>
      </c>
      <c r="N25" s="389"/>
      <c r="O25" s="389"/>
      <c r="P25" s="389"/>
      <c r="Q25" s="389"/>
      <c r="R25" s="389"/>
      <c r="S25" s="390"/>
      <c r="T25" s="391" t="s">
        <v>4186</v>
      </c>
      <c r="U25" s="392"/>
      <c r="V25" s="392"/>
      <c r="W25" s="392"/>
      <c r="X25" s="392"/>
      <c r="Y25" s="392"/>
      <c r="Z25" s="393"/>
      <c r="AA25" s="22"/>
      <c r="AB25" s="22"/>
      <c r="AC25" s="22"/>
      <c r="AD25" s="22"/>
      <c r="AE25" s="22"/>
      <c r="AF25" s="22"/>
      <c r="AG25" s="22"/>
      <c r="AH25" s="22"/>
      <c r="AI25" s="22"/>
      <c r="AJ25" s="22"/>
      <c r="AK25" s="22"/>
      <c r="AL25" s="22"/>
      <c r="AM25" s="22"/>
      <c r="AN25" s="22"/>
      <c r="AO25" s="22"/>
      <c r="AP25" s="22"/>
      <c r="AQ25" s="22"/>
      <c r="AR25" s="22"/>
      <c r="AS25" s="378"/>
    </row>
    <row r="26" spans="1:48" s="3" customFormat="1" ht="15" customHeight="1">
      <c r="D26" s="377"/>
      <c r="E26" s="24"/>
      <c r="F26" s="388" t="s">
        <v>4187</v>
      </c>
      <c r="G26" s="389"/>
      <c r="H26" s="389"/>
      <c r="I26" s="389"/>
      <c r="J26" s="389"/>
      <c r="K26" s="389"/>
      <c r="L26" s="390"/>
      <c r="M26" s="388" t="s">
        <v>4188</v>
      </c>
      <c r="N26" s="389"/>
      <c r="O26" s="389"/>
      <c r="P26" s="389"/>
      <c r="Q26" s="389"/>
      <c r="R26" s="389"/>
      <c r="S26" s="390"/>
      <c r="T26" s="391" t="s">
        <v>4189</v>
      </c>
      <c r="U26" s="392"/>
      <c r="V26" s="392"/>
      <c r="W26" s="392"/>
      <c r="X26" s="392"/>
      <c r="Y26" s="392"/>
      <c r="Z26" s="393"/>
      <c r="AA26" s="22"/>
      <c r="AB26" s="22"/>
      <c r="AC26" s="22"/>
      <c r="AD26" s="22"/>
      <c r="AE26" s="22"/>
      <c r="AF26" s="22"/>
      <c r="AG26" s="22"/>
      <c r="AH26" s="22"/>
      <c r="AI26" s="22"/>
      <c r="AJ26" s="22"/>
      <c r="AK26" s="22"/>
      <c r="AL26" s="22"/>
      <c r="AM26" s="22"/>
      <c r="AN26" s="22"/>
      <c r="AO26" s="22"/>
      <c r="AP26" s="22"/>
      <c r="AQ26" s="22"/>
      <c r="AR26" s="22"/>
      <c r="AS26" s="378"/>
    </row>
    <row r="27" spans="1:48" s="3" customFormat="1" ht="15" customHeight="1">
      <c r="D27" s="377"/>
      <c r="E27" s="12"/>
      <c r="F27" s="19"/>
      <c r="G27" s="19"/>
      <c r="H27" s="19"/>
      <c r="I27" s="19"/>
      <c r="J27" s="19"/>
      <c r="K27" s="19"/>
      <c r="L27" s="19"/>
      <c r="M27" s="19"/>
      <c r="N27" s="394"/>
      <c r="O27" s="394"/>
      <c r="P27" s="394"/>
      <c r="Q27" s="394"/>
      <c r="R27" s="394"/>
      <c r="S27" s="394"/>
      <c r="T27" s="394"/>
      <c r="U27" s="19"/>
      <c r="V27" s="19"/>
      <c r="W27" s="19"/>
      <c r="X27" s="19"/>
      <c r="Y27" s="19"/>
      <c r="Z27" s="19"/>
      <c r="AA27" s="19"/>
      <c r="AB27" s="19"/>
      <c r="AC27" s="394"/>
      <c r="AD27" s="394"/>
      <c r="AE27" s="394"/>
      <c r="AF27" s="394"/>
      <c r="AG27" s="394"/>
      <c r="AH27" s="394"/>
      <c r="AI27" s="394"/>
      <c r="AJ27" s="12"/>
      <c r="AK27" s="12"/>
      <c r="AL27" s="12"/>
      <c r="AM27" s="12"/>
      <c r="AN27" s="12"/>
      <c r="AO27" s="12"/>
      <c r="AP27" s="12"/>
      <c r="AQ27" s="12"/>
      <c r="AR27" s="12"/>
      <c r="AS27" s="378"/>
    </row>
    <row r="28" spans="1:48" s="3" customFormat="1" ht="15" customHeight="1">
      <c r="D28" s="377"/>
      <c r="E28" s="24"/>
      <c r="F28" s="28" t="s">
        <v>4190</v>
      </c>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378"/>
    </row>
    <row r="29" spans="1:48" s="3" customFormat="1" ht="15" customHeight="1">
      <c r="D29" s="377"/>
      <c r="E29" s="24"/>
      <c r="F29" s="395"/>
      <c r="G29" s="395" t="s">
        <v>4191</v>
      </c>
      <c r="H29" s="395"/>
      <c r="I29" s="395"/>
      <c r="J29" s="395"/>
      <c r="K29" s="395"/>
      <c r="L29" s="395"/>
      <c r="M29" s="395"/>
      <c r="N29" s="395"/>
      <c r="O29" s="395"/>
      <c r="P29" s="395"/>
      <c r="Q29" s="395"/>
      <c r="R29" s="395"/>
      <c r="S29" s="395"/>
      <c r="T29" s="395"/>
      <c r="U29" s="395"/>
      <c r="V29" s="395"/>
      <c r="W29" s="395"/>
      <c r="X29" s="395"/>
      <c r="Y29" s="395"/>
      <c r="Z29" s="395"/>
      <c r="AA29" s="395"/>
      <c r="AB29" s="395"/>
      <c r="AC29" s="395"/>
      <c r="AD29" s="395"/>
      <c r="AE29" s="395"/>
      <c r="AF29" s="395"/>
      <c r="AG29" s="395"/>
      <c r="AH29" s="395"/>
      <c r="AI29" s="395"/>
      <c r="AJ29" s="395"/>
      <c r="AK29" s="395"/>
      <c r="AL29" s="395"/>
      <c r="AM29" s="395"/>
      <c r="AN29" s="395"/>
      <c r="AO29" s="395"/>
      <c r="AP29" s="395"/>
      <c r="AQ29" s="395"/>
      <c r="AR29" s="395"/>
      <c r="AS29" s="378"/>
    </row>
    <row r="30" spans="1:48" s="3" customFormat="1" ht="15" customHeight="1">
      <c r="D30" s="377"/>
      <c r="E30" s="12"/>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378"/>
    </row>
    <row r="31" spans="1:48" s="3" customFormat="1" ht="15" customHeight="1">
      <c r="D31" s="377"/>
      <c r="E31" s="24" t="s">
        <v>4162</v>
      </c>
      <c r="F31" s="22" t="s">
        <v>4192</v>
      </c>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378"/>
    </row>
    <row r="32" spans="1:48" s="3" customFormat="1" ht="15" customHeight="1">
      <c r="D32" s="377"/>
      <c r="E32" s="12"/>
      <c r="F32" s="385" t="s">
        <v>4193</v>
      </c>
      <c r="G32" s="386"/>
      <c r="H32" s="386"/>
      <c r="I32" s="386"/>
      <c r="J32" s="386"/>
      <c r="K32" s="386"/>
      <c r="L32" s="386"/>
      <c r="M32" s="386"/>
      <c r="N32" s="386"/>
      <c r="O32" s="386"/>
      <c r="P32" s="386"/>
      <c r="Q32" s="386"/>
      <c r="R32" s="386"/>
      <c r="S32" s="386"/>
      <c r="T32" s="386"/>
      <c r="U32" s="385" t="s">
        <v>4194</v>
      </c>
      <c r="V32" s="386"/>
      <c r="W32" s="386"/>
      <c r="X32" s="386"/>
      <c r="Y32" s="386"/>
      <c r="Z32" s="386"/>
      <c r="AA32" s="386"/>
      <c r="AB32" s="386"/>
      <c r="AC32" s="386"/>
      <c r="AD32" s="386"/>
      <c r="AE32" s="386"/>
      <c r="AF32" s="386"/>
      <c r="AG32" s="386"/>
      <c r="AH32" s="386"/>
      <c r="AI32" s="396"/>
      <c r="AJ32" s="19"/>
      <c r="AK32" s="19"/>
      <c r="AL32" s="19"/>
      <c r="AM32" s="19"/>
      <c r="AN32" s="19"/>
      <c r="AO32" s="19"/>
      <c r="AP32" s="19"/>
      <c r="AQ32" s="19"/>
      <c r="AR32" s="19"/>
      <c r="AS32" s="378"/>
    </row>
    <row r="33" spans="1:48" s="3" customFormat="1" ht="15" customHeight="1">
      <c r="D33" s="377"/>
      <c r="E33" s="12"/>
      <c r="F33" s="397"/>
      <c r="G33" s="398"/>
      <c r="H33" s="398"/>
      <c r="I33" s="398"/>
      <c r="J33" s="398"/>
      <c r="K33" s="398"/>
      <c r="L33" s="398"/>
      <c r="M33" s="398"/>
      <c r="N33" s="399" t="s">
        <v>817</v>
      </c>
      <c r="O33" s="400"/>
      <c r="P33" s="400"/>
      <c r="Q33" s="400"/>
      <c r="R33" s="400"/>
      <c r="S33" s="400"/>
      <c r="T33" s="401"/>
      <c r="U33" s="397"/>
      <c r="V33" s="398"/>
      <c r="W33" s="398"/>
      <c r="X33" s="398"/>
      <c r="Y33" s="398"/>
      <c r="Z33" s="398"/>
      <c r="AA33" s="398"/>
      <c r="AB33" s="398"/>
      <c r="AC33" s="399" t="s">
        <v>817</v>
      </c>
      <c r="AD33" s="400"/>
      <c r="AE33" s="400"/>
      <c r="AF33" s="400"/>
      <c r="AG33" s="400"/>
      <c r="AH33" s="400"/>
      <c r="AI33" s="401"/>
      <c r="AJ33" s="19"/>
      <c r="AK33" s="19"/>
      <c r="AL33" s="19"/>
      <c r="AM33" s="19"/>
      <c r="AN33" s="19"/>
      <c r="AO33" s="19"/>
      <c r="AP33" s="19"/>
      <c r="AQ33" s="19"/>
      <c r="AR33" s="19"/>
      <c r="AS33" s="378"/>
    </row>
    <row r="34" spans="1:48" s="3" customFormat="1" ht="15" customHeight="1">
      <c r="D34" s="377"/>
      <c r="E34" s="12"/>
      <c r="F34" s="402" t="s">
        <v>4195</v>
      </c>
      <c r="G34" s="403"/>
      <c r="H34" s="403"/>
      <c r="I34" s="403"/>
      <c r="J34" s="403"/>
      <c r="K34" s="403"/>
      <c r="L34" s="403"/>
      <c r="M34" s="404"/>
      <c r="N34" s="391" t="s">
        <v>4196</v>
      </c>
      <c r="O34" s="392"/>
      <c r="P34" s="392"/>
      <c r="Q34" s="392"/>
      <c r="R34" s="392"/>
      <c r="S34" s="392"/>
      <c r="T34" s="393"/>
      <c r="U34" s="403" t="s">
        <v>4197</v>
      </c>
      <c r="V34" s="403"/>
      <c r="W34" s="403"/>
      <c r="X34" s="403"/>
      <c r="Y34" s="403"/>
      <c r="Z34" s="403"/>
      <c r="AA34" s="403"/>
      <c r="AB34" s="404"/>
      <c r="AC34" s="391" t="s">
        <v>4198</v>
      </c>
      <c r="AD34" s="392"/>
      <c r="AE34" s="392"/>
      <c r="AF34" s="392"/>
      <c r="AG34" s="392"/>
      <c r="AH34" s="392"/>
      <c r="AI34" s="393"/>
      <c r="AJ34" s="19"/>
      <c r="AK34" s="19"/>
      <c r="AL34" s="19"/>
      <c r="AM34" s="19"/>
      <c r="AN34" s="19"/>
      <c r="AO34" s="19"/>
      <c r="AP34" s="19"/>
      <c r="AQ34" s="19"/>
      <c r="AR34" s="19"/>
      <c r="AS34" s="378"/>
    </row>
    <row r="35" spans="1:48" s="3" customFormat="1" ht="15" customHeight="1">
      <c r="D35" s="377"/>
      <c r="E35" s="12"/>
      <c r="F35" s="405" t="s">
        <v>4199</v>
      </c>
      <c r="G35" s="406"/>
      <c r="H35" s="406"/>
      <c r="I35" s="406"/>
      <c r="J35" s="406"/>
      <c r="K35" s="406"/>
      <c r="L35" s="406"/>
      <c r="M35" s="407"/>
      <c r="N35" s="391" t="s">
        <v>4200</v>
      </c>
      <c r="O35" s="392"/>
      <c r="P35" s="392"/>
      <c r="Q35" s="392"/>
      <c r="R35" s="392"/>
      <c r="S35" s="392"/>
      <c r="T35" s="393"/>
      <c r="U35" s="19"/>
      <c r="V35" s="19"/>
      <c r="W35" s="19"/>
      <c r="X35" s="19"/>
      <c r="Y35" s="19"/>
      <c r="Z35" s="19"/>
      <c r="AA35" s="19"/>
      <c r="AB35" s="19"/>
      <c r="AC35" s="394"/>
      <c r="AD35" s="394"/>
      <c r="AE35" s="394"/>
      <c r="AF35" s="394"/>
      <c r="AG35" s="394"/>
      <c r="AH35" s="394"/>
      <c r="AI35" s="394"/>
      <c r="AJ35" s="19"/>
      <c r="AK35" s="19"/>
      <c r="AL35" s="19"/>
      <c r="AM35" s="19"/>
      <c r="AN35" s="19"/>
      <c r="AO35" s="19"/>
      <c r="AP35" s="19"/>
      <c r="AQ35" s="19"/>
      <c r="AR35" s="19"/>
      <c r="AS35" s="378"/>
    </row>
    <row r="36" spans="1:48" s="3" customFormat="1" ht="15" customHeight="1">
      <c r="D36" s="377"/>
      <c r="E36" s="12"/>
      <c r="F36" s="408"/>
      <c r="G36" s="408"/>
      <c r="H36" s="408"/>
      <c r="I36" s="408"/>
      <c r="J36" s="408"/>
      <c r="K36" s="408"/>
      <c r="L36" s="408"/>
      <c r="M36" s="408"/>
      <c r="N36" s="394"/>
      <c r="O36" s="394"/>
      <c r="P36" s="394"/>
      <c r="Q36" s="394"/>
      <c r="R36" s="394"/>
      <c r="S36" s="394"/>
      <c r="T36" s="394"/>
      <c r="U36" s="19"/>
      <c r="V36" s="19"/>
      <c r="W36" s="19"/>
      <c r="X36" s="19"/>
      <c r="Y36" s="19"/>
      <c r="Z36" s="19"/>
      <c r="AA36" s="19"/>
      <c r="AB36" s="19"/>
      <c r="AC36" s="394"/>
      <c r="AD36" s="394"/>
      <c r="AE36" s="394"/>
      <c r="AF36" s="394"/>
      <c r="AG36" s="394"/>
      <c r="AH36" s="394"/>
      <c r="AI36" s="394"/>
      <c r="AJ36" s="19"/>
      <c r="AK36" s="19"/>
      <c r="AL36" s="19"/>
      <c r="AM36" s="19"/>
      <c r="AN36" s="19"/>
      <c r="AO36" s="19"/>
      <c r="AP36" s="19"/>
      <c r="AQ36" s="19"/>
      <c r="AR36" s="19"/>
      <c r="AS36" s="378"/>
    </row>
    <row r="37" spans="1:48" s="3" customFormat="1" ht="15" customHeight="1">
      <c r="A37" s="1"/>
      <c r="B37" s="1"/>
      <c r="C37" s="1"/>
      <c r="D37" s="377"/>
      <c r="E37" s="24" t="s">
        <v>4201</v>
      </c>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378"/>
      <c r="AT37" s="1"/>
      <c r="AU37" s="1"/>
      <c r="AV37" s="1"/>
    </row>
    <row r="38" spans="1:48" ht="15" customHeight="1">
      <c r="D38" s="377"/>
      <c r="E38" s="379"/>
      <c r="F38" s="25" t="s">
        <v>4211</v>
      </c>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380"/>
      <c r="AT38" s="27"/>
    </row>
    <row r="39" spans="1:48" ht="15" customHeight="1">
      <c r="D39" s="377"/>
      <c r="E39" s="24"/>
      <c r="F39" s="409" t="s">
        <v>4202</v>
      </c>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380"/>
      <c r="AT39" s="27"/>
    </row>
    <row r="40" spans="1:48" ht="15" customHeight="1">
      <c r="D40" s="377"/>
      <c r="E40" s="379"/>
      <c r="F40" s="25"/>
      <c r="G40" s="25" t="s">
        <v>4203</v>
      </c>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380"/>
      <c r="AT40" s="27"/>
      <c r="AU40" s="27"/>
    </row>
    <row r="41" spans="1:48" s="3" customFormat="1" ht="15" customHeight="1">
      <c r="D41" s="377"/>
      <c r="E41" s="12"/>
      <c r="F41" s="408"/>
      <c r="G41" s="408"/>
      <c r="H41" s="408"/>
      <c r="I41" s="408" t="s">
        <v>4212</v>
      </c>
      <c r="J41" s="408"/>
      <c r="K41" s="408"/>
      <c r="L41" s="408"/>
      <c r="M41" s="394"/>
      <c r="N41" s="394"/>
      <c r="O41" s="394"/>
      <c r="P41" s="394"/>
      <c r="Q41" s="394"/>
      <c r="R41" s="394"/>
      <c r="S41" s="394"/>
      <c r="T41" s="19"/>
      <c r="U41" s="19"/>
      <c r="V41" s="12"/>
      <c r="W41" s="19"/>
      <c r="X41" s="19"/>
      <c r="Y41" s="19"/>
      <c r="Z41" s="19"/>
      <c r="AA41" s="19"/>
      <c r="AB41" s="19"/>
      <c r="AC41" s="394"/>
      <c r="AD41" s="394"/>
      <c r="AE41" s="394"/>
      <c r="AF41" s="394"/>
      <c r="AG41" s="394"/>
      <c r="AH41" s="394"/>
      <c r="AI41" s="394"/>
      <c r="AJ41" s="19"/>
      <c r="AK41" s="19"/>
      <c r="AL41" s="19"/>
      <c r="AM41" s="19"/>
      <c r="AN41" s="19"/>
      <c r="AO41" s="19"/>
      <c r="AP41" s="19"/>
      <c r="AQ41" s="19"/>
      <c r="AR41" s="19"/>
      <c r="AS41" s="378"/>
    </row>
    <row r="42" spans="1:48" s="3" customFormat="1" ht="15" customHeight="1">
      <c r="D42" s="377"/>
      <c r="E42" s="12"/>
      <c r="F42" s="408"/>
      <c r="G42" s="408" t="s">
        <v>4204</v>
      </c>
      <c r="H42" s="408"/>
      <c r="I42" s="408"/>
      <c r="J42" s="408"/>
      <c r="K42" s="408"/>
      <c r="L42" s="408"/>
      <c r="M42" s="394"/>
      <c r="N42" s="394"/>
      <c r="O42" s="394"/>
      <c r="P42" s="394"/>
      <c r="Q42" s="394"/>
      <c r="R42" s="394"/>
      <c r="S42" s="394"/>
      <c r="T42" s="19"/>
      <c r="U42" s="19"/>
      <c r="V42" s="12"/>
      <c r="W42" s="19"/>
      <c r="X42" s="19"/>
      <c r="Y42" s="19"/>
      <c r="Z42" s="19"/>
      <c r="AA42" s="19"/>
      <c r="AB42" s="19"/>
      <c r="AC42" s="394"/>
      <c r="AD42" s="394"/>
      <c r="AE42" s="394"/>
      <c r="AF42" s="394"/>
      <c r="AG42" s="394"/>
      <c r="AH42" s="394"/>
      <c r="AI42" s="394"/>
      <c r="AJ42" s="19"/>
      <c r="AK42" s="19"/>
      <c r="AL42" s="19"/>
      <c r="AM42" s="19"/>
      <c r="AN42" s="19"/>
      <c r="AO42" s="19"/>
      <c r="AP42" s="19"/>
      <c r="AQ42" s="19"/>
      <c r="AR42" s="19"/>
      <c r="AS42" s="378"/>
    </row>
    <row r="43" spans="1:48" s="3" customFormat="1" ht="15" customHeight="1">
      <c r="D43" s="377"/>
      <c r="E43" s="12"/>
      <c r="F43" s="408"/>
      <c r="G43" s="408"/>
      <c r="H43" s="408"/>
      <c r="I43" s="408" t="s">
        <v>4205</v>
      </c>
      <c r="J43" s="408"/>
      <c r="K43" s="408"/>
      <c r="L43" s="408"/>
      <c r="M43" s="394"/>
      <c r="N43" s="394"/>
      <c r="O43" s="394"/>
      <c r="P43" s="394"/>
      <c r="Q43" s="394"/>
      <c r="R43" s="394"/>
      <c r="S43" s="394"/>
      <c r="T43" s="19"/>
      <c r="U43" s="19"/>
      <c r="V43" s="12"/>
      <c r="W43" s="19"/>
      <c r="X43" s="19"/>
      <c r="Y43" s="19"/>
      <c r="Z43" s="19"/>
      <c r="AA43" s="19"/>
      <c r="AB43" s="19"/>
      <c r="AC43" s="394"/>
      <c r="AD43" s="394"/>
      <c r="AE43" s="394"/>
      <c r="AF43" s="394"/>
      <c r="AG43" s="394"/>
      <c r="AH43" s="394"/>
      <c r="AI43" s="394"/>
      <c r="AJ43" s="19"/>
      <c r="AK43" s="19"/>
      <c r="AL43" s="19"/>
      <c r="AM43" s="19"/>
      <c r="AN43" s="19"/>
      <c r="AO43" s="19"/>
      <c r="AP43" s="19"/>
      <c r="AQ43" s="19"/>
      <c r="AR43" s="19"/>
      <c r="AS43" s="378"/>
    </row>
    <row r="44" spans="1:48" s="3" customFormat="1" ht="15" customHeight="1">
      <c r="D44" s="377"/>
      <c r="E44" s="12"/>
      <c r="F44" s="408"/>
      <c r="G44" s="408"/>
      <c r="H44" s="408"/>
      <c r="I44" s="408" t="s">
        <v>4213</v>
      </c>
      <c r="J44" s="408"/>
      <c r="K44" s="408"/>
      <c r="L44" s="408"/>
      <c r="M44" s="394"/>
      <c r="N44" s="394"/>
      <c r="O44" s="394"/>
      <c r="P44" s="394"/>
      <c r="Q44" s="394"/>
      <c r="R44" s="394"/>
      <c r="S44" s="394"/>
      <c r="T44" s="19"/>
      <c r="U44" s="19"/>
      <c r="V44" s="12"/>
      <c r="W44" s="19"/>
      <c r="X44" s="19"/>
      <c r="Y44" s="19"/>
      <c r="Z44" s="19"/>
      <c r="AA44" s="19"/>
      <c r="AB44" s="19"/>
      <c r="AC44" s="394"/>
      <c r="AD44" s="394"/>
      <c r="AE44" s="394"/>
      <c r="AF44" s="394"/>
      <c r="AG44" s="394"/>
      <c r="AH44" s="394"/>
      <c r="AI44" s="394"/>
      <c r="AJ44" s="19"/>
      <c r="AK44" s="19"/>
      <c r="AL44" s="19"/>
      <c r="AM44" s="19"/>
      <c r="AN44" s="19"/>
      <c r="AO44" s="19"/>
      <c r="AP44" s="19"/>
      <c r="AQ44" s="19"/>
      <c r="AR44" s="19"/>
      <c r="AS44" s="378"/>
    </row>
    <row r="45" spans="1:48" s="3" customFormat="1" ht="15" customHeight="1">
      <c r="D45" s="377"/>
      <c r="E45" s="12"/>
      <c r="F45" s="408"/>
      <c r="G45" s="408"/>
      <c r="H45" s="408"/>
      <c r="I45" s="408" t="s">
        <v>4206</v>
      </c>
      <c r="J45" s="408"/>
      <c r="K45" s="408"/>
      <c r="L45" s="408"/>
      <c r="M45" s="394"/>
      <c r="N45" s="394"/>
      <c r="O45" s="394"/>
      <c r="P45" s="394"/>
      <c r="Q45" s="394"/>
      <c r="R45" s="394"/>
      <c r="S45" s="394"/>
      <c r="T45" s="19"/>
      <c r="U45" s="19"/>
      <c r="V45" s="12"/>
      <c r="W45" s="19"/>
      <c r="X45" s="19"/>
      <c r="Y45" s="19"/>
      <c r="Z45" s="19"/>
      <c r="AA45" s="19"/>
      <c r="AB45" s="19"/>
      <c r="AC45" s="394"/>
      <c r="AD45" s="394"/>
      <c r="AE45" s="394"/>
      <c r="AF45" s="394"/>
      <c r="AG45" s="394"/>
      <c r="AH45" s="394"/>
      <c r="AI45" s="394"/>
      <c r="AJ45" s="19"/>
      <c r="AK45" s="19"/>
      <c r="AL45" s="19"/>
      <c r="AM45" s="19"/>
      <c r="AN45" s="19"/>
      <c r="AO45" s="19"/>
      <c r="AP45" s="19"/>
      <c r="AQ45" s="19"/>
      <c r="AR45" s="19"/>
      <c r="AS45" s="378"/>
    </row>
    <row r="46" spans="1:48" s="3" customFormat="1" ht="15" customHeight="1">
      <c r="D46" s="377"/>
      <c r="E46" s="12"/>
      <c r="F46" s="408"/>
      <c r="G46" s="408"/>
      <c r="H46" s="408"/>
      <c r="I46" s="408" t="s">
        <v>4207</v>
      </c>
      <c r="J46" s="408"/>
      <c r="K46" s="408"/>
      <c r="L46" s="408"/>
      <c r="M46" s="394"/>
      <c r="N46" s="394"/>
      <c r="O46" s="394"/>
      <c r="P46" s="394"/>
      <c r="Q46" s="394"/>
      <c r="R46" s="394"/>
      <c r="S46" s="394"/>
      <c r="T46" s="19"/>
      <c r="U46" s="19"/>
      <c r="V46" s="12"/>
      <c r="W46" s="19"/>
      <c r="X46" s="19"/>
      <c r="Y46" s="19"/>
      <c r="Z46" s="19"/>
      <c r="AA46" s="19"/>
      <c r="AB46" s="19"/>
      <c r="AC46" s="394"/>
      <c r="AD46" s="394"/>
      <c r="AE46" s="394"/>
      <c r="AF46" s="394"/>
      <c r="AG46" s="394"/>
      <c r="AH46" s="394"/>
      <c r="AI46" s="394"/>
      <c r="AJ46" s="19"/>
      <c r="AK46" s="19"/>
      <c r="AL46" s="19"/>
      <c r="AM46" s="19"/>
      <c r="AN46" s="19"/>
      <c r="AO46" s="19"/>
      <c r="AP46" s="19"/>
      <c r="AQ46" s="19"/>
      <c r="AR46" s="19"/>
      <c r="AS46" s="378"/>
    </row>
    <row r="47" spans="1:48" s="3" customFormat="1" ht="15" customHeight="1">
      <c r="D47" s="377"/>
      <c r="E47" s="12"/>
      <c r="F47" s="410" t="s">
        <v>4208</v>
      </c>
      <c r="G47" s="24"/>
      <c r="H47" s="410"/>
      <c r="I47" s="410"/>
      <c r="J47" s="410"/>
      <c r="K47" s="410"/>
      <c r="L47" s="410"/>
      <c r="M47" s="394"/>
      <c r="N47" s="394"/>
      <c r="O47" s="394"/>
      <c r="P47" s="394"/>
      <c r="Q47" s="394"/>
      <c r="R47" s="394"/>
      <c r="S47" s="394"/>
      <c r="T47" s="19"/>
      <c r="U47" s="19"/>
      <c r="V47" s="12"/>
      <c r="W47" s="19"/>
      <c r="X47" s="19"/>
      <c r="Y47" s="19"/>
      <c r="Z47" s="19"/>
      <c r="AA47" s="19"/>
      <c r="AB47" s="19"/>
      <c r="AC47" s="394"/>
      <c r="AD47" s="394"/>
      <c r="AE47" s="394"/>
      <c r="AF47" s="394"/>
      <c r="AG47" s="394"/>
      <c r="AH47" s="394"/>
      <c r="AI47" s="394"/>
      <c r="AJ47" s="19"/>
      <c r="AK47" s="19"/>
      <c r="AL47" s="19"/>
      <c r="AM47" s="19"/>
      <c r="AN47" s="19"/>
      <c r="AO47" s="19"/>
      <c r="AP47" s="19"/>
      <c r="AQ47" s="19"/>
      <c r="AR47" s="19"/>
      <c r="AS47" s="378"/>
    </row>
    <row r="48" spans="1:48" s="3" customFormat="1" ht="15" customHeight="1">
      <c r="D48" s="377"/>
      <c r="E48" s="12"/>
      <c r="F48" s="408"/>
      <c r="G48" s="408" t="s">
        <v>4203</v>
      </c>
      <c r="H48" s="408"/>
      <c r="I48" s="12"/>
      <c r="J48" s="408"/>
      <c r="K48" s="408"/>
      <c r="L48" s="408"/>
      <c r="M48" s="394"/>
      <c r="N48" s="394"/>
      <c r="O48" s="394"/>
      <c r="P48" s="394"/>
      <c r="Q48" s="394"/>
      <c r="R48" s="394"/>
      <c r="S48" s="394"/>
      <c r="T48" s="19"/>
      <c r="U48" s="19"/>
      <c r="V48" s="12"/>
      <c r="W48" s="19"/>
      <c r="X48" s="19"/>
      <c r="Y48" s="19"/>
      <c r="Z48" s="19"/>
      <c r="AA48" s="19"/>
      <c r="AB48" s="19"/>
      <c r="AC48" s="394"/>
      <c r="AD48" s="394"/>
      <c r="AE48" s="394"/>
      <c r="AF48" s="394"/>
      <c r="AG48" s="394"/>
      <c r="AH48" s="394"/>
      <c r="AI48" s="394"/>
      <c r="AJ48" s="19"/>
      <c r="AK48" s="19"/>
      <c r="AL48" s="19"/>
      <c r="AM48" s="19"/>
      <c r="AN48" s="19"/>
      <c r="AO48" s="19"/>
      <c r="AP48" s="19"/>
      <c r="AQ48" s="19"/>
      <c r="AR48" s="19"/>
      <c r="AS48" s="378"/>
    </row>
    <row r="49" spans="2:47" s="3" customFormat="1" ht="15" customHeight="1">
      <c r="D49" s="377"/>
      <c r="E49" s="12"/>
      <c r="F49" s="408"/>
      <c r="G49" s="408"/>
      <c r="H49" s="408"/>
      <c r="I49" s="408" t="s">
        <v>4209</v>
      </c>
      <c r="J49" s="408"/>
      <c r="K49" s="408"/>
      <c r="L49" s="408"/>
      <c r="M49" s="394"/>
      <c r="N49" s="394"/>
      <c r="O49" s="394"/>
      <c r="P49" s="394"/>
      <c r="Q49" s="394"/>
      <c r="R49" s="394"/>
      <c r="S49" s="394"/>
      <c r="T49" s="19"/>
      <c r="U49" s="19"/>
      <c r="V49" s="12"/>
      <c r="W49" s="19"/>
      <c r="X49" s="19"/>
      <c r="Y49" s="19"/>
      <c r="Z49" s="19"/>
      <c r="AA49" s="19"/>
      <c r="AB49" s="19"/>
      <c r="AC49" s="394"/>
      <c r="AD49" s="394"/>
      <c r="AE49" s="394"/>
      <c r="AF49" s="394"/>
      <c r="AG49" s="394"/>
      <c r="AH49" s="394"/>
      <c r="AI49" s="394"/>
      <c r="AJ49" s="19"/>
      <c r="AK49" s="19"/>
      <c r="AL49" s="19"/>
      <c r="AM49" s="19"/>
      <c r="AN49" s="19"/>
      <c r="AO49" s="19"/>
      <c r="AP49" s="19"/>
      <c r="AQ49" s="19"/>
      <c r="AR49" s="19"/>
      <c r="AS49" s="378"/>
    </row>
    <row r="50" spans="2:47" s="3" customFormat="1" ht="15" customHeight="1">
      <c r="D50" s="377"/>
      <c r="E50" s="12"/>
      <c r="F50" s="408"/>
      <c r="G50" s="408" t="s">
        <v>4204</v>
      </c>
      <c r="H50" s="408"/>
      <c r="I50" s="408"/>
      <c r="J50" s="408"/>
      <c r="K50" s="408"/>
      <c r="L50" s="408"/>
      <c r="M50" s="394"/>
      <c r="N50" s="394"/>
      <c r="O50" s="394"/>
      <c r="P50" s="394"/>
      <c r="Q50" s="394"/>
      <c r="R50" s="394"/>
      <c r="S50" s="394"/>
      <c r="T50" s="19"/>
      <c r="U50" s="19"/>
      <c r="V50" s="12"/>
      <c r="W50" s="19"/>
      <c r="X50" s="19"/>
      <c r="Y50" s="19"/>
      <c r="Z50" s="19"/>
      <c r="AA50" s="19"/>
      <c r="AB50" s="19"/>
      <c r="AC50" s="394"/>
      <c r="AD50" s="394"/>
      <c r="AE50" s="394"/>
      <c r="AF50" s="394"/>
      <c r="AG50" s="394"/>
      <c r="AH50" s="394"/>
      <c r="AI50" s="394"/>
      <c r="AJ50" s="19"/>
      <c r="AK50" s="19"/>
      <c r="AL50" s="19"/>
      <c r="AM50" s="19"/>
      <c r="AN50" s="19"/>
      <c r="AO50" s="19"/>
      <c r="AP50" s="19"/>
      <c r="AQ50" s="19"/>
      <c r="AR50" s="19"/>
      <c r="AS50" s="378"/>
    </row>
    <row r="51" spans="2:47" s="3" customFormat="1" ht="15" customHeight="1">
      <c r="D51" s="377"/>
      <c r="E51" s="12"/>
      <c r="F51" s="408"/>
      <c r="G51" s="408"/>
      <c r="H51" s="408"/>
      <c r="I51" s="408" t="s">
        <v>4205</v>
      </c>
      <c r="J51" s="408"/>
      <c r="K51" s="408"/>
      <c r="L51" s="408"/>
      <c r="M51" s="394"/>
      <c r="N51" s="394"/>
      <c r="O51" s="394"/>
      <c r="P51" s="394"/>
      <c r="Q51" s="394"/>
      <c r="R51" s="394"/>
      <c r="S51" s="394"/>
      <c r="T51" s="19"/>
      <c r="U51" s="19"/>
      <c r="V51" s="12"/>
      <c r="W51" s="19"/>
      <c r="X51" s="19"/>
      <c r="Y51" s="19"/>
      <c r="Z51" s="19"/>
      <c r="AA51" s="19"/>
      <c r="AB51" s="19"/>
      <c r="AC51" s="394"/>
      <c r="AD51" s="394"/>
      <c r="AE51" s="394"/>
      <c r="AF51" s="394"/>
      <c r="AG51" s="394"/>
      <c r="AH51" s="394"/>
      <c r="AI51" s="394"/>
      <c r="AJ51" s="19"/>
      <c r="AK51" s="19"/>
      <c r="AL51" s="19"/>
      <c r="AM51" s="19"/>
      <c r="AN51" s="19"/>
      <c r="AO51" s="19"/>
      <c r="AP51" s="19"/>
      <c r="AQ51" s="19"/>
      <c r="AR51" s="19"/>
      <c r="AS51" s="378"/>
    </row>
    <row r="52" spans="2:47" s="3" customFormat="1" ht="15" customHeight="1">
      <c r="D52" s="377"/>
      <c r="E52" s="12"/>
      <c r="F52" s="408"/>
      <c r="G52" s="408"/>
      <c r="H52" s="408"/>
      <c r="I52" s="408" t="s">
        <v>4206</v>
      </c>
      <c r="J52" s="408"/>
      <c r="K52" s="408"/>
      <c r="L52" s="408"/>
      <c r="M52" s="394"/>
      <c r="N52" s="394"/>
      <c r="O52" s="394"/>
      <c r="P52" s="394"/>
      <c r="Q52" s="394"/>
      <c r="R52" s="394"/>
      <c r="S52" s="394"/>
      <c r="T52" s="19"/>
      <c r="U52" s="19"/>
      <c r="V52" s="12"/>
      <c r="W52" s="19"/>
      <c r="X52" s="19"/>
      <c r="Y52" s="19"/>
      <c r="Z52" s="19"/>
      <c r="AA52" s="19"/>
      <c r="AB52" s="19"/>
      <c r="AC52" s="394"/>
      <c r="AD52" s="394"/>
      <c r="AE52" s="394"/>
      <c r="AF52" s="394"/>
      <c r="AG52" s="394"/>
      <c r="AH52" s="394"/>
      <c r="AI52" s="394"/>
      <c r="AJ52" s="19"/>
      <c r="AK52" s="19"/>
      <c r="AL52" s="19"/>
      <c r="AM52" s="19"/>
      <c r="AN52" s="19"/>
      <c r="AO52" s="19"/>
      <c r="AP52" s="19"/>
      <c r="AQ52" s="19"/>
      <c r="AR52" s="19"/>
      <c r="AS52" s="378"/>
    </row>
    <row r="53" spans="2:47" s="3" customFormat="1" ht="15" customHeight="1">
      <c r="D53" s="377"/>
      <c r="E53" s="12"/>
      <c r="F53" s="408"/>
      <c r="G53" s="408"/>
      <c r="H53" s="408"/>
      <c r="I53" s="408" t="s">
        <v>4207</v>
      </c>
      <c r="J53" s="408"/>
      <c r="K53" s="408"/>
      <c r="L53" s="408"/>
      <c r="M53" s="394"/>
      <c r="N53" s="394"/>
      <c r="O53" s="394"/>
      <c r="P53" s="394"/>
      <c r="Q53" s="394"/>
      <c r="R53" s="394"/>
      <c r="S53" s="394"/>
      <c r="T53" s="19"/>
      <c r="U53" s="19"/>
      <c r="V53" s="12"/>
      <c r="W53" s="19"/>
      <c r="X53" s="19"/>
      <c r="Y53" s="19"/>
      <c r="Z53" s="19"/>
      <c r="AA53" s="19"/>
      <c r="AB53" s="19"/>
      <c r="AC53" s="394"/>
      <c r="AD53" s="394"/>
      <c r="AE53" s="394"/>
      <c r="AF53" s="394"/>
      <c r="AG53" s="394"/>
      <c r="AH53" s="394"/>
      <c r="AI53" s="394"/>
      <c r="AJ53" s="19"/>
      <c r="AK53" s="19"/>
      <c r="AL53" s="19"/>
      <c r="AM53" s="19"/>
      <c r="AN53" s="19"/>
      <c r="AO53" s="19"/>
      <c r="AP53" s="19"/>
      <c r="AQ53" s="19"/>
      <c r="AR53" s="19"/>
      <c r="AS53" s="378"/>
    </row>
    <row r="54" spans="2:47" s="3" customFormat="1" ht="15" customHeight="1" thickBot="1">
      <c r="D54" s="411"/>
      <c r="E54" s="412"/>
      <c r="F54" s="412"/>
      <c r="G54" s="412"/>
      <c r="H54" s="412"/>
      <c r="I54" s="412"/>
      <c r="J54" s="412"/>
      <c r="K54" s="412"/>
      <c r="L54" s="412"/>
      <c r="M54" s="412"/>
      <c r="N54" s="412"/>
      <c r="O54" s="412"/>
      <c r="P54" s="412"/>
      <c r="Q54" s="412"/>
      <c r="R54" s="412"/>
      <c r="S54" s="412"/>
      <c r="T54" s="412"/>
      <c r="U54" s="412"/>
      <c r="V54" s="412"/>
      <c r="W54" s="412"/>
      <c r="X54" s="412"/>
      <c r="Y54" s="412"/>
      <c r="Z54" s="412"/>
      <c r="AA54" s="412"/>
      <c r="AB54" s="412"/>
      <c r="AC54" s="412"/>
      <c r="AD54" s="412"/>
      <c r="AE54" s="412"/>
      <c r="AF54" s="412"/>
      <c r="AG54" s="412"/>
      <c r="AH54" s="412"/>
      <c r="AI54" s="412"/>
      <c r="AJ54" s="412"/>
      <c r="AK54" s="412"/>
      <c r="AL54" s="412"/>
      <c r="AM54" s="412"/>
      <c r="AN54" s="412"/>
      <c r="AO54" s="412"/>
      <c r="AP54" s="412"/>
      <c r="AQ54" s="412"/>
      <c r="AR54" s="412"/>
      <c r="AS54" s="413"/>
    </row>
    <row r="55" spans="2:47" s="3" customFormat="1" ht="15" customHeight="1" thickTop="1">
      <c r="B55" s="1"/>
      <c r="C55" s="1"/>
      <c r="D55" s="414"/>
      <c r="E55" s="414"/>
      <c r="F55" s="414"/>
      <c r="G55" s="414"/>
      <c r="H55" s="414"/>
      <c r="I55" s="414"/>
      <c r="J55" s="414"/>
      <c r="K55" s="414"/>
      <c r="L55" s="414"/>
      <c r="M55" s="414"/>
      <c r="N55" s="414"/>
      <c r="O55" s="414"/>
      <c r="P55" s="414"/>
      <c r="Q55" s="414"/>
      <c r="R55" s="414"/>
      <c r="S55" s="414"/>
      <c r="T55" s="414"/>
      <c r="U55" s="414"/>
      <c r="V55" s="414"/>
      <c r="W55" s="414"/>
      <c r="X55" s="414"/>
      <c r="Y55" s="414"/>
      <c r="Z55" s="414"/>
      <c r="AA55" s="414"/>
      <c r="AB55" s="414"/>
      <c r="AC55" s="414"/>
      <c r="AD55" s="414"/>
      <c r="AE55" s="414"/>
      <c r="AF55" s="414"/>
      <c r="AG55" s="414"/>
      <c r="AH55" s="414"/>
      <c r="AI55" s="414"/>
      <c r="AJ55" s="414"/>
      <c r="AK55" s="414"/>
      <c r="AL55" s="414"/>
      <c r="AM55" s="414"/>
      <c r="AN55" s="414"/>
      <c r="AO55" s="414"/>
      <c r="AP55" s="414"/>
      <c r="AQ55" s="414"/>
      <c r="AR55" s="414"/>
      <c r="AS55" s="414"/>
      <c r="AT55" s="1"/>
      <c r="AU55" s="1"/>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A1:H56"/>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4595</v>
      </c>
      <c r="C2" s="192"/>
      <c r="D2" s="192"/>
      <c r="E2" s="192"/>
      <c r="F2" s="192"/>
      <c r="G2" s="193"/>
      <c r="H2" s="194"/>
    </row>
    <row r="3" spans="1:8" s="243" customFormat="1" ht="13.5" customHeight="1">
      <c r="A3" s="240"/>
      <c r="B3" s="241"/>
      <c r="C3" s="241"/>
      <c r="D3" s="241"/>
      <c r="E3" s="241"/>
      <c r="F3" s="241"/>
      <c r="G3" s="241"/>
      <c r="H3" s="196"/>
    </row>
    <row r="4" spans="1:8" s="243" customFormat="1" ht="13.5" customHeight="1">
      <c r="A4" s="240"/>
      <c r="B4" s="41" t="s">
        <v>10844</v>
      </c>
      <c r="C4" s="41"/>
      <c r="D4" s="41"/>
      <c r="E4" s="41"/>
      <c r="F4" s="41"/>
      <c r="G4" s="41"/>
      <c r="H4" s="196"/>
    </row>
    <row r="5" spans="1:8" s="243" customFormat="1" ht="13.5" customHeight="1" thickBot="1">
      <c r="A5" s="240"/>
      <c r="B5" s="244"/>
      <c r="C5" s="244"/>
      <c r="D5" s="244"/>
      <c r="E5" s="244"/>
      <c r="F5" s="244"/>
      <c r="G5" s="244"/>
      <c r="H5" s="196"/>
    </row>
    <row r="6" spans="1:8" ht="20.25" customHeight="1" thickBot="1">
      <c r="A6" s="44"/>
      <c r="B6" s="197" t="s">
        <v>26</v>
      </c>
      <c r="C6" s="198" t="s">
        <v>1348</v>
      </c>
      <c r="D6" s="198" t="s">
        <v>1349</v>
      </c>
      <c r="E6" s="198" t="s">
        <v>1350</v>
      </c>
      <c r="F6" s="199" t="s">
        <v>1351</v>
      </c>
      <c r="G6" s="200" t="s">
        <v>1041</v>
      </c>
      <c r="H6" s="44"/>
    </row>
    <row r="7" spans="1:8">
      <c r="B7" s="205" t="s">
        <v>4596</v>
      </c>
      <c r="C7" s="206" t="s">
        <v>4597</v>
      </c>
      <c r="D7" s="207" t="s">
        <v>2234</v>
      </c>
      <c r="E7" s="208" t="s">
        <v>1357</v>
      </c>
      <c r="F7" s="209" t="s">
        <v>1358</v>
      </c>
      <c r="G7" s="210" t="s">
        <v>1374</v>
      </c>
      <c r="H7" s="204"/>
    </row>
    <row r="8" spans="1:8">
      <c r="B8" s="211" t="s">
        <v>4598</v>
      </c>
      <c r="C8" s="212" t="s">
        <v>4599</v>
      </c>
      <c r="D8" s="213" t="s">
        <v>1387</v>
      </c>
      <c r="E8" s="214" t="s">
        <v>1363</v>
      </c>
      <c r="F8" s="215"/>
      <c r="G8" s="313"/>
      <c r="H8" s="204"/>
    </row>
    <row r="9" spans="1:8" ht="75">
      <c r="B9" s="211" t="s">
        <v>4600</v>
      </c>
      <c r="C9" s="212" t="s">
        <v>4601</v>
      </c>
      <c r="D9" s="213" t="s">
        <v>2234</v>
      </c>
      <c r="E9" s="214" t="s">
        <v>1357</v>
      </c>
      <c r="F9" s="215" t="s">
        <v>4226</v>
      </c>
      <c r="G9" s="313" t="s">
        <v>4602</v>
      </c>
      <c r="H9" s="204"/>
    </row>
    <row r="10" spans="1:8">
      <c r="B10" s="211" t="s">
        <v>4603</v>
      </c>
      <c r="C10" s="212" t="s">
        <v>4604</v>
      </c>
      <c r="D10" s="213" t="s">
        <v>1387</v>
      </c>
      <c r="E10" s="214" t="s">
        <v>1363</v>
      </c>
      <c r="F10" s="215"/>
      <c r="G10" s="313"/>
      <c r="H10" s="204"/>
    </row>
    <row r="11" spans="1:8" ht="75">
      <c r="B11" s="211" t="s">
        <v>4605</v>
      </c>
      <c r="C11" s="212" t="s">
        <v>4606</v>
      </c>
      <c r="D11" s="213" t="s">
        <v>2234</v>
      </c>
      <c r="E11" s="214" t="s">
        <v>1357</v>
      </c>
      <c r="F11" s="215" t="s">
        <v>4226</v>
      </c>
      <c r="G11" s="313" t="s">
        <v>4607</v>
      </c>
      <c r="H11" s="204"/>
    </row>
    <row r="12" spans="1:8">
      <c r="B12" s="211" t="s">
        <v>4608</v>
      </c>
      <c r="C12" s="212" t="s">
        <v>4609</v>
      </c>
      <c r="D12" s="213" t="s">
        <v>1387</v>
      </c>
      <c r="E12" s="214" t="s">
        <v>1363</v>
      </c>
      <c r="F12" s="215"/>
      <c r="G12" s="313"/>
      <c r="H12" s="204"/>
    </row>
    <row r="13" spans="1:8" ht="75">
      <c r="B13" s="211" t="s">
        <v>4610</v>
      </c>
      <c r="C13" s="212" t="s">
        <v>4611</v>
      </c>
      <c r="D13" s="213" t="s">
        <v>2234</v>
      </c>
      <c r="E13" s="214" t="s">
        <v>1357</v>
      </c>
      <c r="F13" s="215" t="s">
        <v>4226</v>
      </c>
      <c r="G13" s="313" t="s">
        <v>4612</v>
      </c>
      <c r="H13" s="204"/>
    </row>
    <row r="14" spans="1:8">
      <c r="B14" s="211" t="s">
        <v>4613</v>
      </c>
      <c r="C14" s="212" t="s">
        <v>4614</v>
      </c>
      <c r="D14" s="213" t="s">
        <v>1387</v>
      </c>
      <c r="E14" s="214" t="s">
        <v>1363</v>
      </c>
      <c r="F14" s="215"/>
      <c r="G14" s="313"/>
      <c r="H14" s="204"/>
    </row>
    <row r="15" spans="1:8" ht="75">
      <c r="B15" s="211" t="s">
        <v>4615</v>
      </c>
      <c r="C15" s="212" t="s">
        <v>4616</v>
      </c>
      <c r="D15" s="213" t="s">
        <v>2234</v>
      </c>
      <c r="E15" s="214" t="s">
        <v>1357</v>
      </c>
      <c r="F15" s="215" t="s">
        <v>4226</v>
      </c>
      <c r="G15" s="313" t="s">
        <v>4617</v>
      </c>
      <c r="H15" s="204"/>
    </row>
    <row r="16" spans="1:8">
      <c r="B16" s="211" t="s">
        <v>4618</v>
      </c>
      <c r="C16" s="212" t="s">
        <v>4619</v>
      </c>
      <c r="D16" s="213" t="s">
        <v>1387</v>
      </c>
      <c r="E16" s="214" t="s">
        <v>1363</v>
      </c>
      <c r="F16" s="215"/>
      <c r="G16" s="313"/>
      <c r="H16" s="204"/>
    </row>
    <row r="17" spans="1:8" ht="75">
      <c r="B17" s="211" t="s">
        <v>4620</v>
      </c>
      <c r="C17" s="212" t="s">
        <v>4621</v>
      </c>
      <c r="D17" s="213" t="s">
        <v>2234</v>
      </c>
      <c r="E17" s="214" t="s">
        <v>1357</v>
      </c>
      <c r="F17" s="215" t="s">
        <v>4226</v>
      </c>
      <c r="G17" s="313" t="s">
        <v>4622</v>
      </c>
      <c r="H17" s="204"/>
    </row>
    <row r="18" spans="1:8">
      <c r="B18" s="211" t="s">
        <v>4623</v>
      </c>
      <c r="C18" s="212" t="s">
        <v>4624</v>
      </c>
      <c r="D18" s="213" t="s">
        <v>1387</v>
      </c>
      <c r="E18" s="214" t="s">
        <v>1363</v>
      </c>
      <c r="F18" s="215"/>
      <c r="G18" s="313"/>
      <c r="H18" s="204"/>
    </row>
    <row r="19" spans="1:8" ht="75">
      <c r="B19" s="211" t="s">
        <v>4625</v>
      </c>
      <c r="C19" s="212" t="s">
        <v>4626</v>
      </c>
      <c r="D19" s="213" t="s">
        <v>2234</v>
      </c>
      <c r="E19" s="214" t="s">
        <v>1357</v>
      </c>
      <c r="F19" s="215" t="s">
        <v>4226</v>
      </c>
      <c r="G19" s="313" t="s">
        <v>4627</v>
      </c>
      <c r="H19" s="204"/>
    </row>
    <row r="20" spans="1:8">
      <c r="B20" s="211" t="s">
        <v>4628</v>
      </c>
      <c r="C20" s="212" t="s">
        <v>4629</v>
      </c>
      <c r="D20" s="213" t="s">
        <v>1387</v>
      </c>
      <c r="E20" s="214" t="s">
        <v>1363</v>
      </c>
      <c r="F20" s="215"/>
      <c r="G20" s="313"/>
      <c r="H20" s="204"/>
    </row>
    <row r="21" spans="1:8" ht="45">
      <c r="B21" s="211" t="s">
        <v>4630</v>
      </c>
      <c r="C21" s="212" t="s">
        <v>4631</v>
      </c>
      <c r="D21" s="213" t="s">
        <v>2234</v>
      </c>
      <c r="E21" s="214" t="s">
        <v>1357</v>
      </c>
      <c r="F21" s="215" t="s">
        <v>4226</v>
      </c>
      <c r="G21" s="313" t="s">
        <v>4632</v>
      </c>
      <c r="H21" s="204"/>
    </row>
    <row r="22" spans="1:8">
      <c r="B22" s="211" t="s">
        <v>4633</v>
      </c>
      <c r="C22" s="212" t="s">
        <v>4634</v>
      </c>
      <c r="D22" s="213" t="s">
        <v>1387</v>
      </c>
      <c r="E22" s="214" t="s">
        <v>1363</v>
      </c>
      <c r="F22" s="215"/>
      <c r="G22" s="313"/>
      <c r="H22" s="204"/>
    </row>
    <row r="23" spans="1:8" ht="17.25" thickBot="1">
      <c r="B23" s="211" t="s">
        <v>4635</v>
      </c>
      <c r="C23" s="212" t="s">
        <v>4636</v>
      </c>
      <c r="D23" s="213" t="s">
        <v>2234</v>
      </c>
      <c r="E23" s="214" t="s">
        <v>1357</v>
      </c>
      <c r="F23" s="215"/>
      <c r="G23" s="313" t="s">
        <v>4637</v>
      </c>
      <c r="H23" s="204"/>
    </row>
    <row r="24" spans="1:8" s="186" customFormat="1" ht="20.100000000000001" customHeight="1">
      <c r="A24" s="439"/>
      <c r="B24" s="440"/>
      <c r="C24" s="441"/>
      <c r="D24" s="442"/>
      <c r="E24" s="275"/>
      <c r="F24" s="275"/>
      <c r="G24" s="276"/>
      <c r="H24" s="277"/>
    </row>
    <row r="25" spans="1:8" s="186" customFormat="1" ht="20.100000000000001" customHeight="1" thickBot="1">
      <c r="A25" s="439"/>
      <c r="B25" s="443"/>
      <c r="C25" s="311"/>
      <c r="D25" s="312"/>
      <c r="E25" s="282"/>
      <c r="F25" s="282"/>
      <c r="G25" s="283"/>
      <c r="H25" s="277"/>
    </row>
    <row r="26" spans="1:8" ht="20.100000000000001" customHeight="1">
      <c r="B26" s="420" t="s">
        <v>4638</v>
      </c>
      <c r="C26" s="273"/>
      <c r="D26" s="274"/>
      <c r="E26" s="227"/>
      <c r="F26" s="227"/>
      <c r="G26" s="370"/>
      <c r="H26" s="204"/>
    </row>
    <row r="27" spans="1:8" ht="20.100000000000001" customHeight="1">
      <c r="B27" s="421" t="s">
        <v>4639</v>
      </c>
      <c r="C27" s="304"/>
      <c r="D27" s="305"/>
      <c r="E27" s="306"/>
      <c r="F27" s="306"/>
      <c r="G27" s="288"/>
      <c r="H27" s="204"/>
    </row>
    <row r="28" spans="1:8" ht="20.100000000000001" customHeight="1">
      <c r="B28" s="421" t="s">
        <v>4640</v>
      </c>
      <c r="C28" s="304"/>
      <c r="D28" s="305"/>
      <c r="E28" s="306"/>
      <c r="F28" s="306"/>
      <c r="G28" s="288"/>
      <c r="H28" s="204"/>
    </row>
    <row r="29" spans="1:8" ht="20.100000000000001" customHeight="1">
      <c r="B29" s="421"/>
      <c r="C29" s="304"/>
      <c r="D29" s="305"/>
      <c r="E29" s="306"/>
      <c r="F29" s="306"/>
      <c r="G29" s="288"/>
      <c r="H29" s="204"/>
    </row>
    <row r="30" spans="1:8" ht="20.100000000000001" customHeight="1">
      <c r="B30" s="444" t="s">
        <v>4641</v>
      </c>
      <c r="C30" s="445"/>
      <c r="D30" s="446" t="s">
        <v>4642</v>
      </c>
      <c r="E30" s="447"/>
      <c r="F30" s="306"/>
      <c r="G30" s="288"/>
      <c r="H30" s="204"/>
    </row>
    <row r="31" spans="1:8" ht="20.100000000000001" customHeight="1">
      <c r="B31" s="421"/>
      <c r="C31" s="304"/>
      <c r="D31" s="305"/>
      <c r="E31" s="306"/>
      <c r="F31" s="306"/>
      <c r="G31" s="288"/>
      <c r="H31" s="204"/>
    </row>
    <row r="32" spans="1:8" ht="20.100000000000001" customHeight="1">
      <c r="B32" s="421"/>
      <c r="C32" s="304"/>
      <c r="D32" s="305"/>
      <c r="E32" s="306"/>
      <c r="F32" s="306"/>
      <c r="G32" s="288"/>
      <c r="H32" s="204"/>
    </row>
    <row r="33" spans="2:8" ht="20.100000000000001" customHeight="1">
      <c r="B33" s="421"/>
      <c r="C33" s="304"/>
      <c r="D33" s="305"/>
      <c r="E33" s="306"/>
      <c r="F33" s="306"/>
      <c r="G33" s="288"/>
      <c r="H33" s="204"/>
    </row>
    <row r="34" spans="2:8" ht="20.100000000000001" customHeight="1">
      <c r="B34" s="421"/>
      <c r="C34" s="304"/>
      <c r="D34" s="305"/>
      <c r="E34" s="306"/>
      <c r="F34" s="306"/>
      <c r="G34" s="288"/>
      <c r="H34" s="204"/>
    </row>
    <row r="35" spans="2:8" ht="20.100000000000001" customHeight="1">
      <c r="B35" s="421"/>
      <c r="C35" s="304"/>
      <c r="D35" s="305"/>
      <c r="E35" s="306"/>
      <c r="F35" s="306"/>
      <c r="G35" s="288"/>
      <c r="H35" s="204"/>
    </row>
    <row r="36" spans="2:8" ht="20.100000000000001" customHeight="1">
      <c r="B36" s="421"/>
      <c r="C36" s="304"/>
      <c r="D36" s="305"/>
      <c r="E36" s="306"/>
      <c r="F36" s="306"/>
      <c r="G36" s="288"/>
      <c r="H36" s="204"/>
    </row>
    <row r="37" spans="2:8" ht="20.100000000000001" customHeight="1">
      <c r="B37" s="421"/>
      <c r="C37" s="304"/>
      <c r="D37" s="305"/>
      <c r="E37" s="306"/>
      <c r="F37" s="306"/>
      <c r="G37" s="288"/>
      <c r="H37" s="204"/>
    </row>
    <row r="38" spans="2:8" ht="20.100000000000001" customHeight="1">
      <c r="B38" s="421"/>
      <c r="C38" s="304"/>
      <c r="D38" s="305"/>
      <c r="E38" s="306"/>
      <c r="F38" s="306"/>
      <c r="G38" s="288"/>
      <c r="H38" s="204"/>
    </row>
    <row r="39" spans="2:8" ht="20.100000000000001" customHeight="1">
      <c r="B39" s="421"/>
      <c r="C39" s="304"/>
      <c r="D39" s="305"/>
      <c r="E39" s="306"/>
      <c r="F39" s="306"/>
      <c r="G39" s="288"/>
      <c r="H39" s="204"/>
    </row>
    <row r="40" spans="2:8" ht="20.100000000000001" customHeight="1">
      <c r="B40" s="421"/>
      <c r="C40" s="304"/>
      <c r="D40" s="305"/>
      <c r="E40" s="306"/>
      <c r="F40" s="306"/>
      <c r="G40" s="288"/>
      <c r="H40" s="204"/>
    </row>
    <row r="41" spans="2:8" ht="20.100000000000001" customHeight="1">
      <c r="B41" s="421" t="s">
        <v>4643</v>
      </c>
      <c r="C41" s="304"/>
      <c r="D41" s="305"/>
      <c r="E41" s="306"/>
      <c r="F41" s="306"/>
      <c r="G41" s="288"/>
      <c r="H41" s="204"/>
    </row>
    <row r="42" spans="2:8" ht="20.100000000000001" customHeight="1">
      <c r="B42" s="421" t="s">
        <v>4644</v>
      </c>
      <c r="C42" s="304"/>
      <c r="D42" s="305"/>
      <c r="E42" s="306"/>
      <c r="F42" s="306"/>
      <c r="G42" s="288"/>
      <c r="H42" s="204"/>
    </row>
    <row r="43" spans="2:8" ht="20.100000000000001" customHeight="1">
      <c r="B43" s="421"/>
      <c r="C43" s="304"/>
      <c r="D43" s="305"/>
      <c r="E43" s="306"/>
      <c r="F43" s="306"/>
      <c r="G43" s="288"/>
      <c r="H43" s="204"/>
    </row>
    <row r="44" spans="2:8" ht="20.100000000000001" customHeight="1">
      <c r="B44" s="444" t="s">
        <v>4641</v>
      </c>
      <c r="C44" s="304"/>
      <c r="D44" s="446" t="s">
        <v>4642</v>
      </c>
      <c r="E44" s="306"/>
      <c r="F44" s="306"/>
      <c r="G44" s="288"/>
      <c r="H44" s="204"/>
    </row>
    <row r="45" spans="2:8" ht="20.100000000000001" customHeight="1">
      <c r="B45" s="421"/>
      <c r="C45" s="304"/>
      <c r="D45" s="305"/>
      <c r="E45" s="306"/>
      <c r="F45" s="306"/>
      <c r="G45" s="288"/>
      <c r="H45" s="204"/>
    </row>
    <row r="46" spans="2:8" ht="20.100000000000001" customHeight="1">
      <c r="B46" s="421"/>
      <c r="C46" s="304"/>
      <c r="D46" s="305"/>
      <c r="E46" s="306"/>
      <c r="F46" s="306"/>
      <c r="G46" s="288"/>
      <c r="H46" s="204"/>
    </row>
    <row r="47" spans="2:8" ht="20.100000000000001" customHeight="1">
      <c r="B47" s="421"/>
      <c r="C47" s="304"/>
      <c r="D47" s="305"/>
      <c r="E47" s="306"/>
      <c r="F47" s="306"/>
      <c r="G47" s="288"/>
      <c r="H47" s="204"/>
    </row>
    <row r="48" spans="2:8" ht="20.100000000000001" customHeight="1">
      <c r="B48" s="421"/>
      <c r="C48" s="304"/>
      <c r="D48" s="305"/>
      <c r="E48" s="306"/>
      <c r="F48" s="306"/>
      <c r="G48" s="288"/>
      <c r="H48" s="204"/>
    </row>
    <row r="49" spans="2:8" ht="20.100000000000001" customHeight="1">
      <c r="B49" s="421"/>
      <c r="C49" s="304"/>
      <c r="D49" s="305"/>
      <c r="E49" s="306"/>
      <c r="F49" s="306"/>
      <c r="G49" s="288"/>
      <c r="H49" s="204"/>
    </row>
    <row r="50" spans="2:8" ht="20.100000000000001" customHeight="1">
      <c r="B50" s="421"/>
      <c r="C50" s="304"/>
      <c r="D50" s="305"/>
      <c r="E50" s="306"/>
      <c r="F50" s="306"/>
      <c r="G50" s="288"/>
      <c r="H50" s="204"/>
    </row>
    <row r="51" spans="2:8" ht="20.100000000000001" customHeight="1">
      <c r="B51" s="421"/>
      <c r="C51" s="304"/>
      <c r="D51" s="305"/>
      <c r="E51" s="306"/>
      <c r="F51" s="306"/>
      <c r="G51" s="288"/>
      <c r="H51" s="204"/>
    </row>
    <row r="52" spans="2:8" ht="20.100000000000001" customHeight="1">
      <c r="B52" s="421"/>
      <c r="C52" s="304"/>
      <c r="D52" s="305"/>
      <c r="E52" s="306"/>
      <c r="F52" s="306"/>
      <c r="G52" s="288"/>
      <c r="H52" s="204"/>
    </row>
    <row r="53" spans="2:8" ht="20.100000000000001" customHeight="1">
      <c r="B53" s="421"/>
      <c r="C53" s="304"/>
      <c r="D53" s="305"/>
      <c r="E53" s="306"/>
      <c r="F53" s="306"/>
      <c r="G53" s="288"/>
      <c r="H53" s="204"/>
    </row>
    <row r="54" spans="2:8" ht="20.100000000000001" customHeight="1">
      <c r="B54" s="421"/>
      <c r="C54" s="304"/>
      <c r="D54" s="305"/>
      <c r="E54" s="306"/>
      <c r="F54" s="306"/>
      <c r="G54" s="288"/>
      <c r="H54" s="204"/>
    </row>
    <row r="55" spans="2:8" ht="20.100000000000001" customHeight="1" thickBot="1">
      <c r="B55" s="422"/>
      <c r="C55" s="279"/>
      <c r="D55" s="280"/>
      <c r="E55" s="281"/>
      <c r="F55" s="281"/>
      <c r="G55" s="309"/>
      <c r="H55" s="204"/>
    </row>
    <row r="56" spans="2:8" ht="20.100000000000001" customHeight="1">
      <c r="B56" s="224"/>
      <c r="C56" s="224"/>
      <c r="D56" s="225"/>
      <c r="E56" s="226"/>
      <c r="F56" s="226"/>
      <c r="G56" s="224"/>
      <c r="H56"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3.9" customHeight="1" thickBot="1">
      <c r="A2" s="41"/>
      <c r="B2" s="191" t="s">
        <v>4</v>
      </c>
      <c r="C2" s="192"/>
      <c r="D2" s="192"/>
      <c r="E2" s="192"/>
      <c r="F2" s="192"/>
      <c r="G2" s="193"/>
      <c r="H2" s="194"/>
    </row>
    <row r="3" spans="1:8" ht="13.5" customHeight="1">
      <c r="A3" s="45"/>
      <c r="B3" s="241"/>
      <c r="C3" s="241"/>
      <c r="D3" s="241"/>
      <c r="E3" s="241"/>
      <c r="F3" s="241"/>
      <c r="G3" s="241"/>
      <c r="H3" s="196"/>
    </row>
    <row r="4" spans="1:8" ht="13.5" customHeight="1">
      <c r="A4" s="45"/>
      <c r="B4" s="41" t="s">
        <v>10843</v>
      </c>
      <c r="C4" s="41"/>
      <c r="D4" s="41"/>
      <c r="E4" s="41"/>
      <c r="F4" s="41"/>
      <c r="G4" s="448"/>
      <c r="H4" s="196"/>
    </row>
    <row r="5" spans="1:8" ht="13.5" customHeight="1" thickBot="1">
      <c r="A5" s="45"/>
      <c r="B5" s="41"/>
      <c r="C5" s="41"/>
      <c r="D5" s="41"/>
      <c r="E5" s="41"/>
      <c r="F5" s="41"/>
      <c r="G5" s="41"/>
      <c r="H5" s="196"/>
    </row>
    <row r="6" spans="1:8" ht="20.25" customHeight="1" thickBot="1">
      <c r="A6" s="44"/>
      <c r="B6" s="449" t="s">
        <v>26</v>
      </c>
      <c r="C6" s="450" t="s">
        <v>1348</v>
      </c>
      <c r="D6" s="450" t="s">
        <v>1349</v>
      </c>
      <c r="E6" s="450" t="s">
        <v>1350</v>
      </c>
      <c r="F6" s="451" t="s">
        <v>1351</v>
      </c>
      <c r="G6" s="452" t="s">
        <v>1041</v>
      </c>
      <c r="H6" s="44"/>
    </row>
    <row r="7" spans="1:8">
      <c r="B7" s="205" t="s">
        <v>309</v>
      </c>
      <c r="C7" s="206" t="s">
        <v>4645</v>
      </c>
      <c r="D7" s="207" t="s">
        <v>2326</v>
      </c>
      <c r="E7" s="208" t="s">
        <v>4646</v>
      </c>
      <c r="F7" s="209" t="s">
        <v>4647</v>
      </c>
      <c r="G7" s="210" t="s">
        <v>1492</v>
      </c>
      <c r="H7" s="204"/>
    </row>
    <row r="8" spans="1:8">
      <c r="B8" s="211" t="s">
        <v>4648</v>
      </c>
      <c r="C8" s="212" t="s">
        <v>4649</v>
      </c>
      <c r="D8" s="213" t="s">
        <v>1387</v>
      </c>
      <c r="E8" s="214" t="s">
        <v>3213</v>
      </c>
      <c r="F8" s="215"/>
      <c r="G8" s="313"/>
      <c r="H8" s="204"/>
    </row>
    <row r="9" spans="1:8" ht="17.25" thickBot="1">
      <c r="B9" s="211" t="s">
        <v>4650</v>
      </c>
      <c r="C9" s="212" t="s">
        <v>4651</v>
      </c>
      <c r="D9" s="213" t="s">
        <v>1397</v>
      </c>
      <c r="E9" s="214" t="s">
        <v>3212</v>
      </c>
      <c r="F9" s="215"/>
      <c r="G9" s="313"/>
      <c r="H9" s="204"/>
    </row>
    <row r="10" spans="1:8" ht="20.100000000000001" customHeight="1">
      <c r="B10" s="224"/>
      <c r="C10" s="224"/>
      <c r="D10" s="225"/>
      <c r="E10" s="226"/>
      <c r="F10" s="226"/>
      <c r="G10" s="224"/>
      <c r="H10"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3.9" customHeight="1" thickBot="1">
      <c r="A2" s="41"/>
      <c r="B2" s="191" t="s">
        <v>5</v>
      </c>
      <c r="C2" s="192"/>
      <c r="D2" s="192"/>
      <c r="E2" s="192"/>
      <c r="F2" s="192"/>
      <c r="G2" s="193"/>
      <c r="H2" s="194"/>
    </row>
    <row r="3" spans="1:8" ht="13.5" customHeight="1">
      <c r="A3" s="45"/>
      <c r="B3" s="241"/>
      <c r="C3" s="241"/>
      <c r="D3" s="241"/>
      <c r="E3" s="241"/>
      <c r="F3" s="241"/>
      <c r="G3" s="241"/>
      <c r="H3" s="196"/>
    </row>
    <row r="4" spans="1:8" ht="13.5" customHeight="1">
      <c r="A4" s="45"/>
      <c r="B4" s="41" t="s">
        <v>10843</v>
      </c>
      <c r="C4" s="41"/>
      <c r="D4" s="41"/>
      <c r="E4" s="41"/>
      <c r="F4" s="41"/>
      <c r="G4" s="448"/>
      <c r="H4" s="196"/>
    </row>
    <row r="5" spans="1:8" ht="13.5" customHeight="1" thickBot="1">
      <c r="A5" s="45"/>
      <c r="B5" s="41"/>
      <c r="C5" s="41"/>
      <c r="D5" s="41"/>
      <c r="E5" s="41"/>
      <c r="F5" s="41"/>
      <c r="G5" s="41"/>
      <c r="H5" s="196"/>
    </row>
    <row r="6" spans="1:8" ht="20.25" customHeight="1" thickBot="1">
      <c r="A6" s="44"/>
      <c r="B6" s="449" t="s">
        <v>26</v>
      </c>
      <c r="C6" s="450" t="s">
        <v>1348</v>
      </c>
      <c r="D6" s="450" t="s">
        <v>1349</v>
      </c>
      <c r="E6" s="450" t="s">
        <v>1350</v>
      </c>
      <c r="F6" s="451" t="s">
        <v>1351</v>
      </c>
      <c r="G6" s="452" t="s">
        <v>1041</v>
      </c>
      <c r="H6" s="44"/>
    </row>
    <row r="7" spans="1:8">
      <c r="B7" s="205" t="s">
        <v>310</v>
      </c>
      <c r="C7" s="206" t="s">
        <v>4652</v>
      </c>
      <c r="D7" s="207" t="s">
        <v>2326</v>
      </c>
      <c r="E7" s="208" t="s">
        <v>4646</v>
      </c>
      <c r="F7" s="209" t="s">
        <v>4647</v>
      </c>
      <c r="G7" s="210" t="s">
        <v>1492</v>
      </c>
      <c r="H7" s="204"/>
    </row>
    <row r="8" spans="1:8">
      <c r="B8" s="211" t="s">
        <v>4653</v>
      </c>
      <c r="C8" s="212" t="s">
        <v>4654</v>
      </c>
      <c r="D8" s="213" t="s">
        <v>1387</v>
      </c>
      <c r="E8" s="214" t="s">
        <v>3213</v>
      </c>
      <c r="F8" s="215"/>
      <c r="G8" s="313"/>
      <c r="H8" s="204"/>
    </row>
    <row r="9" spans="1:8" ht="17.25" thickBot="1">
      <c r="B9" s="211" t="s">
        <v>4650</v>
      </c>
      <c r="C9" s="212" t="s">
        <v>4655</v>
      </c>
      <c r="D9" s="213" t="s">
        <v>1397</v>
      </c>
      <c r="E9" s="214" t="s">
        <v>3212</v>
      </c>
      <c r="F9" s="215"/>
      <c r="G9" s="313"/>
      <c r="H9" s="204"/>
    </row>
    <row r="10" spans="1:8" ht="20.100000000000001" customHeight="1">
      <c r="B10" s="224"/>
      <c r="C10" s="224"/>
      <c r="D10" s="225"/>
      <c r="E10" s="226"/>
      <c r="F10" s="226"/>
      <c r="G10" s="224"/>
      <c r="H10"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A1:H1920"/>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97</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c r="B5" s="205" t="s">
        <v>480</v>
      </c>
      <c r="C5" s="206" t="s">
        <v>4656</v>
      </c>
      <c r="D5" s="207" t="s">
        <v>2235</v>
      </c>
      <c r="E5" s="208" t="s">
        <v>1357</v>
      </c>
      <c r="F5" s="209" t="s">
        <v>1358</v>
      </c>
      <c r="G5" s="210" t="s">
        <v>1374</v>
      </c>
      <c r="H5" s="204"/>
    </row>
    <row r="6" spans="1:8">
      <c r="B6" s="211" t="s">
        <v>481</v>
      </c>
      <c r="C6" s="212" t="s">
        <v>4657</v>
      </c>
      <c r="D6" s="213" t="s">
        <v>1550</v>
      </c>
      <c r="E6" s="214" t="s">
        <v>1363</v>
      </c>
      <c r="F6" s="215"/>
      <c r="G6" s="313"/>
      <c r="H6" s="204"/>
    </row>
    <row r="7" spans="1:8">
      <c r="B7" s="211" t="s">
        <v>4658</v>
      </c>
      <c r="C7" s="212" t="s">
        <v>4659</v>
      </c>
      <c r="D7" s="213" t="s">
        <v>1362</v>
      </c>
      <c r="E7" s="214" t="s">
        <v>1999</v>
      </c>
      <c r="F7" s="215"/>
      <c r="G7" s="313"/>
      <c r="H7" s="204"/>
    </row>
    <row r="8" spans="1:8">
      <c r="B8" s="211" t="s">
        <v>1494</v>
      </c>
      <c r="C8" s="212" t="s">
        <v>4661</v>
      </c>
      <c r="D8" s="213" t="s">
        <v>1387</v>
      </c>
      <c r="E8" s="214" t="s">
        <v>1999</v>
      </c>
      <c r="F8" s="215"/>
      <c r="G8" s="313"/>
      <c r="H8" s="204"/>
    </row>
    <row r="9" spans="1:8">
      <c r="B9" s="211" t="s">
        <v>1496</v>
      </c>
      <c r="C9" s="212" t="s">
        <v>4662</v>
      </c>
      <c r="D9" s="213" t="s">
        <v>1387</v>
      </c>
      <c r="E9" s="214" t="s">
        <v>1999</v>
      </c>
      <c r="F9" s="215"/>
      <c r="G9" s="313"/>
      <c r="H9" s="204"/>
    </row>
    <row r="10" spans="1:8" ht="17.25" thickBot="1">
      <c r="B10" s="211" t="s">
        <v>1498</v>
      </c>
      <c r="C10" s="212" t="s">
        <v>4663</v>
      </c>
      <c r="D10" s="213" t="s">
        <v>1387</v>
      </c>
      <c r="E10" s="214" t="s">
        <v>1363</v>
      </c>
      <c r="F10" s="215"/>
      <c r="G10" s="313"/>
      <c r="H10" s="204"/>
    </row>
    <row r="11" spans="1:8" s="44" customFormat="1" ht="18">
      <c r="A11" s="8"/>
      <c r="B11" s="249" t="s">
        <v>4664</v>
      </c>
      <c r="C11" s="453"/>
      <c r="D11" s="454"/>
      <c r="E11" s="455"/>
      <c r="F11" s="455"/>
      <c r="G11" s="456"/>
      <c r="H11" s="204"/>
    </row>
    <row r="12" spans="1:8" s="44" customFormat="1" ht="18.75" thickBot="1">
      <c r="A12" s="8"/>
      <c r="B12" s="457" t="s">
        <v>4665</v>
      </c>
      <c r="C12" s="458"/>
      <c r="D12" s="459"/>
      <c r="E12" s="460"/>
      <c r="F12" s="460"/>
      <c r="G12" s="461"/>
      <c r="H12" s="204"/>
    </row>
    <row r="13" spans="1:8">
      <c r="B13" s="205" t="s">
        <v>4666</v>
      </c>
      <c r="C13" s="206" t="s">
        <v>4667</v>
      </c>
      <c r="D13" s="207" t="s">
        <v>1356</v>
      </c>
      <c r="E13" s="208" t="s">
        <v>2337</v>
      </c>
      <c r="F13" s="209"/>
      <c r="G13" s="350" t="s">
        <v>4668</v>
      </c>
      <c r="H13" s="204"/>
    </row>
    <row r="14" spans="1:8">
      <c r="B14" s="211" t="s">
        <v>4669</v>
      </c>
      <c r="C14" s="212" t="s">
        <v>4670</v>
      </c>
      <c r="D14" s="213" t="s">
        <v>1356</v>
      </c>
      <c r="E14" s="214" t="s">
        <v>4671</v>
      </c>
      <c r="F14" s="215"/>
      <c r="G14" s="233"/>
      <c r="H14" s="204"/>
    </row>
    <row r="15" spans="1:8">
      <c r="B15" s="211" t="s">
        <v>4672</v>
      </c>
      <c r="C15" s="212" t="s">
        <v>4673</v>
      </c>
      <c r="D15" s="213" t="s">
        <v>1356</v>
      </c>
      <c r="E15" s="214" t="s">
        <v>4671</v>
      </c>
      <c r="F15" s="215"/>
      <c r="G15" s="233"/>
      <c r="H15" s="204"/>
    </row>
    <row r="16" spans="1:8">
      <c r="B16" s="211" t="s">
        <v>4674</v>
      </c>
      <c r="C16" s="212" t="s">
        <v>4675</v>
      </c>
      <c r="D16" s="213" t="s">
        <v>1356</v>
      </c>
      <c r="E16" s="214" t="s">
        <v>4671</v>
      </c>
      <c r="F16" s="215"/>
      <c r="G16" s="233"/>
      <c r="H16" s="204"/>
    </row>
    <row r="17" spans="1:8" ht="17.25" thickBot="1">
      <c r="B17" s="218" t="s">
        <v>4676</v>
      </c>
      <c r="C17" s="219" t="s">
        <v>4677</v>
      </c>
      <c r="D17" s="220" t="s">
        <v>1356</v>
      </c>
      <c r="E17" s="221" t="s">
        <v>4671</v>
      </c>
      <c r="F17" s="222"/>
      <c r="G17" s="234"/>
      <c r="H17" s="204"/>
    </row>
    <row r="18" spans="1:8" s="44" customFormat="1" ht="18">
      <c r="A18" s="8"/>
      <c r="B18" s="249" t="s">
        <v>4678</v>
      </c>
      <c r="C18" s="453"/>
      <c r="D18" s="454"/>
      <c r="E18" s="455"/>
      <c r="F18" s="455"/>
      <c r="G18" s="456"/>
      <c r="H18" s="204"/>
    </row>
    <row r="19" spans="1:8" s="44" customFormat="1" ht="18.75" thickBot="1">
      <c r="A19" s="8"/>
      <c r="B19" s="457" t="s">
        <v>4679</v>
      </c>
      <c r="C19" s="458"/>
      <c r="D19" s="459"/>
      <c r="E19" s="460"/>
      <c r="F19" s="460"/>
      <c r="G19" s="461"/>
      <c r="H19" s="204"/>
    </row>
    <row r="20" spans="1:8" ht="20.100000000000001" customHeight="1" thickBot="1">
      <c r="B20" s="462" t="s">
        <v>4680</v>
      </c>
      <c r="C20" s="463"/>
      <c r="D20" s="464"/>
      <c r="E20" s="465"/>
      <c r="F20" s="465"/>
      <c r="G20" s="467"/>
      <c r="H20" s="204"/>
    </row>
    <row r="21" spans="1:8" ht="90">
      <c r="B21" s="468" t="s">
        <v>98</v>
      </c>
      <c r="C21" s="317" t="s">
        <v>4681</v>
      </c>
      <c r="D21" s="425" t="s">
        <v>1574</v>
      </c>
      <c r="E21" s="245" t="s">
        <v>4682</v>
      </c>
      <c r="F21" s="344"/>
      <c r="G21" s="435" t="s">
        <v>4683</v>
      </c>
      <c r="H21" s="238"/>
    </row>
    <row r="22" spans="1:8">
      <c r="B22" s="424" t="s">
        <v>433</v>
      </c>
      <c r="C22" s="317" t="s">
        <v>4684</v>
      </c>
      <c r="D22" s="425" t="s">
        <v>1367</v>
      </c>
      <c r="E22" s="426" t="s">
        <v>4685</v>
      </c>
      <c r="F22" s="427"/>
      <c r="G22" s="258" t="s">
        <v>1553</v>
      </c>
      <c r="H22" s="204"/>
    </row>
    <row r="23" spans="1:8">
      <c r="B23" s="211" t="s">
        <v>434</v>
      </c>
      <c r="C23" s="212" t="s">
        <v>4686</v>
      </c>
      <c r="D23" s="213" t="s">
        <v>1367</v>
      </c>
      <c r="E23" s="214" t="s">
        <v>4685</v>
      </c>
      <c r="F23" s="215"/>
      <c r="G23" s="313" t="s">
        <v>4687</v>
      </c>
      <c r="H23" s="204"/>
    </row>
    <row r="24" spans="1:8" ht="30">
      <c r="B24" s="211" t="s">
        <v>435</v>
      </c>
      <c r="C24" s="212" t="s">
        <v>4688</v>
      </c>
      <c r="D24" s="213" t="s">
        <v>1367</v>
      </c>
      <c r="E24" s="214" t="s">
        <v>4685</v>
      </c>
      <c r="F24" s="215"/>
      <c r="G24" s="313" t="s">
        <v>4689</v>
      </c>
      <c r="H24" s="204"/>
    </row>
    <row r="25" spans="1:8">
      <c r="B25" s="211" t="s">
        <v>436</v>
      </c>
      <c r="C25" s="212" t="s">
        <v>4690</v>
      </c>
      <c r="D25" s="213" t="s">
        <v>2158</v>
      </c>
      <c r="E25" s="214" t="s">
        <v>4671</v>
      </c>
      <c r="F25" s="215"/>
      <c r="G25" s="313" t="s">
        <v>4691</v>
      </c>
      <c r="H25" s="204"/>
    </row>
    <row r="26" spans="1:8" ht="45">
      <c r="B26" s="211" t="s">
        <v>437</v>
      </c>
      <c r="C26" s="212" t="s">
        <v>4692</v>
      </c>
      <c r="D26" s="213" t="s">
        <v>1367</v>
      </c>
      <c r="E26" s="214" t="s">
        <v>4685</v>
      </c>
      <c r="F26" s="215"/>
      <c r="G26" s="313" t="s">
        <v>4693</v>
      </c>
      <c r="H26" s="204"/>
    </row>
    <row r="27" spans="1:8" ht="33">
      <c r="B27" s="211" t="s">
        <v>4694</v>
      </c>
      <c r="C27" s="212" t="s">
        <v>4695</v>
      </c>
      <c r="D27" s="213" t="s">
        <v>1367</v>
      </c>
      <c r="E27" s="214" t="s">
        <v>4685</v>
      </c>
      <c r="F27" s="215"/>
      <c r="G27" s="313" t="s">
        <v>4696</v>
      </c>
      <c r="H27" s="204"/>
    </row>
    <row r="28" spans="1:8" ht="45">
      <c r="B28" s="211" t="s">
        <v>4697</v>
      </c>
      <c r="C28" s="212" t="s">
        <v>4698</v>
      </c>
      <c r="D28" s="213" t="s">
        <v>1367</v>
      </c>
      <c r="E28" s="214" t="s">
        <v>4685</v>
      </c>
      <c r="F28" s="215"/>
      <c r="G28" s="313" t="s">
        <v>4699</v>
      </c>
      <c r="H28" s="204"/>
    </row>
    <row r="29" spans="1:8" ht="30">
      <c r="B29" s="211" t="s">
        <v>440</v>
      </c>
      <c r="C29" s="212" t="s">
        <v>4700</v>
      </c>
      <c r="D29" s="213" t="s">
        <v>1367</v>
      </c>
      <c r="E29" s="214" t="s">
        <v>4685</v>
      </c>
      <c r="F29" s="215"/>
      <c r="G29" s="313" t="s">
        <v>4701</v>
      </c>
      <c r="H29" s="204"/>
    </row>
    <row r="30" spans="1:8" ht="30">
      <c r="B30" s="211" t="s">
        <v>441</v>
      </c>
      <c r="C30" s="212" t="s">
        <v>4702</v>
      </c>
      <c r="D30" s="213" t="s">
        <v>1367</v>
      </c>
      <c r="E30" s="214" t="s">
        <v>4685</v>
      </c>
      <c r="F30" s="215"/>
      <c r="G30" s="313" t="s">
        <v>4703</v>
      </c>
      <c r="H30" s="204"/>
    </row>
    <row r="31" spans="1:8">
      <c r="B31" s="211" t="s">
        <v>442</v>
      </c>
      <c r="C31" s="212" t="s">
        <v>4704</v>
      </c>
      <c r="D31" s="213" t="s">
        <v>2158</v>
      </c>
      <c r="E31" s="214" t="s">
        <v>4671</v>
      </c>
      <c r="F31" s="215"/>
      <c r="G31" s="313" t="s">
        <v>4705</v>
      </c>
      <c r="H31" s="204"/>
    </row>
    <row r="32" spans="1:8" ht="45">
      <c r="B32" s="211" t="s">
        <v>443</v>
      </c>
      <c r="C32" s="212" t="s">
        <v>4706</v>
      </c>
      <c r="D32" s="213" t="s">
        <v>1367</v>
      </c>
      <c r="E32" s="214" t="s">
        <v>4685</v>
      </c>
      <c r="F32" s="215"/>
      <c r="G32" s="313" t="s">
        <v>4707</v>
      </c>
      <c r="H32" s="204"/>
    </row>
    <row r="33" spans="2:8" ht="30">
      <c r="B33" s="211" t="s">
        <v>4708</v>
      </c>
      <c r="C33" s="212" t="s">
        <v>4709</v>
      </c>
      <c r="D33" s="213" t="s">
        <v>1367</v>
      </c>
      <c r="E33" s="214" t="s">
        <v>4685</v>
      </c>
      <c r="F33" s="215"/>
      <c r="G33" s="313" t="s">
        <v>4710</v>
      </c>
      <c r="H33" s="204"/>
    </row>
    <row r="34" spans="2:8" ht="45.75" thickBot="1">
      <c r="B34" s="211" t="s">
        <v>4711</v>
      </c>
      <c r="C34" s="212" t="s">
        <v>4712</v>
      </c>
      <c r="D34" s="213" t="s">
        <v>1367</v>
      </c>
      <c r="E34" s="214" t="s">
        <v>4685</v>
      </c>
      <c r="F34" s="215"/>
      <c r="G34" s="313" t="s">
        <v>4713</v>
      </c>
      <c r="H34" s="204"/>
    </row>
    <row r="35" spans="2:8" ht="20.100000000000001" customHeight="1" thickBot="1">
      <c r="B35" s="462" t="s">
        <v>4714</v>
      </c>
      <c r="C35" s="463"/>
      <c r="D35" s="464"/>
      <c r="E35" s="465"/>
      <c r="F35" s="465"/>
      <c r="G35" s="467"/>
      <c r="H35" s="204"/>
    </row>
    <row r="36" spans="2:8" ht="20.100000000000001" customHeight="1" thickBot="1">
      <c r="B36" s="462" t="s">
        <v>4715</v>
      </c>
      <c r="C36" s="463"/>
      <c r="D36" s="464"/>
      <c r="E36" s="465"/>
      <c r="F36" s="465"/>
      <c r="G36" s="467"/>
      <c r="H36" s="204"/>
    </row>
    <row r="37" spans="2:8" ht="30">
      <c r="B37" s="205" t="s">
        <v>4716</v>
      </c>
      <c r="C37" s="206" t="s">
        <v>4717</v>
      </c>
      <c r="D37" s="423" t="s">
        <v>1367</v>
      </c>
      <c r="E37" s="294" t="s">
        <v>1443</v>
      </c>
      <c r="F37" s="209"/>
      <c r="G37" s="210" t="s">
        <v>4718</v>
      </c>
      <c r="H37" s="204"/>
    </row>
    <row r="38" spans="2:8" ht="120">
      <c r="B38" s="235" t="s">
        <v>4719</v>
      </c>
      <c r="C38" s="212" t="s">
        <v>4720</v>
      </c>
      <c r="D38" s="213" t="s">
        <v>4721</v>
      </c>
      <c r="E38" s="4" t="s">
        <v>1443</v>
      </c>
      <c r="F38" s="236"/>
      <c r="G38" s="237" t="s">
        <v>4722</v>
      </c>
      <c r="H38" s="238"/>
    </row>
    <row r="39" spans="2:8" ht="45">
      <c r="B39" s="211" t="s">
        <v>4723</v>
      </c>
      <c r="C39" s="212" t="s">
        <v>4724</v>
      </c>
      <c r="D39" s="213" t="s">
        <v>1367</v>
      </c>
      <c r="E39" s="214" t="s">
        <v>1443</v>
      </c>
      <c r="F39" s="215"/>
      <c r="G39" s="313" t="s">
        <v>4725</v>
      </c>
      <c r="H39" s="204"/>
    </row>
    <row r="40" spans="2:8" ht="33">
      <c r="B40" s="211" t="s">
        <v>4726</v>
      </c>
      <c r="C40" s="212" t="s">
        <v>4727</v>
      </c>
      <c r="D40" s="213" t="s">
        <v>1356</v>
      </c>
      <c r="E40" s="214" t="s">
        <v>1858</v>
      </c>
      <c r="F40" s="215"/>
      <c r="G40" s="313" t="s">
        <v>4728</v>
      </c>
      <c r="H40" s="204"/>
    </row>
    <row r="41" spans="2:8">
      <c r="B41" s="211" t="s">
        <v>4729</v>
      </c>
      <c r="C41" s="212" t="s">
        <v>4730</v>
      </c>
      <c r="D41" s="213" t="s">
        <v>1367</v>
      </c>
      <c r="E41" s="214" t="s">
        <v>1443</v>
      </c>
      <c r="F41" s="215"/>
      <c r="G41" s="313" t="s">
        <v>4731</v>
      </c>
      <c r="H41" s="204"/>
    </row>
    <row r="42" spans="2:8" ht="33">
      <c r="B42" s="211" t="s">
        <v>4732</v>
      </c>
      <c r="C42" s="212" t="s">
        <v>4733</v>
      </c>
      <c r="D42" s="213" t="s">
        <v>1574</v>
      </c>
      <c r="E42" s="214" t="s">
        <v>1443</v>
      </c>
      <c r="F42" s="215"/>
      <c r="G42" s="313" t="s">
        <v>4734</v>
      </c>
      <c r="H42" s="204"/>
    </row>
    <row r="43" spans="2:8" ht="33">
      <c r="B43" s="211" t="s">
        <v>4735</v>
      </c>
      <c r="C43" s="212" t="s">
        <v>4736</v>
      </c>
      <c r="D43" s="213" t="s">
        <v>1367</v>
      </c>
      <c r="E43" s="214" t="s">
        <v>1443</v>
      </c>
      <c r="F43" s="215"/>
      <c r="G43" s="313" t="s">
        <v>4737</v>
      </c>
      <c r="H43" s="204"/>
    </row>
    <row r="44" spans="2:8" ht="60">
      <c r="B44" s="211" t="s">
        <v>4738</v>
      </c>
      <c r="C44" s="212" t="s">
        <v>4739</v>
      </c>
      <c r="D44" s="213" t="s">
        <v>2158</v>
      </c>
      <c r="E44" s="214" t="s">
        <v>1443</v>
      </c>
      <c r="F44" s="215"/>
      <c r="G44" s="313" t="s">
        <v>4740</v>
      </c>
      <c r="H44" s="204"/>
    </row>
    <row r="45" spans="2:8" ht="60">
      <c r="B45" s="211" t="s">
        <v>4741</v>
      </c>
      <c r="C45" s="212" t="s">
        <v>4742</v>
      </c>
      <c r="D45" s="213" t="s">
        <v>1574</v>
      </c>
      <c r="E45" s="214" t="s">
        <v>1443</v>
      </c>
      <c r="F45" s="215"/>
      <c r="G45" s="313" t="s">
        <v>4743</v>
      </c>
      <c r="H45" s="204"/>
    </row>
    <row r="46" spans="2:8" ht="33">
      <c r="B46" s="211" t="s">
        <v>4744</v>
      </c>
      <c r="C46" s="212" t="s">
        <v>4745</v>
      </c>
      <c r="D46" s="213" t="s">
        <v>1367</v>
      </c>
      <c r="E46" s="214" t="s">
        <v>1443</v>
      </c>
      <c r="F46" s="215"/>
      <c r="G46" s="313" t="s">
        <v>4746</v>
      </c>
      <c r="H46" s="204"/>
    </row>
    <row r="47" spans="2:8" ht="135">
      <c r="B47" s="235" t="s">
        <v>4747</v>
      </c>
      <c r="C47" s="212" t="s">
        <v>4748</v>
      </c>
      <c r="D47" s="213" t="s">
        <v>4749</v>
      </c>
      <c r="E47" s="4" t="s">
        <v>1443</v>
      </c>
      <c r="F47" s="236"/>
      <c r="G47" s="237" t="s">
        <v>4750</v>
      </c>
      <c r="H47" s="238"/>
    </row>
    <row r="48" spans="2:8" ht="33">
      <c r="B48" s="211" t="s">
        <v>4751</v>
      </c>
      <c r="C48" s="212" t="s">
        <v>4752</v>
      </c>
      <c r="D48" s="213" t="s">
        <v>1356</v>
      </c>
      <c r="E48" s="214" t="s">
        <v>1858</v>
      </c>
      <c r="F48" s="215"/>
      <c r="G48" s="232" t="s">
        <v>4753</v>
      </c>
      <c r="H48" s="204"/>
    </row>
    <row r="49" spans="2:8">
      <c r="B49" s="211" t="s">
        <v>4754</v>
      </c>
      <c r="C49" s="212" t="s">
        <v>4755</v>
      </c>
      <c r="D49" s="213" t="s">
        <v>1367</v>
      </c>
      <c r="E49" s="214" t="s">
        <v>1443</v>
      </c>
      <c r="F49" s="215"/>
      <c r="G49" s="233"/>
      <c r="H49" s="204"/>
    </row>
    <row r="50" spans="2:8" ht="33">
      <c r="B50" s="211" t="s">
        <v>4756</v>
      </c>
      <c r="C50" s="212" t="s">
        <v>4757</v>
      </c>
      <c r="D50" s="213" t="s">
        <v>1574</v>
      </c>
      <c r="E50" s="214" t="s">
        <v>1443</v>
      </c>
      <c r="F50" s="215"/>
      <c r="G50" s="233"/>
      <c r="H50" s="204"/>
    </row>
    <row r="51" spans="2:8" ht="33">
      <c r="B51" s="211" t="s">
        <v>4758</v>
      </c>
      <c r="C51" s="212" t="s">
        <v>4759</v>
      </c>
      <c r="D51" s="213" t="s">
        <v>1367</v>
      </c>
      <c r="E51" s="214" t="s">
        <v>1443</v>
      </c>
      <c r="F51" s="215"/>
      <c r="G51" s="233"/>
      <c r="H51" s="204"/>
    </row>
    <row r="52" spans="2:8" ht="33">
      <c r="B52" s="211" t="s">
        <v>4760</v>
      </c>
      <c r="C52" s="212" t="s">
        <v>4761</v>
      </c>
      <c r="D52" s="213" t="s">
        <v>2158</v>
      </c>
      <c r="E52" s="214" t="s">
        <v>1443</v>
      </c>
      <c r="F52" s="215"/>
      <c r="G52" s="233"/>
      <c r="H52" s="204"/>
    </row>
    <row r="53" spans="2:8" ht="33">
      <c r="B53" s="211" t="s">
        <v>4762</v>
      </c>
      <c r="C53" s="212" t="s">
        <v>4763</v>
      </c>
      <c r="D53" s="213" t="s">
        <v>1574</v>
      </c>
      <c r="E53" s="214" t="s">
        <v>1443</v>
      </c>
      <c r="F53" s="215"/>
      <c r="G53" s="233"/>
      <c r="H53" s="204"/>
    </row>
    <row r="54" spans="2:8" ht="33">
      <c r="B54" s="211" t="s">
        <v>4764</v>
      </c>
      <c r="C54" s="212" t="s">
        <v>4765</v>
      </c>
      <c r="D54" s="213" t="s">
        <v>1367</v>
      </c>
      <c r="E54" s="214" t="s">
        <v>1443</v>
      </c>
      <c r="F54" s="215"/>
      <c r="G54" s="233"/>
      <c r="H54" s="204"/>
    </row>
    <row r="55" spans="2:8">
      <c r="B55" s="235" t="s">
        <v>4766</v>
      </c>
      <c r="C55" s="212" t="s">
        <v>4767</v>
      </c>
      <c r="D55" s="213" t="s">
        <v>4749</v>
      </c>
      <c r="E55" s="4" t="s">
        <v>1443</v>
      </c>
      <c r="F55" s="236"/>
      <c r="G55" s="435"/>
      <c r="H55" s="238"/>
    </row>
    <row r="56" spans="2:8" ht="33">
      <c r="B56" s="211" t="s">
        <v>4768</v>
      </c>
      <c r="C56" s="212" t="s">
        <v>4769</v>
      </c>
      <c r="D56" s="213" t="s">
        <v>1356</v>
      </c>
      <c r="E56" s="214" t="s">
        <v>1858</v>
      </c>
      <c r="F56" s="215"/>
      <c r="G56" s="232" t="s">
        <v>4770</v>
      </c>
      <c r="H56" s="204"/>
    </row>
    <row r="57" spans="2:8">
      <c r="B57" s="211" t="s">
        <v>4771</v>
      </c>
      <c r="C57" s="212" t="s">
        <v>4772</v>
      </c>
      <c r="D57" s="213" t="s">
        <v>1367</v>
      </c>
      <c r="E57" s="214" t="s">
        <v>1443</v>
      </c>
      <c r="F57" s="215"/>
      <c r="G57" s="233"/>
      <c r="H57" s="204"/>
    </row>
    <row r="58" spans="2:8" ht="33">
      <c r="B58" s="211" t="s">
        <v>4773</v>
      </c>
      <c r="C58" s="212" t="s">
        <v>4774</v>
      </c>
      <c r="D58" s="213" t="s">
        <v>1574</v>
      </c>
      <c r="E58" s="214" t="s">
        <v>1443</v>
      </c>
      <c r="F58" s="215"/>
      <c r="G58" s="233"/>
      <c r="H58" s="204"/>
    </row>
    <row r="59" spans="2:8" ht="33">
      <c r="B59" s="211" t="s">
        <v>4775</v>
      </c>
      <c r="C59" s="212" t="s">
        <v>4776</v>
      </c>
      <c r="D59" s="213" t="s">
        <v>1367</v>
      </c>
      <c r="E59" s="214" t="s">
        <v>1443</v>
      </c>
      <c r="F59" s="215"/>
      <c r="G59" s="233"/>
      <c r="H59" s="204"/>
    </row>
    <row r="60" spans="2:8" ht="33">
      <c r="B60" s="211" t="s">
        <v>4777</v>
      </c>
      <c r="C60" s="212" t="s">
        <v>4778</v>
      </c>
      <c r="D60" s="213" t="s">
        <v>2158</v>
      </c>
      <c r="E60" s="214" t="s">
        <v>1443</v>
      </c>
      <c r="F60" s="215"/>
      <c r="G60" s="233"/>
      <c r="H60" s="204"/>
    </row>
    <row r="61" spans="2:8" ht="33">
      <c r="B61" s="211" t="s">
        <v>4779</v>
      </c>
      <c r="C61" s="212" t="s">
        <v>4780</v>
      </c>
      <c r="D61" s="213" t="s">
        <v>1574</v>
      </c>
      <c r="E61" s="214" t="s">
        <v>1443</v>
      </c>
      <c r="F61" s="215"/>
      <c r="G61" s="233"/>
      <c r="H61" s="204"/>
    </row>
    <row r="62" spans="2:8" ht="33">
      <c r="B62" s="211" t="s">
        <v>4781</v>
      </c>
      <c r="C62" s="212" t="s">
        <v>4782</v>
      </c>
      <c r="D62" s="213" t="s">
        <v>1367</v>
      </c>
      <c r="E62" s="214" t="s">
        <v>1443</v>
      </c>
      <c r="F62" s="215"/>
      <c r="G62" s="233"/>
      <c r="H62" s="204"/>
    </row>
    <row r="63" spans="2:8" ht="17.25" thickBot="1">
      <c r="B63" s="235" t="s">
        <v>4783</v>
      </c>
      <c r="C63" s="212" t="s">
        <v>4784</v>
      </c>
      <c r="D63" s="213" t="s">
        <v>4749</v>
      </c>
      <c r="E63" s="4" t="s">
        <v>1443</v>
      </c>
      <c r="F63" s="236"/>
      <c r="G63" s="248"/>
      <c r="H63" s="238"/>
    </row>
    <row r="64" spans="2:8" ht="20.100000000000001" customHeight="1" thickBot="1">
      <c r="B64" s="462" t="s">
        <v>4785</v>
      </c>
      <c r="C64" s="463"/>
      <c r="D64" s="464"/>
      <c r="E64" s="465"/>
      <c r="F64" s="465"/>
      <c r="G64" s="467"/>
      <c r="H64" s="204"/>
    </row>
    <row r="65" spans="2:8" ht="45">
      <c r="B65" s="468" t="s">
        <v>4786</v>
      </c>
      <c r="C65" s="317" t="s">
        <v>4787</v>
      </c>
      <c r="D65" s="425" t="s">
        <v>4749</v>
      </c>
      <c r="E65" s="245" t="s">
        <v>1443</v>
      </c>
      <c r="F65" s="344"/>
      <c r="G65" s="435" t="s">
        <v>4788</v>
      </c>
      <c r="H65" s="238"/>
    </row>
    <row r="66" spans="2:8" ht="30" customHeight="1">
      <c r="B66" s="211" t="s">
        <v>4789</v>
      </c>
      <c r="C66" s="212" t="s">
        <v>4790</v>
      </c>
      <c r="D66" s="213" t="s">
        <v>1367</v>
      </c>
      <c r="E66" s="214" t="s">
        <v>1443</v>
      </c>
      <c r="F66" s="215"/>
      <c r="G66" s="232" t="s">
        <v>4791</v>
      </c>
      <c r="H66" s="204"/>
    </row>
    <row r="67" spans="2:8">
      <c r="B67" s="211" t="s">
        <v>4792</v>
      </c>
      <c r="C67" s="212" t="s">
        <v>4793</v>
      </c>
      <c r="D67" s="213" t="s">
        <v>4721</v>
      </c>
      <c r="E67" s="214" t="s">
        <v>1443</v>
      </c>
      <c r="F67" s="215"/>
      <c r="G67" s="233"/>
      <c r="H67" s="204"/>
    </row>
    <row r="68" spans="2:8">
      <c r="B68" s="211" t="s">
        <v>4794</v>
      </c>
      <c r="C68" s="212" t="s">
        <v>4795</v>
      </c>
      <c r="D68" s="213" t="s">
        <v>1367</v>
      </c>
      <c r="E68" s="214" t="s">
        <v>1443</v>
      </c>
      <c r="F68" s="215"/>
      <c r="G68" s="233"/>
      <c r="H68" s="204"/>
    </row>
    <row r="69" spans="2:8" ht="33">
      <c r="B69" s="211" t="s">
        <v>4796</v>
      </c>
      <c r="C69" s="212" t="s">
        <v>4797</v>
      </c>
      <c r="D69" s="213" t="s">
        <v>1356</v>
      </c>
      <c r="E69" s="214" t="s">
        <v>1858</v>
      </c>
      <c r="F69" s="215"/>
      <c r="G69" s="233"/>
      <c r="H69" s="204"/>
    </row>
    <row r="70" spans="2:8">
      <c r="B70" s="211" t="s">
        <v>4798</v>
      </c>
      <c r="C70" s="212" t="s">
        <v>4799</v>
      </c>
      <c r="D70" s="213" t="s">
        <v>1367</v>
      </c>
      <c r="E70" s="214" t="s">
        <v>1443</v>
      </c>
      <c r="F70" s="215"/>
      <c r="G70" s="233"/>
      <c r="H70" s="204"/>
    </row>
    <row r="71" spans="2:8" ht="33">
      <c r="B71" s="211" t="s">
        <v>4800</v>
      </c>
      <c r="C71" s="212" t="s">
        <v>4801</v>
      </c>
      <c r="D71" s="213" t="s">
        <v>1574</v>
      </c>
      <c r="E71" s="214" t="s">
        <v>1443</v>
      </c>
      <c r="F71" s="215"/>
      <c r="G71" s="233"/>
      <c r="H71" s="204"/>
    </row>
    <row r="72" spans="2:8" ht="33">
      <c r="B72" s="211" t="s">
        <v>4802</v>
      </c>
      <c r="C72" s="212" t="s">
        <v>4803</v>
      </c>
      <c r="D72" s="213" t="s">
        <v>1367</v>
      </c>
      <c r="E72" s="214" t="s">
        <v>1443</v>
      </c>
      <c r="F72" s="215"/>
      <c r="G72" s="233"/>
      <c r="H72" s="204"/>
    </row>
    <row r="73" spans="2:8" ht="33">
      <c r="B73" s="211" t="s">
        <v>4804</v>
      </c>
      <c r="C73" s="212" t="s">
        <v>4805</v>
      </c>
      <c r="D73" s="213" t="s">
        <v>2158</v>
      </c>
      <c r="E73" s="214" t="s">
        <v>1443</v>
      </c>
      <c r="F73" s="215"/>
      <c r="G73" s="233"/>
      <c r="H73" s="204"/>
    </row>
    <row r="74" spans="2:8" ht="33">
      <c r="B74" s="211" t="s">
        <v>4806</v>
      </c>
      <c r="C74" s="212" t="s">
        <v>4807</v>
      </c>
      <c r="D74" s="213" t="s">
        <v>1574</v>
      </c>
      <c r="E74" s="214" t="s">
        <v>1443</v>
      </c>
      <c r="F74" s="215"/>
      <c r="G74" s="233"/>
      <c r="H74" s="204"/>
    </row>
    <row r="75" spans="2:8" ht="33">
      <c r="B75" s="211" t="s">
        <v>4808</v>
      </c>
      <c r="C75" s="212" t="s">
        <v>4809</v>
      </c>
      <c r="D75" s="213" t="s">
        <v>1367</v>
      </c>
      <c r="E75" s="214" t="s">
        <v>1443</v>
      </c>
      <c r="F75" s="215"/>
      <c r="G75" s="233"/>
      <c r="H75" s="204"/>
    </row>
    <row r="76" spans="2:8">
      <c r="B76" s="211" t="s">
        <v>4810</v>
      </c>
      <c r="C76" s="212" t="s">
        <v>4811</v>
      </c>
      <c r="D76" s="213" t="s">
        <v>4749</v>
      </c>
      <c r="E76" s="214" t="s">
        <v>1443</v>
      </c>
      <c r="F76" s="215"/>
      <c r="G76" s="233"/>
      <c r="H76" s="204"/>
    </row>
    <row r="77" spans="2:8" ht="33">
      <c r="B77" s="211" t="s">
        <v>4812</v>
      </c>
      <c r="C77" s="212" t="s">
        <v>4813</v>
      </c>
      <c r="D77" s="213" t="s">
        <v>1356</v>
      </c>
      <c r="E77" s="214" t="s">
        <v>1858</v>
      </c>
      <c r="F77" s="215"/>
      <c r="G77" s="233"/>
      <c r="H77" s="204"/>
    </row>
    <row r="78" spans="2:8">
      <c r="B78" s="211" t="s">
        <v>4814</v>
      </c>
      <c r="C78" s="212" t="s">
        <v>4815</v>
      </c>
      <c r="D78" s="213" t="s">
        <v>1367</v>
      </c>
      <c r="E78" s="214" t="s">
        <v>1443</v>
      </c>
      <c r="F78" s="215"/>
      <c r="G78" s="233"/>
      <c r="H78" s="204"/>
    </row>
    <row r="79" spans="2:8" ht="33">
      <c r="B79" s="211" t="s">
        <v>4816</v>
      </c>
      <c r="C79" s="212" t="s">
        <v>4817</v>
      </c>
      <c r="D79" s="213" t="s">
        <v>1574</v>
      </c>
      <c r="E79" s="214" t="s">
        <v>1443</v>
      </c>
      <c r="F79" s="215"/>
      <c r="G79" s="233"/>
      <c r="H79" s="204"/>
    </row>
    <row r="80" spans="2:8" ht="33">
      <c r="B80" s="211" t="s">
        <v>4818</v>
      </c>
      <c r="C80" s="212" t="s">
        <v>4819</v>
      </c>
      <c r="D80" s="213" t="s">
        <v>1367</v>
      </c>
      <c r="E80" s="214" t="s">
        <v>1443</v>
      </c>
      <c r="F80" s="215"/>
      <c r="G80" s="233"/>
      <c r="H80" s="204"/>
    </row>
    <row r="81" spans="2:8" ht="33">
      <c r="B81" s="211" t="s">
        <v>4820</v>
      </c>
      <c r="C81" s="212" t="s">
        <v>4821</v>
      </c>
      <c r="D81" s="213" t="s">
        <v>2158</v>
      </c>
      <c r="E81" s="214" t="s">
        <v>1443</v>
      </c>
      <c r="F81" s="215"/>
      <c r="G81" s="233"/>
      <c r="H81" s="204"/>
    </row>
    <row r="82" spans="2:8" ht="33">
      <c r="B82" s="211" t="s">
        <v>4822</v>
      </c>
      <c r="C82" s="212" t="s">
        <v>4823</v>
      </c>
      <c r="D82" s="213" t="s">
        <v>1574</v>
      </c>
      <c r="E82" s="214" t="s">
        <v>1443</v>
      </c>
      <c r="F82" s="215"/>
      <c r="G82" s="233"/>
      <c r="H82" s="204"/>
    </row>
    <row r="83" spans="2:8" ht="33">
      <c r="B83" s="211" t="s">
        <v>4824</v>
      </c>
      <c r="C83" s="212" t="s">
        <v>4825</v>
      </c>
      <c r="D83" s="213" t="s">
        <v>1367</v>
      </c>
      <c r="E83" s="214" t="s">
        <v>1443</v>
      </c>
      <c r="F83" s="215"/>
      <c r="G83" s="233"/>
      <c r="H83" s="204"/>
    </row>
    <row r="84" spans="2:8">
      <c r="B84" s="211" t="s">
        <v>4826</v>
      </c>
      <c r="C84" s="212" t="s">
        <v>4827</v>
      </c>
      <c r="D84" s="213" t="s">
        <v>4749</v>
      </c>
      <c r="E84" s="214" t="s">
        <v>1443</v>
      </c>
      <c r="F84" s="215"/>
      <c r="G84" s="233"/>
      <c r="H84" s="204"/>
    </row>
    <row r="85" spans="2:8" ht="33">
      <c r="B85" s="211" t="s">
        <v>4828</v>
      </c>
      <c r="C85" s="212" t="s">
        <v>4829</v>
      </c>
      <c r="D85" s="213" t="s">
        <v>1356</v>
      </c>
      <c r="E85" s="214" t="s">
        <v>1858</v>
      </c>
      <c r="F85" s="215"/>
      <c r="G85" s="233"/>
      <c r="H85" s="204"/>
    </row>
    <row r="86" spans="2:8">
      <c r="B86" s="211" t="s">
        <v>4830</v>
      </c>
      <c r="C86" s="212" t="s">
        <v>4831</v>
      </c>
      <c r="D86" s="213" t="s">
        <v>1367</v>
      </c>
      <c r="E86" s="214" t="s">
        <v>1443</v>
      </c>
      <c r="F86" s="215"/>
      <c r="G86" s="233"/>
      <c r="H86" s="204"/>
    </row>
    <row r="87" spans="2:8" ht="33">
      <c r="B87" s="211" t="s">
        <v>4832</v>
      </c>
      <c r="C87" s="212" t="s">
        <v>4833</v>
      </c>
      <c r="D87" s="213" t="s">
        <v>1574</v>
      </c>
      <c r="E87" s="214" t="s">
        <v>1443</v>
      </c>
      <c r="F87" s="215"/>
      <c r="G87" s="233"/>
      <c r="H87" s="204"/>
    </row>
    <row r="88" spans="2:8" ht="33">
      <c r="B88" s="211" t="s">
        <v>4834</v>
      </c>
      <c r="C88" s="212" t="s">
        <v>4835</v>
      </c>
      <c r="D88" s="213" t="s">
        <v>1367</v>
      </c>
      <c r="E88" s="214" t="s">
        <v>1443</v>
      </c>
      <c r="F88" s="215"/>
      <c r="G88" s="233"/>
      <c r="H88" s="204"/>
    </row>
    <row r="89" spans="2:8" ht="33">
      <c r="B89" s="211" t="s">
        <v>4836</v>
      </c>
      <c r="C89" s="212" t="s">
        <v>4837</v>
      </c>
      <c r="D89" s="213" t="s">
        <v>2158</v>
      </c>
      <c r="E89" s="214" t="s">
        <v>1443</v>
      </c>
      <c r="F89" s="215"/>
      <c r="G89" s="233"/>
      <c r="H89" s="204"/>
    </row>
    <row r="90" spans="2:8" ht="33">
      <c r="B90" s="211" t="s">
        <v>4838</v>
      </c>
      <c r="C90" s="212" t="s">
        <v>4839</v>
      </c>
      <c r="D90" s="213" t="s">
        <v>1574</v>
      </c>
      <c r="E90" s="214" t="s">
        <v>1443</v>
      </c>
      <c r="F90" s="215"/>
      <c r="G90" s="233"/>
      <c r="H90" s="204"/>
    </row>
    <row r="91" spans="2:8" ht="33">
      <c r="B91" s="211" t="s">
        <v>4840</v>
      </c>
      <c r="C91" s="212" t="s">
        <v>4841</v>
      </c>
      <c r="D91" s="213" t="s">
        <v>1367</v>
      </c>
      <c r="E91" s="214" t="s">
        <v>1443</v>
      </c>
      <c r="F91" s="215"/>
      <c r="G91" s="233"/>
      <c r="H91" s="204"/>
    </row>
    <row r="92" spans="2:8" ht="17.25" thickBot="1">
      <c r="B92" s="211" t="s">
        <v>4842</v>
      </c>
      <c r="C92" s="212" t="s">
        <v>4843</v>
      </c>
      <c r="D92" s="213" t="s">
        <v>4749</v>
      </c>
      <c r="E92" s="214" t="s">
        <v>1443</v>
      </c>
      <c r="F92" s="215"/>
      <c r="G92" s="234"/>
      <c r="H92" s="204"/>
    </row>
    <row r="93" spans="2:8" ht="20.100000000000001" customHeight="1" thickBot="1">
      <c r="B93" s="462" t="s">
        <v>4844</v>
      </c>
      <c r="C93" s="463"/>
      <c r="D93" s="464"/>
      <c r="E93" s="465"/>
      <c r="F93" s="465"/>
      <c r="G93" s="467"/>
      <c r="H93" s="204"/>
    </row>
    <row r="94" spans="2:8" ht="30" customHeight="1">
      <c r="B94" s="424" t="s">
        <v>4845</v>
      </c>
      <c r="C94" s="317" t="s">
        <v>4846</v>
      </c>
      <c r="D94" s="425" t="s">
        <v>4749</v>
      </c>
      <c r="E94" s="426" t="s">
        <v>1443</v>
      </c>
      <c r="F94" s="427"/>
      <c r="G94" s="233"/>
      <c r="H94" s="204"/>
    </row>
    <row r="95" spans="2:8">
      <c r="B95" s="211" t="s">
        <v>4847</v>
      </c>
      <c r="C95" s="212" t="s">
        <v>4848</v>
      </c>
      <c r="D95" s="213" t="s">
        <v>1367</v>
      </c>
      <c r="E95" s="214" t="s">
        <v>1443</v>
      </c>
      <c r="F95" s="215"/>
      <c r="G95" s="233"/>
      <c r="H95" s="204"/>
    </row>
    <row r="96" spans="2:8">
      <c r="B96" s="211" t="s">
        <v>4849</v>
      </c>
      <c r="C96" s="212" t="s">
        <v>4850</v>
      </c>
      <c r="D96" s="213" t="s">
        <v>4721</v>
      </c>
      <c r="E96" s="214" t="s">
        <v>1443</v>
      </c>
      <c r="F96" s="215"/>
      <c r="G96" s="233"/>
      <c r="H96" s="204"/>
    </row>
    <row r="97" spans="2:8">
      <c r="B97" s="211" t="s">
        <v>4851</v>
      </c>
      <c r="C97" s="212" t="s">
        <v>4852</v>
      </c>
      <c r="D97" s="213" t="s">
        <v>1367</v>
      </c>
      <c r="E97" s="214" t="s">
        <v>1443</v>
      </c>
      <c r="F97" s="215"/>
      <c r="G97" s="233"/>
      <c r="H97" s="204"/>
    </row>
    <row r="98" spans="2:8" ht="33">
      <c r="B98" s="211" t="s">
        <v>4853</v>
      </c>
      <c r="C98" s="212" t="s">
        <v>4854</v>
      </c>
      <c r="D98" s="213" t="s">
        <v>1356</v>
      </c>
      <c r="E98" s="214" t="s">
        <v>1858</v>
      </c>
      <c r="F98" s="215"/>
      <c r="G98" s="233"/>
      <c r="H98" s="204"/>
    </row>
    <row r="99" spans="2:8">
      <c r="B99" s="211" t="s">
        <v>4855</v>
      </c>
      <c r="C99" s="212" t="s">
        <v>4856</v>
      </c>
      <c r="D99" s="213" t="s">
        <v>1367</v>
      </c>
      <c r="E99" s="214" t="s">
        <v>1443</v>
      </c>
      <c r="F99" s="215"/>
      <c r="G99" s="233"/>
      <c r="H99" s="204"/>
    </row>
    <row r="100" spans="2:8" ht="33">
      <c r="B100" s="211" t="s">
        <v>4857</v>
      </c>
      <c r="C100" s="212" t="s">
        <v>4858</v>
      </c>
      <c r="D100" s="213" t="s">
        <v>1574</v>
      </c>
      <c r="E100" s="214" t="s">
        <v>1443</v>
      </c>
      <c r="F100" s="215"/>
      <c r="G100" s="233"/>
      <c r="H100" s="204"/>
    </row>
    <row r="101" spans="2:8" ht="33">
      <c r="B101" s="211" t="s">
        <v>4859</v>
      </c>
      <c r="C101" s="212" t="s">
        <v>4860</v>
      </c>
      <c r="D101" s="213" t="s">
        <v>1367</v>
      </c>
      <c r="E101" s="214" t="s">
        <v>1443</v>
      </c>
      <c r="F101" s="215"/>
      <c r="G101" s="233"/>
      <c r="H101" s="204"/>
    </row>
    <row r="102" spans="2:8" ht="33">
      <c r="B102" s="211" t="s">
        <v>4861</v>
      </c>
      <c r="C102" s="212" t="s">
        <v>4862</v>
      </c>
      <c r="D102" s="213" t="s">
        <v>2158</v>
      </c>
      <c r="E102" s="214" t="s">
        <v>1443</v>
      </c>
      <c r="F102" s="215"/>
      <c r="G102" s="233"/>
      <c r="H102" s="204"/>
    </row>
    <row r="103" spans="2:8" ht="33">
      <c r="B103" s="211" t="s">
        <v>4863</v>
      </c>
      <c r="C103" s="212" t="s">
        <v>4864</v>
      </c>
      <c r="D103" s="213" t="s">
        <v>1574</v>
      </c>
      <c r="E103" s="214" t="s">
        <v>1443</v>
      </c>
      <c r="F103" s="215"/>
      <c r="G103" s="233"/>
      <c r="H103" s="204"/>
    </row>
    <row r="104" spans="2:8" ht="33">
      <c r="B104" s="211" t="s">
        <v>4865</v>
      </c>
      <c r="C104" s="212" t="s">
        <v>4866</v>
      </c>
      <c r="D104" s="213" t="s">
        <v>1367</v>
      </c>
      <c r="E104" s="214" t="s">
        <v>1443</v>
      </c>
      <c r="F104" s="215"/>
      <c r="G104" s="233"/>
      <c r="H104" s="204"/>
    </row>
    <row r="105" spans="2:8">
      <c r="B105" s="211" t="s">
        <v>4867</v>
      </c>
      <c r="C105" s="212" t="s">
        <v>4868</v>
      </c>
      <c r="D105" s="213" t="s">
        <v>4749</v>
      </c>
      <c r="E105" s="214" t="s">
        <v>1443</v>
      </c>
      <c r="F105" s="215"/>
      <c r="G105" s="233"/>
      <c r="H105" s="204"/>
    </row>
    <row r="106" spans="2:8" ht="33">
      <c r="B106" s="211" t="s">
        <v>4869</v>
      </c>
      <c r="C106" s="212" t="s">
        <v>4870</v>
      </c>
      <c r="D106" s="213" t="s">
        <v>1356</v>
      </c>
      <c r="E106" s="214" t="s">
        <v>1858</v>
      </c>
      <c r="F106" s="215"/>
      <c r="G106" s="233"/>
      <c r="H106" s="204"/>
    </row>
    <row r="107" spans="2:8">
      <c r="B107" s="211" t="s">
        <v>4871</v>
      </c>
      <c r="C107" s="212" t="s">
        <v>4872</v>
      </c>
      <c r="D107" s="213" t="s">
        <v>1367</v>
      </c>
      <c r="E107" s="214" t="s">
        <v>1443</v>
      </c>
      <c r="F107" s="215"/>
      <c r="G107" s="233"/>
      <c r="H107" s="204"/>
    </row>
    <row r="108" spans="2:8" ht="33">
      <c r="B108" s="211" t="s">
        <v>4873</v>
      </c>
      <c r="C108" s="212" t="s">
        <v>4874</v>
      </c>
      <c r="D108" s="213" t="s">
        <v>1574</v>
      </c>
      <c r="E108" s="214" t="s">
        <v>1443</v>
      </c>
      <c r="F108" s="215"/>
      <c r="G108" s="233"/>
      <c r="H108" s="204"/>
    </row>
    <row r="109" spans="2:8" ht="33">
      <c r="B109" s="211" t="s">
        <v>4875</v>
      </c>
      <c r="C109" s="212" t="s">
        <v>4876</v>
      </c>
      <c r="D109" s="213" t="s">
        <v>1367</v>
      </c>
      <c r="E109" s="214" t="s">
        <v>1443</v>
      </c>
      <c r="F109" s="215"/>
      <c r="G109" s="233"/>
      <c r="H109" s="204"/>
    </row>
    <row r="110" spans="2:8" ht="33">
      <c r="B110" s="211" t="s">
        <v>4877</v>
      </c>
      <c r="C110" s="212" t="s">
        <v>4878</v>
      </c>
      <c r="D110" s="213" t="s">
        <v>2158</v>
      </c>
      <c r="E110" s="214" t="s">
        <v>1443</v>
      </c>
      <c r="F110" s="215"/>
      <c r="G110" s="233"/>
      <c r="H110" s="204"/>
    </row>
    <row r="111" spans="2:8" ht="33">
      <c r="B111" s="211" t="s">
        <v>4879</v>
      </c>
      <c r="C111" s="212" t="s">
        <v>4880</v>
      </c>
      <c r="D111" s="213" t="s">
        <v>1574</v>
      </c>
      <c r="E111" s="214" t="s">
        <v>1443</v>
      </c>
      <c r="F111" s="215"/>
      <c r="G111" s="233"/>
      <c r="H111" s="204"/>
    </row>
    <row r="112" spans="2:8" ht="33">
      <c r="B112" s="211" t="s">
        <v>4881</v>
      </c>
      <c r="C112" s="212" t="s">
        <v>4882</v>
      </c>
      <c r="D112" s="213" t="s">
        <v>1367</v>
      </c>
      <c r="E112" s="214" t="s">
        <v>1443</v>
      </c>
      <c r="F112" s="215"/>
      <c r="G112" s="233"/>
      <c r="H112" s="204"/>
    </row>
    <row r="113" spans="2:8">
      <c r="B113" s="211" t="s">
        <v>4883</v>
      </c>
      <c r="C113" s="212" t="s">
        <v>4884</v>
      </c>
      <c r="D113" s="213" t="s">
        <v>4749</v>
      </c>
      <c r="E113" s="214" t="s">
        <v>1443</v>
      </c>
      <c r="F113" s="215"/>
      <c r="G113" s="233"/>
      <c r="H113" s="204"/>
    </row>
    <row r="114" spans="2:8" ht="33">
      <c r="B114" s="211" t="s">
        <v>4885</v>
      </c>
      <c r="C114" s="212" t="s">
        <v>4886</v>
      </c>
      <c r="D114" s="213" t="s">
        <v>1356</v>
      </c>
      <c r="E114" s="214" t="s">
        <v>1858</v>
      </c>
      <c r="F114" s="215"/>
      <c r="G114" s="233"/>
      <c r="H114" s="204"/>
    </row>
    <row r="115" spans="2:8">
      <c r="B115" s="211" t="s">
        <v>4887</v>
      </c>
      <c r="C115" s="212" t="s">
        <v>4888</v>
      </c>
      <c r="D115" s="213" t="s">
        <v>1367</v>
      </c>
      <c r="E115" s="214" t="s">
        <v>1443</v>
      </c>
      <c r="F115" s="215"/>
      <c r="G115" s="233"/>
      <c r="H115" s="204"/>
    </row>
    <row r="116" spans="2:8" ht="33">
      <c r="B116" s="211" t="s">
        <v>4889</v>
      </c>
      <c r="C116" s="212" t="s">
        <v>4890</v>
      </c>
      <c r="D116" s="213" t="s">
        <v>1574</v>
      </c>
      <c r="E116" s="214" t="s">
        <v>1443</v>
      </c>
      <c r="F116" s="215"/>
      <c r="G116" s="233"/>
      <c r="H116" s="204"/>
    </row>
    <row r="117" spans="2:8" ht="33">
      <c r="B117" s="211" t="s">
        <v>4891</v>
      </c>
      <c r="C117" s="212" t="s">
        <v>4892</v>
      </c>
      <c r="D117" s="213" t="s">
        <v>1367</v>
      </c>
      <c r="E117" s="214" t="s">
        <v>1443</v>
      </c>
      <c r="F117" s="215"/>
      <c r="G117" s="233"/>
      <c r="H117" s="204"/>
    </row>
    <row r="118" spans="2:8" ht="33">
      <c r="B118" s="211" t="s">
        <v>4893</v>
      </c>
      <c r="C118" s="212" t="s">
        <v>4894</v>
      </c>
      <c r="D118" s="213" t="s">
        <v>2158</v>
      </c>
      <c r="E118" s="214" t="s">
        <v>1443</v>
      </c>
      <c r="F118" s="215"/>
      <c r="G118" s="233"/>
      <c r="H118" s="204"/>
    </row>
    <row r="119" spans="2:8" ht="33">
      <c r="B119" s="211" t="s">
        <v>4895</v>
      </c>
      <c r="C119" s="212" t="s">
        <v>4896</v>
      </c>
      <c r="D119" s="213" t="s">
        <v>1574</v>
      </c>
      <c r="E119" s="214" t="s">
        <v>1443</v>
      </c>
      <c r="F119" s="215"/>
      <c r="G119" s="233"/>
      <c r="H119" s="204"/>
    </row>
    <row r="120" spans="2:8" ht="33">
      <c r="B120" s="211" t="s">
        <v>4897</v>
      </c>
      <c r="C120" s="212" t="s">
        <v>4898</v>
      </c>
      <c r="D120" s="213" t="s">
        <v>1367</v>
      </c>
      <c r="E120" s="214" t="s">
        <v>1443</v>
      </c>
      <c r="F120" s="215"/>
      <c r="G120" s="233"/>
      <c r="H120" s="204"/>
    </row>
    <row r="121" spans="2:8" ht="17.25" thickBot="1">
      <c r="B121" s="211" t="s">
        <v>4899</v>
      </c>
      <c r="C121" s="212" t="s">
        <v>4900</v>
      </c>
      <c r="D121" s="213" t="s">
        <v>4749</v>
      </c>
      <c r="E121" s="214" t="s">
        <v>1443</v>
      </c>
      <c r="F121" s="215"/>
      <c r="G121" s="234"/>
      <c r="H121" s="204"/>
    </row>
    <row r="122" spans="2:8" ht="20.100000000000001" customHeight="1" thickBot="1">
      <c r="B122" s="462" t="s">
        <v>4901</v>
      </c>
      <c r="C122" s="463"/>
      <c r="D122" s="464"/>
      <c r="E122" s="465"/>
      <c r="F122" s="465"/>
      <c r="G122" s="467"/>
      <c r="H122" s="204"/>
    </row>
    <row r="123" spans="2:8" ht="20.100000000000001" customHeight="1" thickBot="1">
      <c r="B123" s="462" t="s">
        <v>4715</v>
      </c>
      <c r="C123" s="463"/>
      <c r="D123" s="464"/>
      <c r="E123" s="465"/>
      <c r="F123" s="465"/>
      <c r="G123" s="467"/>
      <c r="H123" s="204"/>
    </row>
    <row r="124" spans="2:8">
      <c r="B124" s="205" t="s">
        <v>4716</v>
      </c>
      <c r="C124" s="206" t="s">
        <v>4902</v>
      </c>
      <c r="D124" s="423" t="s">
        <v>1367</v>
      </c>
      <c r="E124" s="294" t="s">
        <v>1443</v>
      </c>
      <c r="F124" s="209"/>
      <c r="G124" s="350" t="s">
        <v>4903</v>
      </c>
      <c r="H124" s="204"/>
    </row>
    <row r="125" spans="2:8">
      <c r="B125" s="211" t="s">
        <v>4719</v>
      </c>
      <c r="C125" s="212" t="s">
        <v>4904</v>
      </c>
      <c r="D125" s="213" t="s">
        <v>4721</v>
      </c>
      <c r="E125" s="214" t="s">
        <v>1443</v>
      </c>
      <c r="F125" s="215"/>
      <c r="G125" s="233"/>
      <c r="H125" s="204"/>
    </row>
    <row r="126" spans="2:8">
      <c r="B126" s="211" t="s">
        <v>4723</v>
      </c>
      <c r="C126" s="212" t="s">
        <v>4905</v>
      </c>
      <c r="D126" s="213" t="s">
        <v>1367</v>
      </c>
      <c r="E126" s="214" t="s">
        <v>1443</v>
      </c>
      <c r="F126" s="215"/>
      <c r="G126" s="233"/>
      <c r="H126" s="204"/>
    </row>
    <row r="127" spans="2:8" ht="33">
      <c r="B127" s="211" t="s">
        <v>4726</v>
      </c>
      <c r="C127" s="212" t="s">
        <v>4906</v>
      </c>
      <c r="D127" s="213" t="s">
        <v>1356</v>
      </c>
      <c r="E127" s="214" t="s">
        <v>1858</v>
      </c>
      <c r="F127" s="215"/>
      <c r="G127" s="233"/>
      <c r="H127" s="204"/>
    </row>
    <row r="128" spans="2:8">
      <c r="B128" s="211" t="s">
        <v>4729</v>
      </c>
      <c r="C128" s="212" t="s">
        <v>4907</v>
      </c>
      <c r="D128" s="213" t="s">
        <v>1367</v>
      </c>
      <c r="E128" s="214" t="s">
        <v>1443</v>
      </c>
      <c r="F128" s="215"/>
      <c r="G128" s="233"/>
      <c r="H128" s="204"/>
    </row>
    <row r="129" spans="2:8" ht="33">
      <c r="B129" s="211" t="s">
        <v>4732</v>
      </c>
      <c r="C129" s="212" t="s">
        <v>4908</v>
      </c>
      <c r="D129" s="213" t="s">
        <v>1574</v>
      </c>
      <c r="E129" s="214" t="s">
        <v>1443</v>
      </c>
      <c r="F129" s="215"/>
      <c r="G129" s="233"/>
      <c r="H129" s="204"/>
    </row>
    <row r="130" spans="2:8" ht="33">
      <c r="B130" s="211" t="s">
        <v>4735</v>
      </c>
      <c r="C130" s="212" t="s">
        <v>4909</v>
      </c>
      <c r="D130" s="213" t="s">
        <v>1367</v>
      </c>
      <c r="E130" s="214" t="s">
        <v>1443</v>
      </c>
      <c r="F130" s="215"/>
      <c r="G130" s="233"/>
      <c r="H130" s="204"/>
    </row>
    <row r="131" spans="2:8" ht="33">
      <c r="B131" s="211" t="s">
        <v>4738</v>
      </c>
      <c r="C131" s="212" t="s">
        <v>4910</v>
      </c>
      <c r="D131" s="213" t="s">
        <v>2158</v>
      </c>
      <c r="E131" s="214" t="s">
        <v>1443</v>
      </c>
      <c r="F131" s="215"/>
      <c r="G131" s="233"/>
      <c r="H131" s="204"/>
    </row>
    <row r="132" spans="2:8" ht="33">
      <c r="B132" s="211" t="s">
        <v>4741</v>
      </c>
      <c r="C132" s="212" t="s">
        <v>4911</v>
      </c>
      <c r="D132" s="213" t="s">
        <v>1574</v>
      </c>
      <c r="E132" s="214" t="s">
        <v>1443</v>
      </c>
      <c r="F132" s="215"/>
      <c r="G132" s="233"/>
      <c r="H132" s="204"/>
    </row>
    <row r="133" spans="2:8" ht="33">
      <c r="B133" s="211" t="s">
        <v>4744</v>
      </c>
      <c r="C133" s="212" t="s">
        <v>4912</v>
      </c>
      <c r="D133" s="213" t="s">
        <v>1367</v>
      </c>
      <c r="E133" s="214" t="s">
        <v>1443</v>
      </c>
      <c r="F133" s="215"/>
      <c r="G133" s="233"/>
      <c r="H133" s="204"/>
    </row>
    <row r="134" spans="2:8">
      <c r="B134" s="211" t="s">
        <v>4914</v>
      </c>
      <c r="C134" s="212" t="s">
        <v>4913</v>
      </c>
      <c r="D134" s="213" t="s">
        <v>4749</v>
      </c>
      <c r="E134" s="214" t="s">
        <v>4915</v>
      </c>
      <c r="F134" s="215"/>
      <c r="G134" s="233"/>
      <c r="H134" s="204"/>
    </row>
    <row r="135" spans="2:8" ht="33">
      <c r="B135" s="211" t="s">
        <v>4751</v>
      </c>
      <c r="C135" s="212" t="s">
        <v>4916</v>
      </c>
      <c r="D135" s="213" t="s">
        <v>1356</v>
      </c>
      <c r="E135" s="214" t="s">
        <v>1858</v>
      </c>
      <c r="F135" s="215"/>
      <c r="G135" s="233"/>
      <c r="H135" s="204"/>
    </row>
    <row r="136" spans="2:8">
      <c r="B136" s="211" t="s">
        <v>4754</v>
      </c>
      <c r="C136" s="212" t="s">
        <v>4917</v>
      </c>
      <c r="D136" s="213" t="s">
        <v>1367</v>
      </c>
      <c r="E136" s="214" t="s">
        <v>1443</v>
      </c>
      <c r="F136" s="215"/>
      <c r="G136" s="233"/>
      <c r="H136" s="204"/>
    </row>
    <row r="137" spans="2:8" ht="33">
      <c r="B137" s="211" t="s">
        <v>4756</v>
      </c>
      <c r="C137" s="212" t="s">
        <v>4918</v>
      </c>
      <c r="D137" s="213" t="s">
        <v>1574</v>
      </c>
      <c r="E137" s="214" t="s">
        <v>1443</v>
      </c>
      <c r="F137" s="215"/>
      <c r="G137" s="233"/>
      <c r="H137" s="204"/>
    </row>
    <row r="138" spans="2:8" ht="33">
      <c r="B138" s="211" t="s">
        <v>4758</v>
      </c>
      <c r="C138" s="212" t="s">
        <v>4919</v>
      </c>
      <c r="D138" s="213" t="s">
        <v>1367</v>
      </c>
      <c r="E138" s="214" t="s">
        <v>1443</v>
      </c>
      <c r="F138" s="215"/>
      <c r="G138" s="233"/>
      <c r="H138" s="204"/>
    </row>
    <row r="139" spans="2:8" ht="33">
      <c r="B139" s="211" t="s">
        <v>4760</v>
      </c>
      <c r="C139" s="212" t="s">
        <v>4920</v>
      </c>
      <c r="D139" s="213" t="s">
        <v>2158</v>
      </c>
      <c r="E139" s="214" t="s">
        <v>1443</v>
      </c>
      <c r="F139" s="215"/>
      <c r="G139" s="233"/>
      <c r="H139" s="204"/>
    </row>
    <row r="140" spans="2:8" ht="33">
      <c r="B140" s="211" t="s">
        <v>4762</v>
      </c>
      <c r="C140" s="212" t="s">
        <v>4921</v>
      </c>
      <c r="D140" s="213" t="s">
        <v>1574</v>
      </c>
      <c r="E140" s="214" t="s">
        <v>1443</v>
      </c>
      <c r="F140" s="215"/>
      <c r="G140" s="233"/>
      <c r="H140" s="204"/>
    </row>
    <row r="141" spans="2:8" ht="33">
      <c r="B141" s="211" t="s">
        <v>4764</v>
      </c>
      <c r="C141" s="212" t="s">
        <v>4922</v>
      </c>
      <c r="D141" s="213" t="s">
        <v>1367</v>
      </c>
      <c r="E141" s="214" t="s">
        <v>1443</v>
      </c>
      <c r="F141" s="215"/>
      <c r="G141" s="233"/>
      <c r="H141" s="204"/>
    </row>
    <row r="142" spans="2:8">
      <c r="B142" s="211" t="s">
        <v>4766</v>
      </c>
      <c r="C142" s="212" t="s">
        <v>4923</v>
      </c>
      <c r="D142" s="213" t="s">
        <v>4749</v>
      </c>
      <c r="E142" s="214" t="s">
        <v>1443</v>
      </c>
      <c r="F142" s="215"/>
      <c r="G142" s="233"/>
      <c r="H142" s="204"/>
    </row>
    <row r="143" spans="2:8" ht="33">
      <c r="B143" s="211" t="s">
        <v>4768</v>
      </c>
      <c r="C143" s="212" t="s">
        <v>4924</v>
      </c>
      <c r="D143" s="213" t="s">
        <v>1356</v>
      </c>
      <c r="E143" s="214" t="s">
        <v>1858</v>
      </c>
      <c r="F143" s="215"/>
      <c r="G143" s="233"/>
      <c r="H143" s="204"/>
    </row>
    <row r="144" spans="2:8">
      <c r="B144" s="211" t="s">
        <v>4771</v>
      </c>
      <c r="C144" s="212" t="s">
        <v>4925</v>
      </c>
      <c r="D144" s="213" t="s">
        <v>1367</v>
      </c>
      <c r="E144" s="214" t="s">
        <v>1443</v>
      </c>
      <c r="F144" s="215"/>
      <c r="G144" s="233"/>
      <c r="H144" s="204"/>
    </row>
    <row r="145" spans="2:8" ht="33">
      <c r="B145" s="211" t="s">
        <v>4773</v>
      </c>
      <c r="C145" s="212" t="s">
        <v>4926</v>
      </c>
      <c r="D145" s="213" t="s">
        <v>1574</v>
      </c>
      <c r="E145" s="214" t="s">
        <v>1443</v>
      </c>
      <c r="F145" s="215"/>
      <c r="G145" s="233"/>
      <c r="H145" s="204"/>
    </row>
    <row r="146" spans="2:8" ht="33">
      <c r="B146" s="211" t="s">
        <v>4775</v>
      </c>
      <c r="C146" s="212" t="s">
        <v>4927</v>
      </c>
      <c r="D146" s="213" t="s">
        <v>1367</v>
      </c>
      <c r="E146" s="214" t="s">
        <v>1443</v>
      </c>
      <c r="F146" s="215"/>
      <c r="G146" s="233"/>
      <c r="H146" s="204"/>
    </row>
    <row r="147" spans="2:8" ht="33">
      <c r="B147" s="211" t="s">
        <v>4777</v>
      </c>
      <c r="C147" s="212" t="s">
        <v>4928</v>
      </c>
      <c r="D147" s="213" t="s">
        <v>2158</v>
      </c>
      <c r="E147" s="214" t="s">
        <v>1443</v>
      </c>
      <c r="F147" s="215"/>
      <c r="G147" s="233"/>
      <c r="H147" s="204"/>
    </row>
    <row r="148" spans="2:8" ht="33">
      <c r="B148" s="211" t="s">
        <v>4779</v>
      </c>
      <c r="C148" s="212" t="s">
        <v>4929</v>
      </c>
      <c r="D148" s="213" t="s">
        <v>1574</v>
      </c>
      <c r="E148" s="214" t="s">
        <v>1443</v>
      </c>
      <c r="F148" s="215"/>
      <c r="G148" s="233"/>
      <c r="H148" s="204"/>
    </row>
    <row r="149" spans="2:8" ht="33">
      <c r="B149" s="211" t="s">
        <v>4781</v>
      </c>
      <c r="C149" s="212" t="s">
        <v>4930</v>
      </c>
      <c r="D149" s="213" t="s">
        <v>1367</v>
      </c>
      <c r="E149" s="214" t="s">
        <v>1443</v>
      </c>
      <c r="F149" s="215"/>
      <c r="G149" s="233"/>
      <c r="H149" s="204"/>
    </row>
    <row r="150" spans="2:8" ht="17.25" thickBot="1">
      <c r="B150" s="211" t="s">
        <v>4783</v>
      </c>
      <c r="C150" s="212" t="s">
        <v>4931</v>
      </c>
      <c r="D150" s="213" t="s">
        <v>4749</v>
      </c>
      <c r="E150" s="214" t="s">
        <v>1443</v>
      </c>
      <c r="F150" s="215"/>
      <c r="G150" s="234"/>
      <c r="H150" s="204"/>
    </row>
    <row r="151" spans="2:8" ht="20.100000000000001" customHeight="1" thickBot="1">
      <c r="B151" s="462" t="s">
        <v>4785</v>
      </c>
      <c r="C151" s="463"/>
      <c r="D151" s="464"/>
      <c r="E151" s="465"/>
      <c r="F151" s="465"/>
      <c r="G151" s="467"/>
      <c r="H151" s="204"/>
    </row>
    <row r="152" spans="2:8">
      <c r="B152" s="424" t="s">
        <v>4786</v>
      </c>
      <c r="C152" s="317" t="s">
        <v>4932</v>
      </c>
      <c r="D152" s="425" t="s">
        <v>4749</v>
      </c>
      <c r="E152" s="426" t="s">
        <v>1443</v>
      </c>
      <c r="F152" s="427"/>
      <c r="G152" s="233"/>
      <c r="H152" s="204"/>
    </row>
    <row r="153" spans="2:8">
      <c r="B153" s="211" t="s">
        <v>4789</v>
      </c>
      <c r="C153" s="212" t="s">
        <v>4933</v>
      </c>
      <c r="D153" s="213" t="s">
        <v>1367</v>
      </c>
      <c r="E153" s="214" t="s">
        <v>1443</v>
      </c>
      <c r="F153" s="215"/>
      <c r="G153" s="233"/>
      <c r="H153" s="204"/>
    </row>
    <row r="154" spans="2:8">
      <c r="B154" s="211" t="s">
        <v>4792</v>
      </c>
      <c r="C154" s="212" t="s">
        <v>4934</v>
      </c>
      <c r="D154" s="213" t="s">
        <v>4721</v>
      </c>
      <c r="E154" s="214" t="s">
        <v>1443</v>
      </c>
      <c r="F154" s="215"/>
      <c r="G154" s="233"/>
      <c r="H154" s="204"/>
    </row>
    <row r="155" spans="2:8">
      <c r="B155" s="211" t="s">
        <v>4794</v>
      </c>
      <c r="C155" s="212" t="s">
        <v>4935</v>
      </c>
      <c r="D155" s="213" t="s">
        <v>1367</v>
      </c>
      <c r="E155" s="214" t="s">
        <v>1443</v>
      </c>
      <c r="F155" s="215"/>
      <c r="G155" s="233"/>
      <c r="H155" s="204"/>
    </row>
    <row r="156" spans="2:8" ht="33">
      <c r="B156" s="211" t="s">
        <v>4796</v>
      </c>
      <c r="C156" s="212" t="s">
        <v>4936</v>
      </c>
      <c r="D156" s="213" t="s">
        <v>1356</v>
      </c>
      <c r="E156" s="214" t="s">
        <v>1858</v>
      </c>
      <c r="F156" s="215"/>
      <c r="G156" s="233"/>
      <c r="H156" s="204"/>
    </row>
    <row r="157" spans="2:8">
      <c r="B157" s="211" t="s">
        <v>4798</v>
      </c>
      <c r="C157" s="212" t="s">
        <v>4937</v>
      </c>
      <c r="D157" s="213" t="s">
        <v>1367</v>
      </c>
      <c r="E157" s="214" t="s">
        <v>1443</v>
      </c>
      <c r="F157" s="215"/>
      <c r="G157" s="233"/>
      <c r="H157" s="204"/>
    </row>
    <row r="158" spans="2:8" ht="33">
      <c r="B158" s="211" t="s">
        <v>4800</v>
      </c>
      <c r="C158" s="212" t="s">
        <v>4938</v>
      </c>
      <c r="D158" s="213" t="s">
        <v>1574</v>
      </c>
      <c r="E158" s="214" t="s">
        <v>1443</v>
      </c>
      <c r="F158" s="215"/>
      <c r="G158" s="233"/>
      <c r="H158" s="204"/>
    </row>
    <row r="159" spans="2:8" ht="33">
      <c r="B159" s="211" t="s">
        <v>4802</v>
      </c>
      <c r="C159" s="212" t="s">
        <v>4939</v>
      </c>
      <c r="D159" s="213" t="s">
        <v>1367</v>
      </c>
      <c r="E159" s="214" t="s">
        <v>1443</v>
      </c>
      <c r="F159" s="215"/>
      <c r="G159" s="233"/>
      <c r="H159" s="204"/>
    </row>
    <row r="160" spans="2:8" ht="33">
      <c r="B160" s="211" t="s">
        <v>4804</v>
      </c>
      <c r="C160" s="212" t="s">
        <v>4940</v>
      </c>
      <c r="D160" s="213" t="s">
        <v>2158</v>
      </c>
      <c r="E160" s="214" t="s">
        <v>1443</v>
      </c>
      <c r="F160" s="215"/>
      <c r="G160" s="233"/>
      <c r="H160" s="204"/>
    </row>
    <row r="161" spans="2:8" ht="33">
      <c r="B161" s="211" t="s">
        <v>4806</v>
      </c>
      <c r="C161" s="212" t="s">
        <v>4941</v>
      </c>
      <c r="D161" s="213" t="s">
        <v>1574</v>
      </c>
      <c r="E161" s="214" t="s">
        <v>1443</v>
      </c>
      <c r="F161" s="215"/>
      <c r="G161" s="233"/>
      <c r="H161" s="204"/>
    </row>
    <row r="162" spans="2:8" ht="33">
      <c r="B162" s="211" t="s">
        <v>4808</v>
      </c>
      <c r="C162" s="212" t="s">
        <v>4942</v>
      </c>
      <c r="D162" s="213" t="s">
        <v>1367</v>
      </c>
      <c r="E162" s="214" t="s">
        <v>1443</v>
      </c>
      <c r="F162" s="215"/>
      <c r="G162" s="233"/>
      <c r="H162" s="204"/>
    </row>
    <row r="163" spans="2:8">
      <c r="B163" s="211" t="s">
        <v>4810</v>
      </c>
      <c r="C163" s="212" t="s">
        <v>4943</v>
      </c>
      <c r="D163" s="213" t="s">
        <v>4749</v>
      </c>
      <c r="E163" s="214" t="s">
        <v>1443</v>
      </c>
      <c r="F163" s="215"/>
      <c r="G163" s="233"/>
      <c r="H163" s="204"/>
    </row>
    <row r="164" spans="2:8" ht="33">
      <c r="B164" s="211" t="s">
        <v>4812</v>
      </c>
      <c r="C164" s="212" t="s">
        <v>4944</v>
      </c>
      <c r="D164" s="213" t="s">
        <v>1356</v>
      </c>
      <c r="E164" s="214" t="s">
        <v>1858</v>
      </c>
      <c r="F164" s="215"/>
      <c r="G164" s="233"/>
      <c r="H164" s="204"/>
    </row>
    <row r="165" spans="2:8">
      <c r="B165" s="211" t="s">
        <v>4814</v>
      </c>
      <c r="C165" s="212" t="s">
        <v>4945</v>
      </c>
      <c r="D165" s="213" t="s">
        <v>1367</v>
      </c>
      <c r="E165" s="214" t="s">
        <v>1443</v>
      </c>
      <c r="F165" s="215"/>
      <c r="G165" s="233"/>
      <c r="H165" s="204"/>
    </row>
    <row r="166" spans="2:8" ht="33">
      <c r="B166" s="211" t="s">
        <v>4816</v>
      </c>
      <c r="C166" s="212" t="s">
        <v>4946</v>
      </c>
      <c r="D166" s="213" t="s">
        <v>1574</v>
      </c>
      <c r="E166" s="214" t="s">
        <v>1443</v>
      </c>
      <c r="F166" s="215"/>
      <c r="G166" s="233"/>
      <c r="H166" s="204"/>
    </row>
    <row r="167" spans="2:8" ht="33">
      <c r="B167" s="211" t="s">
        <v>4818</v>
      </c>
      <c r="C167" s="212" t="s">
        <v>4947</v>
      </c>
      <c r="D167" s="213" t="s">
        <v>1367</v>
      </c>
      <c r="E167" s="214" t="s">
        <v>1443</v>
      </c>
      <c r="F167" s="215"/>
      <c r="G167" s="233"/>
      <c r="H167" s="204"/>
    </row>
    <row r="168" spans="2:8" ht="33">
      <c r="B168" s="211" t="s">
        <v>4820</v>
      </c>
      <c r="C168" s="212" t="s">
        <v>4948</v>
      </c>
      <c r="D168" s="213" t="s">
        <v>2158</v>
      </c>
      <c r="E168" s="214" t="s">
        <v>1443</v>
      </c>
      <c r="F168" s="215"/>
      <c r="G168" s="233"/>
      <c r="H168" s="204"/>
    </row>
    <row r="169" spans="2:8" ht="33">
      <c r="B169" s="211" t="s">
        <v>4822</v>
      </c>
      <c r="C169" s="212" t="s">
        <v>4949</v>
      </c>
      <c r="D169" s="213" t="s">
        <v>1574</v>
      </c>
      <c r="E169" s="214" t="s">
        <v>1443</v>
      </c>
      <c r="F169" s="215"/>
      <c r="G169" s="233"/>
      <c r="H169" s="204"/>
    </row>
    <row r="170" spans="2:8" ht="33">
      <c r="B170" s="211" t="s">
        <v>4824</v>
      </c>
      <c r="C170" s="212" t="s">
        <v>4950</v>
      </c>
      <c r="D170" s="213" t="s">
        <v>1367</v>
      </c>
      <c r="E170" s="214" t="s">
        <v>1443</v>
      </c>
      <c r="F170" s="215"/>
      <c r="G170" s="233"/>
      <c r="H170" s="204"/>
    </row>
    <row r="171" spans="2:8">
      <c r="B171" s="211" t="s">
        <v>4826</v>
      </c>
      <c r="C171" s="212" t="s">
        <v>4951</v>
      </c>
      <c r="D171" s="213" t="s">
        <v>4749</v>
      </c>
      <c r="E171" s="214" t="s">
        <v>1443</v>
      </c>
      <c r="F171" s="215"/>
      <c r="G171" s="233"/>
      <c r="H171" s="204"/>
    </row>
    <row r="172" spans="2:8" ht="33">
      <c r="B172" s="211" t="s">
        <v>4828</v>
      </c>
      <c r="C172" s="212" t="s">
        <v>4952</v>
      </c>
      <c r="D172" s="213" t="s">
        <v>1356</v>
      </c>
      <c r="E172" s="214" t="s">
        <v>1858</v>
      </c>
      <c r="F172" s="215"/>
      <c r="G172" s="233"/>
      <c r="H172" s="204"/>
    </row>
    <row r="173" spans="2:8">
      <c r="B173" s="211" t="s">
        <v>4830</v>
      </c>
      <c r="C173" s="212" t="s">
        <v>4953</v>
      </c>
      <c r="D173" s="213" t="s">
        <v>1367</v>
      </c>
      <c r="E173" s="214" t="s">
        <v>1443</v>
      </c>
      <c r="F173" s="215"/>
      <c r="G173" s="233"/>
      <c r="H173" s="204"/>
    </row>
    <row r="174" spans="2:8" ht="33">
      <c r="B174" s="211" t="s">
        <v>4832</v>
      </c>
      <c r="C174" s="212" t="s">
        <v>4954</v>
      </c>
      <c r="D174" s="213" t="s">
        <v>1574</v>
      </c>
      <c r="E174" s="214" t="s">
        <v>1443</v>
      </c>
      <c r="F174" s="215"/>
      <c r="G174" s="233"/>
      <c r="H174" s="204"/>
    </row>
    <row r="175" spans="2:8" ht="33">
      <c r="B175" s="211" t="s">
        <v>4834</v>
      </c>
      <c r="C175" s="212" t="s">
        <v>4955</v>
      </c>
      <c r="D175" s="213" t="s">
        <v>1367</v>
      </c>
      <c r="E175" s="214" t="s">
        <v>1443</v>
      </c>
      <c r="F175" s="215"/>
      <c r="G175" s="233"/>
      <c r="H175" s="204"/>
    </row>
    <row r="176" spans="2:8" ht="33">
      <c r="B176" s="211" t="s">
        <v>4836</v>
      </c>
      <c r="C176" s="212" t="s">
        <v>4956</v>
      </c>
      <c r="D176" s="213" t="s">
        <v>2158</v>
      </c>
      <c r="E176" s="214" t="s">
        <v>1443</v>
      </c>
      <c r="F176" s="215"/>
      <c r="G176" s="233"/>
      <c r="H176" s="204"/>
    </row>
    <row r="177" spans="2:8" ht="33">
      <c r="B177" s="211" t="s">
        <v>4838</v>
      </c>
      <c r="C177" s="212" t="s">
        <v>4957</v>
      </c>
      <c r="D177" s="213" t="s">
        <v>1574</v>
      </c>
      <c r="E177" s="214" t="s">
        <v>1443</v>
      </c>
      <c r="F177" s="215"/>
      <c r="G177" s="233"/>
      <c r="H177" s="204"/>
    </row>
    <row r="178" spans="2:8" ht="33">
      <c r="B178" s="211" t="s">
        <v>4840</v>
      </c>
      <c r="C178" s="212" t="s">
        <v>4958</v>
      </c>
      <c r="D178" s="213" t="s">
        <v>1367</v>
      </c>
      <c r="E178" s="214" t="s">
        <v>1443</v>
      </c>
      <c r="F178" s="215"/>
      <c r="G178" s="233"/>
      <c r="H178" s="204"/>
    </row>
    <row r="179" spans="2:8" ht="17.25" thickBot="1">
      <c r="B179" s="211" t="s">
        <v>4842</v>
      </c>
      <c r="C179" s="212" t="s">
        <v>4959</v>
      </c>
      <c r="D179" s="213" t="s">
        <v>4749</v>
      </c>
      <c r="E179" s="214" t="s">
        <v>1443</v>
      </c>
      <c r="F179" s="215"/>
      <c r="G179" s="234"/>
      <c r="H179" s="204"/>
    </row>
    <row r="180" spans="2:8" ht="20.100000000000001" customHeight="1" thickBot="1">
      <c r="B180" s="462" t="s">
        <v>4960</v>
      </c>
      <c r="C180" s="463"/>
      <c r="D180" s="464"/>
      <c r="E180" s="465"/>
      <c r="F180" s="465"/>
      <c r="G180" s="467"/>
      <c r="H180" s="204"/>
    </row>
    <row r="181" spans="2:8">
      <c r="B181" s="424" t="s">
        <v>4845</v>
      </c>
      <c r="C181" s="317" t="s">
        <v>4961</v>
      </c>
      <c r="D181" s="425" t="s">
        <v>4749</v>
      </c>
      <c r="E181" s="426" t="s">
        <v>1443</v>
      </c>
      <c r="F181" s="427"/>
      <c r="G181" s="233"/>
      <c r="H181" s="204"/>
    </row>
    <row r="182" spans="2:8">
      <c r="B182" s="211" t="s">
        <v>4847</v>
      </c>
      <c r="C182" s="212" t="s">
        <v>4962</v>
      </c>
      <c r="D182" s="213" t="s">
        <v>1367</v>
      </c>
      <c r="E182" s="214" t="s">
        <v>1443</v>
      </c>
      <c r="F182" s="215"/>
      <c r="G182" s="233"/>
      <c r="H182" s="204"/>
    </row>
    <row r="183" spans="2:8">
      <c r="B183" s="211" t="s">
        <v>4849</v>
      </c>
      <c r="C183" s="212" t="s">
        <v>4963</v>
      </c>
      <c r="D183" s="213" t="s">
        <v>4721</v>
      </c>
      <c r="E183" s="214" t="s">
        <v>1443</v>
      </c>
      <c r="F183" s="215"/>
      <c r="G183" s="233"/>
      <c r="H183" s="204"/>
    </row>
    <row r="184" spans="2:8">
      <c r="B184" s="211" t="s">
        <v>4851</v>
      </c>
      <c r="C184" s="212" t="s">
        <v>4964</v>
      </c>
      <c r="D184" s="213" t="s">
        <v>1367</v>
      </c>
      <c r="E184" s="214" t="s">
        <v>1443</v>
      </c>
      <c r="F184" s="215"/>
      <c r="G184" s="233"/>
      <c r="H184" s="204"/>
    </row>
    <row r="185" spans="2:8" ht="33">
      <c r="B185" s="211" t="s">
        <v>4853</v>
      </c>
      <c r="C185" s="212" t="s">
        <v>4965</v>
      </c>
      <c r="D185" s="213" t="s">
        <v>1356</v>
      </c>
      <c r="E185" s="214" t="s">
        <v>1858</v>
      </c>
      <c r="F185" s="215"/>
      <c r="G185" s="233"/>
      <c r="H185" s="204"/>
    </row>
    <row r="186" spans="2:8">
      <c r="B186" s="211" t="s">
        <v>4855</v>
      </c>
      <c r="C186" s="212" t="s">
        <v>4966</v>
      </c>
      <c r="D186" s="213" t="s">
        <v>1367</v>
      </c>
      <c r="E186" s="214" t="s">
        <v>1443</v>
      </c>
      <c r="F186" s="215"/>
      <c r="G186" s="233"/>
      <c r="H186" s="204"/>
    </row>
    <row r="187" spans="2:8" ht="33">
      <c r="B187" s="211" t="s">
        <v>4857</v>
      </c>
      <c r="C187" s="212" t="s">
        <v>4967</v>
      </c>
      <c r="D187" s="213" t="s">
        <v>1574</v>
      </c>
      <c r="E187" s="214" t="s">
        <v>1443</v>
      </c>
      <c r="F187" s="215"/>
      <c r="G187" s="233"/>
      <c r="H187" s="204"/>
    </row>
    <row r="188" spans="2:8" ht="33">
      <c r="B188" s="211" t="s">
        <v>4859</v>
      </c>
      <c r="C188" s="212" t="s">
        <v>4968</v>
      </c>
      <c r="D188" s="213" t="s">
        <v>1367</v>
      </c>
      <c r="E188" s="214" t="s">
        <v>1443</v>
      </c>
      <c r="F188" s="215"/>
      <c r="G188" s="233"/>
      <c r="H188" s="204"/>
    </row>
    <row r="189" spans="2:8" ht="33">
      <c r="B189" s="211" t="s">
        <v>4861</v>
      </c>
      <c r="C189" s="212" t="s">
        <v>4969</v>
      </c>
      <c r="D189" s="213" t="s">
        <v>2158</v>
      </c>
      <c r="E189" s="214" t="s">
        <v>1443</v>
      </c>
      <c r="F189" s="215"/>
      <c r="G189" s="233"/>
      <c r="H189" s="204"/>
    </row>
    <row r="190" spans="2:8" ht="33">
      <c r="B190" s="211" t="s">
        <v>4863</v>
      </c>
      <c r="C190" s="212" t="s">
        <v>4970</v>
      </c>
      <c r="D190" s="213" t="s">
        <v>1574</v>
      </c>
      <c r="E190" s="214" t="s">
        <v>1443</v>
      </c>
      <c r="F190" s="215"/>
      <c r="G190" s="233"/>
      <c r="H190" s="204"/>
    </row>
    <row r="191" spans="2:8" ht="33">
      <c r="B191" s="211" t="s">
        <v>4865</v>
      </c>
      <c r="C191" s="212" t="s">
        <v>4971</v>
      </c>
      <c r="D191" s="213" t="s">
        <v>1367</v>
      </c>
      <c r="E191" s="214" t="s">
        <v>1443</v>
      </c>
      <c r="F191" s="215"/>
      <c r="G191" s="233"/>
      <c r="H191" s="204"/>
    </row>
    <row r="192" spans="2:8">
      <c r="B192" s="211" t="s">
        <v>4867</v>
      </c>
      <c r="C192" s="212" t="s">
        <v>4972</v>
      </c>
      <c r="D192" s="213" t="s">
        <v>4749</v>
      </c>
      <c r="E192" s="214" t="s">
        <v>1443</v>
      </c>
      <c r="F192" s="215"/>
      <c r="G192" s="233"/>
      <c r="H192" s="204"/>
    </row>
    <row r="193" spans="2:8" ht="33">
      <c r="B193" s="211" t="s">
        <v>4869</v>
      </c>
      <c r="C193" s="212" t="s">
        <v>4973</v>
      </c>
      <c r="D193" s="213" t="s">
        <v>1356</v>
      </c>
      <c r="E193" s="214" t="s">
        <v>1858</v>
      </c>
      <c r="F193" s="215"/>
      <c r="G193" s="233"/>
      <c r="H193" s="204"/>
    </row>
    <row r="194" spans="2:8">
      <c r="B194" s="211" t="s">
        <v>4871</v>
      </c>
      <c r="C194" s="212" t="s">
        <v>4974</v>
      </c>
      <c r="D194" s="213" t="s">
        <v>1367</v>
      </c>
      <c r="E194" s="214" t="s">
        <v>1443</v>
      </c>
      <c r="F194" s="215"/>
      <c r="G194" s="233"/>
      <c r="H194" s="204"/>
    </row>
    <row r="195" spans="2:8" ht="33">
      <c r="B195" s="211" t="s">
        <v>4873</v>
      </c>
      <c r="C195" s="212" t="s">
        <v>4975</v>
      </c>
      <c r="D195" s="213" t="s">
        <v>1574</v>
      </c>
      <c r="E195" s="214" t="s">
        <v>1443</v>
      </c>
      <c r="F195" s="215"/>
      <c r="G195" s="233"/>
      <c r="H195" s="204"/>
    </row>
    <row r="196" spans="2:8" ht="33">
      <c r="B196" s="211" t="s">
        <v>4875</v>
      </c>
      <c r="C196" s="212" t="s">
        <v>4976</v>
      </c>
      <c r="D196" s="213" t="s">
        <v>1367</v>
      </c>
      <c r="E196" s="214" t="s">
        <v>1443</v>
      </c>
      <c r="F196" s="215"/>
      <c r="G196" s="233"/>
      <c r="H196" s="204"/>
    </row>
    <row r="197" spans="2:8" ht="33">
      <c r="B197" s="211" t="s">
        <v>4877</v>
      </c>
      <c r="C197" s="212" t="s">
        <v>4977</v>
      </c>
      <c r="D197" s="213" t="s">
        <v>2158</v>
      </c>
      <c r="E197" s="214" t="s">
        <v>1443</v>
      </c>
      <c r="F197" s="215"/>
      <c r="G197" s="233"/>
      <c r="H197" s="204"/>
    </row>
    <row r="198" spans="2:8" ht="33">
      <c r="B198" s="211" t="s">
        <v>4879</v>
      </c>
      <c r="C198" s="212" t="s">
        <v>4978</v>
      </c>
      <c r="D198" s="213" t="s">
        <v>1574</v>
      </c>
      <c r="E198" s="214" t="s">
        <v>1443</v>
      </c>
      <c r="F198" s="215"/>
      <c r="G198" s="233"/>
      <c r="H198" s="204"/>
    </row>
    <row r="199" spans="2:8" ht="33">
      <c r="B199" s="211" t="s">
        <v>4881</v>
      </c>
      <c r="C199" s="212" t="s">
        <v>4979</v>
      </c>
      <c r="D199" s="213" t="s">
        <v>1367</v>
      </c>
      <c r="E199" s="214" t="s">
        <v>1443</v>
      </c>
      <c r="F199" s="215"/>
      <c r="G199" s="233"/>
      <c r="H199" s="204"/>
    </row>
    <row r="200" spans="2:8">
      <c r="B200" s="211" t="s">
        <v>4883</v>
      </c>
      <c r="C200" s="212" t="s">
        <v>4980</v>
      </c>
      <c r="D200" s="213" t="s">
        <v>4749</v>
      </c>
      <c r="E200" s="214" t="s">
        <v>1443</v>
      </c>
      <c r="F200" s="215"/>
      <c r="G200" s="233"/>
      <c r="H200" s="204"/>
    </row>
    <row r="201" spans="2:8" ht="33">
      <c r="B201" s="211" t="s">
        <v>4885</v>
      </c>
      <c r="C201" s="212" t="s">
        <v>4981</v>
      </c>
      <c r="D201" s="213" t="s">
        <v>1356</v>
      </c>
      <c r="E201" s="214" t="s">
        <v>1858</v>
      </c>
      <c r="F201" s="215"/>
      <c r="G201" s="233"/>
      <c r="H201" s="204"/>
    </row>
    <row r="202" spans="2:8">
      <c r="B202" s="211" t="s">
        <v>4887</v>
      </c>
      <c r="C202" s="212" t="s">
        <v>4982</v>
      </c>
      <c r="D202" s="213" t="s">
        <v>1367</v>
      </c>
      <c r="E202" s="214" t="s">
        <v>1443</v>
      </c>
      <c r="F202" s="215"/>
      <c r="G202" s="233"/>
      <c r="H202" s="204"/>
    </row>
    <row r="203" spans="2:8" ht="33">
      <c r="B203" s="211" t="s">
        <v>4889</v>
      </c>
      <c r="C203" s="212" t="s">
        <v>4983</v>
      </c>
      <c r="D203" s="213" t="s">
        <v>1574</v>
      </c>
      <c r="E203" s="214" t="s">
        <v>1443</v>
      </c>
      <c r="F203" s="215"/>
      <c r="G203" s="233"/>
      <c r="H203" s="204"/>
    </row>
    <row r="204" spans="2:8" ht="33">
      <c r="B204" s="211" t="s">
        <v>4891</v>
      </c>
      <c r="C204" s="212" t="s">
        <v>4984</v>
      </c>
      <c r="D204" s="213" t="s">
        <v>1367</v>
      </c>
      <c r="E204" s="214" t="s">
        <v>1443</v>
      </c>
      <c r="F204" s="215"/>
      <c r="G204" s="233"/>
      <c r="H204" s="204"/>
    </row>
    <row r="205" spans="2:8" ht="33">
      <c r="B205" s="211" t="s">
        <v>4893</v>
      </c>
      <c r="C205" s="212" t="s">
        <v>4985</v>
      </c>
      <c r="D205" s="213" t="s">
        <v>2158</v>
      </c>
      <c r="E205" s="214" t="s">
        <v>1443</v>
      </c>
      <c r="F205" s="215"/>
      <c r="G205" s="233"/>
      <c r="H205" s="204"/>
    </row>
    <row r="206" spans="2:8" ht="33">
      <c r="B206" s="211" t="s">
        <v>4895</v>
      </c>
      <c r="C206" s="212" t="s">
        <v>4986</v>
      </c>
      <c r="D206" s="213" t="s">
        <v>1574</v>
      </c>
      <c r="E206" s="214" t="s">
        <v>1443</v>
      </c>
      <c r="F206" s="215"/>
      <c r="G206" s="233"/>
      <c r="H206" s="204"/>
    </row>
    <row r="207" spans="2:8" ht="33">
      <c r="B207" s="211" t="s">
        <v>4897</v>
      </c>
      <c r="C207" s="212" t="s">
        <v>4987</v>
      </c>
      <c r="D207" s="213" t="s">
        <v>1367</v>
      </c>
      <c r="E207" s="214" t="s">
        <v>1443</v>
      </c>
      <c r="F207" s="215"/>
      <c r="G207" s="233"/>
      <c r="H207" s="204"/>
    </row>
    <row r="208" spans="2:8" ht="17.25" thickBot="1">
      <c r="B208" s="211" t="s">
        <v>4899</v>
      </c>
      <c r="C208" s="212" t="s">
        <v>4988</v>
      </c>
      <c r="D208" s="213" t="s">
        <v>4749</v>
      </c>
      <c r="E208" s="214" t="s">
        <v>1443</v>
      </c>
      <c r="F208" s="215"/>
      <c r="G208" s="234"/>
      <c r="H208" s="204"/>
    </row>
    <row r="209" spans="2:8">
      <c r="B209" s="469" t="s">
        <v>4989</v>
      </c>
      <c r="C209" s="273"/>
      <c r="D209" s="274"/>
      <c r="E209" s="437"/>
      <c r="F209" s="437"/>
      <c r="G209" s="470"/>
      <c r="H209" s="238"/>
    </row>
    <row r="210" spans="2:8" ht="17.25" thickBot="1">
      <c r="B210" s="471" t="s">
        <v>4990</v>
      </c>
      <c r="C210" s="279"/>
      <c r="D210" s="280"/>
      <c r="E210" s="472"/>
      <c r="F210" s="472"/>
      <c r="G210" s="473"/>
      <c r="H210" s="238"/>
    </row>
    <row r="211" spans="2:8" ht="75">
      <c r="B211" s="468" t="s">
        <v>98</v>
      </c>
      <c r="C211" s="317" t="s">
        <v>4991</v>
      </c>
      <c r="D211" s="425" t="s">
        <v>1574</v>
      </c>
      <c r="E211" s="245" t="s">
        <v>4682</v>
      </c>
      <c r="F211" s="344"/>
      <c r="G211" s="435" t="s">
        <v>4992</v>
      </c>
      <c r="H211" s="238"/>
    </row>
    <row r="212" spans="2:8" ht="30">
      <c r="B212" s="235" t="s">
        <v>433</v>
      </c>
      <c r="C212" s="212" t="s">
        <v>4993</v>
      </c>
      <c r="D212" s="213" t="s">
        <v>1367</v>
      </c>
      <c r="E212" s="4" t="s">
        <v>2290</v>
      </c>
      <c r="F212" s="236"/>
      <c r="G212" s="237" t="s">
        <v>4994</v>
      </c>
      <c r="H212" s="238"/>
    </row>
    <row r="213" spans="2:8">
      <c r="B213" s="235" t="s">
        <v>434</v>
      </c>
      <c r="C213" s="212" t="s">
        <v>4995</v>
      </c>
      <c r="D213" s="213" t="s">
        <v>1367</v>
      </c>
      <c r="E213" s="4" t="s">
        <v>2290</v>
      </c>
      <c r="F213" s="236"/>
      <c r="G213" s="237"/>
      <c r="H213" s="238"/>
    </row>
    <row r="214" spans="2:8">
      <c r="B214" s="235" t="s">
        <v>4996</v>
      </c>
      <c r="C214" s="212" t="s">
        <v>4997</v>
      </c>
      <c r="D214" s="213" t="s">
        <v>1367</v>
      </c>
      <c r="E214" s="4" t="s">
        <v>2290</v>
      </c>
      <c r="F214" s="236"/>
      <c r="G214" s="237"/>
      <c r="H214" s="238"/>
    </row>
    <row r="215" spans="2:8">
      <c r="B215" s="235" t="s">
        <v>436</v>
      </c>
      <c r="C215" s="212" t="s">
        <v>4998</v>
      </c>
      <c r="D215" s="213" t="s">
        <v>2158</v>
      </c>
      <c r="E215" s="4" t="s">
        <v>2283</v>
      </c>
      <c r="F215" s="236"/>
      <c r="G215" s="237"/>
      <c r="H215" s="238"/>
    </row>
    <row r="216" spans="2:8">
      <c r="B216" s="235" t="s">
        <v>437</v>
      </c>
      <c r="C216" s="212" t="s">
        <v>4999</v>
      </c>
      <c r="D216" s="213" t="s">
        <v>1367</v>
      </c>
      <c r="E216" s="4" t="s">
        <v>2290</v>
      </c>
      <c r="F216" s="236"/>
      <c r="G216" s="237"/>
      <c r="H216" s="238"/>
    </row>
    <row r="217" spans="2:8" ht="33">
      <c r="B217" s="235" t="s">
        <v>5000</v>
      </c>
      <c r="C217" s="212" t="s">
        <v>5001</v>
      </c>
      <c r="D217" s="213" t="s">
        <v>1367</v>
      </c>
      <c r="E217" s="4" t="s">
        <v>2290</v>
      </c>
      <c r="F217" s="236"/>
      <c r="G217" s="237"/>
      <c r="H217" s="238"/>
    </row>
    <row r="218" spans="2:8">
      <c r="B218" s="235" t="s">
        <v>5002</v>
      </c>
      <c r="C218" s="212" t="s">
        <v>5003</v>
      </c>
      <c r="D218" s="213" t="s">
        <v>1367</v>
      </c>
      <c r="E218" s="4" t="s">
        <v>2290</v>
      </c>
      <c r="F218" s="236"/>
      <c r="G218" s="237"/>
      <c r="H218" s="238"/>
    </row>
    <row r="219" spans="2:8">
      <c r="B219" s="235" t="s">
        <v>440</v>
      </c>
      <c r="C219" s="212" t="s">
        <v>5004</v>
      </c>
      <c r="D219" s="213" t="s">
        <v>1367</v>
      </c>
      <c r="E219" s="4" t="s">
        <v>2290</v>
      </c>
      <c r="F219" s="236"/>
      <c r="G219" s="237"/>
      <c r="H219" s="238"/>
    </row>
    <row r="220" spans="2:8">
      <c r="B220" s="235" t="s">
        <v>5005</v>
      </c>
      <c r="C220" s="212" t="s">
        <v>5006</v>
      </c>
      <c r="D220" s="213" t="s">
        <v>1367</v>
      </c>
      <c r="E220" s="4" t="s">
        <v>2290</v>
      </c>
      <c r="F220" s="236"/>
      <c r="G220" s="237"/>
      <c r="H220" s="238"/>
    </row>
    <row r="221" spans="2:8">
      <c r="B221" s="235" t="s">
        <v>442</v>
      </c>
      <c r="C221" s="212" t="s">
        <v>5007</v>
      </c>
      <c r="D221" s="213" t="s">
        <v>2158</v>
      </c>
      <c r="E221" s="4" t="s">
        <v>2283</v>
      </c>
      <c r="F221" s="236"/>
      <c r="G221" s="237"/>
      <c r="H221" s="238"/>
    </row>
    <row r="222" spans="2:8">
      <c r="B222" s="235" t="s">
        <v>443</v>
      </c>
      <c r="C222" s="212" t="s">
        <v>5008</v>
      </c>
      <c r="D222" s="213" t="s">
        <v>1367</v>
      </c>
      <c r="E222" s="4" t="s">
        <v>2290</v>
      </c>
      <c r="F222" s="236"/>
      <c r="G222" s="237"/>
      <c r="H222" s="238"/>
    </row>
    <row r="223" spans="2:8">
      <c r="B223" s="235" t="s">
        <v>5009</v>
      </c>
      <c r="C223" s="212" t="s">
        <v>5010</v>
      </c>
      <c r="D223" s="213" t="s">
        <v>1367</v>
      </c>
      <c r="E223" s="4" t="s">
        <v>2290</v>
      </c>
      <c r="F223" s="236"/>
      <c r="G223" s="237"/>
      <c r="H223" s="238"/>
    </row>
    <row r="224" spans="2:8" ht="17.25" thickBot="1">
      <c r="B224" s="235" t="s">
        <v>5011</v>
      </c>
      <c r="C224" s="212" t="s">
        <v>5012</v>
      </c>
      <c r="D224" s="213" t="s">
        <v>1367</v>
      </c>
      <c r="E224" s="4" t="s">
        <v>2290</v>
      </c>
      <c r="F224" s="236"/>
      <c r="G224" s="237"/>
      <c r="H224" s="238"/>
    </row>
    <row r="225" spans="2:8" ht="20.100000000000001" customHeight="1" thickBot="1">
      <c r="B225" s="474" t="s">
        <v>4714</v>
      </c>
      <c r="C225" s="463"/>
      <c r="D225" s="464"/>
      <c r="E225" s="475"/>
      <c r="F225" s="475"/>
      <c r="G225" s="476"/>
      <c r="H225" s="238"/>
    </row>
    <row r="226" spans="2:8" ht="20.100000000000001" customHeight="1" thickBot="1">
      <c r="B226" s="474" t="s">
        <v>4715</v>
      </c>
      <c r="C226" s="463"/>
      <c r="D226" s="464"/>
      <c r="E226" s="475"/>
      <c r="F226" s="475"/>
      <c r="G226" s="476"/>
      <c r="H226" s="238"/>
    </row>
    <row r="227" spans="2:8" ht="30" customHeight="1">
      <c r="B227" s="438" t="s">
        <v>4716</v>
      </c>
      <c r="C227" s="206" t="s">
        <v>5013</v>
      </c>
      <c r="D227" s="423" t="s">
        <v>1367</v>
      </c>
      <c r="E227" s="433" t="s">
        <v>5014</v>
      </c>
      <c r="F227" s="432"/>
      <c r="G227" s="477" t="s">
        <v>5015</v>
      </c>
      <c r="H227" s="238"/>
    </row>
    <row r="228" spans="2:8">
      <c r="B228" s="235" t="s">
        <v>4719</v>
      </c>
      <c r="C228" s="212" t="s">
        <v>5016</v>
      </c>
      <c r="D228" s="213" t="s">
        <v>4721</v>
      </c>
      <c r="E228" s="4" t="s">
        <v>5014</v>
      </c>
      <c r="F228" s="236"/>
      <c r="G228" s="478"/>
      <c r="H228" s="238"/>
    </row>
    <row r="229" spans="2:8">
      <c r="B229" s="235" t="s">
        <v>4723</v>
      </c>
      <c r="C229" s="212" t="s">
        <v>5017</v>
      </c>
      <c r="D229" s="213" t="s">
        <v>1367</v>
      </c>
      <c r="E229" s="4" t="s">
        <v>5014</v>
      </c>
      <c r="F229" s="236"/>
      <c r="G229" s="478"/>
      <c r="H229" s="238"/>
    </row>
    <row r="230" spans="2:8" ht="33">
      <c r="B230" s="235" t="s">
        <v>4726</v>
      </c>
      <c r="C230" s="212" t="s">
        <v>5018</v>
      </c>
      <c r="D230" s="213" t="s">
        <v>1356</v>
      </c>
      <c r="E230" s="4" t="s">
        <v>5019</v>
      </c>
      <c r="F230" s="236"/>
      <c r="G230" s="478"/>
      <c r="H230" s="238"/>
    </row>
    <row r="231" spans="2:8">
      <c r="B231" s="235" t="s">
        <v>5020</v>
      </c>
      <c r="C231" s="212" t="s">
        <v>5021</v>
      </c>
      <c r="D231" s="213" t="s">
        <v>1367</v>
      </c>
      <c r="E231" s="4" t="s">
        <v>5014</v>
      </c>
      <c r="F231" s="236"/>
      <c r="G231" s="478"/>
      <c r="H231" s="238"/>
    </row>
    <row r="232" spans="2:8" ht="33">
      <c r="B232" s="235" t="s">
        <v>4732</v>
      </c>
      <c r="C232" s="212" t="s">
        <v>5022</v>
      </c>
      <c r="D232" s="213" t="s">
        <v>1574</v>
      </c>
      <c r="E232" s="4" t="s">
        <v>5014</v>
      </c>
      <c r="F232" s="236"/>
      <c r="G232" s="478"/>
      <c r="H232" s="238"/>
    </row>
    <row r="233" spans="2:8" ht="33">
      <c r="B233" s="235" t="s">
        <v>5023</v>
      </c>
      <c r="C233" s="212" t="s">
        <v>5024</v>
      </c>
      <c r="D233" s="213" t="s">
        <v>1367</v>
      </c>
      <c r="E233" s="4" t="s">
        <v>5014</v>
      </c>
      <c r="F233" s="236"/>
      <c r="G233" s="478"/>
      <c r="H233" s="238"/>
    </row>
    <row r="234" spans="2:8" ht="33">
      <c r="B234" s="235" t="s">
        <v>5025</v>
      </c>
      <c r="C234" s="212" t="s">
        <v>5026</v>
      </c>
      <c r="D234" s="213" t="s">
        <v>2158</v>
      </c>
      <c r="E234" s="4" t="s">
        <v>5014</v>
      </c>
      <c r="F234" s="236"/>
      <c r="G234" s="478"/>
      <c r="H234" s="238"/>
    </row>
    <row r="235" spans="2:8" ht="33">
      <c r="B235" s="235" t="s">
        <v>5027</v>
      </c>
      <c r="C235" s="212" t="s">
        <v>5028</v>
      </c>
      <c r="D235" s="213" t="s">
        <v>1574</v>
      </c>
      <c r="E235" s="4" t="s">
        <v>5014</v>
      </c>
      <c r="F235" s="236"/>
      <c r="G235" s="478"/>
      <c r="H235" s="238"/>
    </row>
    <row r="236" spans="2:8" ht="33">
      <c r="B236" s="235" t="s">
        <v>4744</v>
      </c>
      <c r="C236" s="212" t="s">
        <v>5029</v>
      </c>
      <c r="D236" s="213" t="s">
        <v>1367</v>
      </c>
      <c r="E236" s="4" t="s">
        <v>5014</v>
      </c>
      <c r="F236" s="236"/>
      <c r="G236" s="478"/>
      <c r="H236" s="238"/>
    </row>
    <row r="237" spans="2:8">
      <c r="B237" s="235" t="s">
        <v>5030</v>
      </c>
      <c r="C237" s="212" t="s">
        <v>5031</v>
      </c>
      <c r="D237" s="213" t="s">
        <v>1980</v>
      </c>
      <c r="E237" s="4" t="s">
        <v>5014</v>
      </c>
      <c r="F237" s="236"/>
      <c r="G237" s="478"/>
      <c r="H237" s="238"/>
    </row>
    <row r="238" spans="2:8" ht="33">
      <c r="B238" s="235" t="s">
        <v>4751</v>
      </c>
      <c r="C238" s="212" t="s">
        <v>5032</v>
      </c>
      <c r="D238" s="213" t="s">
        <v>1356</v>
      </c>
      <c r="E238" s="4" t="s">
        <v>5019</v>
      </c>
      <c r="F238" s="236"/>
      <c r="G238" s="478"/>
      <c r="H238" s="238"/>
    </row>
    <row r="239" spans="2:8">
      <c r="B239" s="235" t="s">
        <v>5033</v>
      </c>
      <c r="C239" s="212" t="s">
        <v>5034</v>
      </c>
      <c r="D239" s="213" t="s">
        <v>1367</v>
      </c>
      <c r="E239" s="4" t="s">
        <v>5014</v>
      </c>
      <c r="F239" s="236"/>
      <c r="G239" s="478"/>
      <c r="H239" s="238"/>
    </row>
    <row r="240" spans="2:8" ht="33">
      <c r="B240" s="235" t="s">
        <v>4756</v>
      </c>
      <c r="C240" s="212" t="s">
        <v>5035</v>
      </c>
      <c r="D240" s="213" t="s">
        <v>1574</v>
      </c>
      <c r="E240" s="4" t="s">
        <v>5014</v>
      </c>
      <c r="F240" s="236"/>
      <c r="G240" s="478"/>
      <c r="H240" s="238"/>
    </row>
    <row r="241" spans="2:8" ht="33">
      <c r="B241" s="235" t="s">
        <v>5036</v>
      </c>
      <c r="C241" s="212" t="s">
        <v>5037</v>
      </c>
      <c r="D241" s="213" t="s">
        <v>1367</v>
      </c>
      <c r="E241" s="4" t="s">
        <v>5014</v>
      </c>
      <c r="F241" s="236"/>
      <c r="G241" s="478"/>
      <c r="H241" s="238"/>
    </row>
    <row r="242" spans="2:8" ht="33">
      <c r="B242" s="235" t="s">
        <v>5038</v>
      </c>
      <c r="C242" s="212" t="s">
        <v>5039</v>
      </c>
      <c r="D242" s="213" t="s">
        <v>2158</v>
      </c>
      <c r="E242" s="4" t="s">
        <v>5014</v>
      </c>
      <c r="F242" s="236"/>
      <c r="G242" s="478"/>
      <c r="H242" s="238"/>
    </row>
    <row r="243" spans="2:8" ht="33">
      <c r="B243" s="235" t="s">
        <v>5040</v>
      </c>
      <c r="C243" s="212" t="s">
        <v>5041</v>
      </c>
      <c r="D243" s="213" t="s">
        <v>1574</v>
      </c>
      <c r="E243" s="4" t="s">
        <v>5014</v>
      </c>
      <c r="F243" s="236"/>
      <c r="G243" s="478"/>
      <c r="H243" s="238"/>
    </row>
    <row r="244" spans="2:8" ht="33">
      <c r="B244" s="235" t="s">
        <v>4764</v>
      </c>
      <c r="C244" s="212" t="s">
        <v>5042</v>
      </c>
      <c r="D244" s="213" t="s">
        <v>1367</v>
      </c>
      <c r="E244" s="4" t="s">
        <v>5014</v>
      </c>
      <c r="F244" s="236"/>
      <c r="G244" s="478"/>
      <c r="H244" s="238"/>
    </row>
    <row r="245" spans="2:8">
      <c r="B245" s="235" t="s">
        <v>5043</v>
      </c>
      <c r="C245" s="212" t="s">
        <v>5044</v>
      </c>
      <c r="D245" s="213" t="s">
        <v>1980</v>
      </c>
      <c r="E245" s="4" t="s">
        <v>5014</v>
      </c>
      <c r="F245" s="236"/>
      <c r="G245" s="478"/>
      <c r="H245" s="238"/>
    </row>
    <row r="246" spans="2:8" ht="33">
      <c r="B246" s="235" t="s">
        <v>4768</v>
      </c>
      <c r="C246" s="212" t="s">
        <v>5045</v>
      </c>
      <c r="D246" s="213" t="s">
        <v>1356</v>
      </c>
      <c r="E246" s="4" t="s">
        <v>5019</v>
      </c>
      <c r="F246" s="236"/>
      <c r="G246" s="478"/>
      <c r="H246" s="238"/>
    </row>
    <row r="247" spans="2:8">
      <c r="B247" s="235" t="s">
        <v>5046</v>
      </c>
      <c r="C247" s="212" t="s">
        <v>5047</v>
      </c>
      <c r="D247" s="213" t="s">
        <v>1367</v>
      </c>
      <c r="E247" s="4" t="s">
        <v>5014</v>
      </c>
      <c r="F247" s="236"/>
      <c r="G247" s="478"/>
      <c r="H247" s="238"/>
    </row>
    <row r="248" spans="2:8" ht="33">
      <c r="B248" s="235" t="s">
        <v>4773</v>
      </c>
      <c r="C248" s="212" t="s">
        <v>5048</v>
      </c>
      <c r="D248" s="213" t="s">
        <v>1574</v>
      </c>
      <c r="E248" s="4" t="s">
        <v>5014</v>
      </c>
      <c r="F248" s="236"/>
      <c r="G248" s="478"/>
      <c r="H248" s="238"/>
    </row>
    <row r="249" spans="2:8" ht="33">
      <c r="B249" s="235" t="s">
        <v>5049</v>
      </c>
      <c r="C249" s="212" t="s">
        <v>5050</v>
      </c>
      <c r="D249" s="213" t="s">
        <v>1367</v>
      </c>
      <c r="E249" s="4" t="s">
        <v>5014</v>
      </c>
      <c r="F249" s="236"/>
      <c r="G249" s="478"/>
      <c r="H249" s="238"/>
    </row>
    <row r="250" spans="2:8" ht="33">
      <c r="B250" s="235" t="s">
        <v>5051</v>
      </c>
      <c r="C250" s="212" t="s">
        <v>5052</v>
      </c>
      <c r="D250" s="213" t="s">
        <v>2158</v>
      </c>
      <c r="E250" s="4" t="s">
        <v>5014</v>
      </c>
      <c r="F250" s="236"/>
      <c r="G250" s="478"/>
      <c r="H250" s="238"/>
    </row>
    <row r="251" spans="2:8" ht="33">
      <c r="B251" s="235" t="s">
        <v>5053</v>
      </c>
      <c r="C251" s="212" t="s">
        <v>5054</v>
      </c>
      <c r="D251" s="213" t="s">
        <v>1574</v>
      </c>
      <c r="E251" s="4" t="s">
        <v>5014</v>
      </c>
      <c r="F251" s="236"/>
      <c r="G251" s="478"/>
      <c r="H251" s="238"/>
    </row>
    <row r="252" spans="2:8" ht="33">
      <c r="B252" s="235" t="s">
        <v>4781</v>
      </c>
      <c r="C252" s="212" t="s">
        <v>5055</v>
      </c>
      <c r="D252" s="213" t="s">
        <v>1367</v>
      </c>
      <c r="E252" s="4" t="s">
        <v>5014</v>
      </c>
      <c r="F252" s="236"/>
      <c r="G252" s="478"/>
      <c r="H252" s="238"/>
    </row>
    <row r="253" spans="2:8" ht="17.25" thickBot="1">
      <c r="B253" s="235" t="s">
        <v>5056</v>
      </c>
      <c r="C253" s="212" t="s">
        <v>5057</v>
      </c>
      <c r="D253" s="213" t="s">
        <v>1980</v>
      </c>
      <c r="E253" s="4" t="s">
        <v>5014</v>
      </c>
      <c r="F253" s="236"/>
      <c r="G253" s="479"/>
      <c r="H253" s="238"/>
    </row>
    <row r="254" spans="2:8" ht="20.100000000000001" customHeight="1" thickBot="1">
      <c r="B254" s="474" t="s">
        <v>4785</v>
      </c>
      <c r="C254" s="463"/>
      <c r="D254" s="464"/>
      <c r="E254" s="475"/>
      <c r="F254" s="475"/>
      <c r="G254" s="476"/>
      <c r="H254" s="238"/>
    </row>
    <row r="255" spans="2:8" ht="30" customHeight="1">
      <c r="B255" s="438" t="s">
        <v>5058</v>
      </c>
      <c r="C255" s="206" t="s">
        <v>5059</v>
      </c>
      <c r="D255" s="423" t="s">
        <v>1980</v>
      </c>
      <c r="E255" s="433" t="s">
        <v>5014</v>
      </c>
      <c r="F255" s="432"/>
      <c r="G255" s="477" t="s">
        <v>5060</v>
      </c>
      <c r="H255" s="238"/>
    </row>
    <row r="256" spans="2:8" ht="30" customHeight="1">
      <c r="B256" s="235" t="s">
        <v>4789</v>
      </c>
      <c r="C256" s="212" t="s">
        <v>5061</v>
      </c>
      <c r="D256" s="213" t="s">
        <v>1367</v>
      </c>
      <c r="E256" s="4" t="s">
        <v>5014</v>
      </c>
      <c r="F256" s="236"/>
      <c r="G256" s="478"/>
      <c r="H256" s="238"/>
    </row>
    <row r="257" spans="2:8">
      <c r="B257" s="235" t="s">
        <v>4792</v>
      </c>
      <c r="C257" s="212" t="s">
        <v>5062</v>
      </c>
      <c r="D257" s="213" t="s">
        <v>4721</v>
      </c>
      <c r="E257" s="4" t="s">
        <v>5014</v>
      </c>
      <c r="F257" s="236"/>
      <c r="G257" s="478"/>
      <c r="H257" s="238"/>
    </row>
    <row r="258" spans="2:8">
      <c r="B258" s="235" t="s">
        <v>4794</v>
      </c>
      <c r="C258" s="212" t="s">
        <v>5063</v>
      </c>
      <c r="D258" s="213" t="s">
        <v>1367</v>
      </c>
      <c r="E258" s="4" t="s">
        <v>5014</v>
      </c>
      <c r="F258" s="236"/>
      <c r="G258" s="478"/>
      <c r="H258" s="238"/>
    </row>
    <row r="259" spans="2:8" ht="33">
      <c r="B259" s="235" t="s">
        <v>4796</v>
      </c>
      <c r="C259" s="212" t="s">
        <v>5064</v>
      </c>
      <c r="D259" s="213" t="s">
        <v>1356</v>
      </c>
      <c r="E259" s="4" t="s">
        <v>5019</v>
      </c>
      <c r="F259" s="236"/>
      <c r="G259" s="478"/>
      <c r="H259" s="238"/>
    </row>
    <row r="260" spans="2:8">
      <c r="B260" s="235" t="s">
        <v>5065</v>
      </c>
      <c r="C260" s="212" t="s">
        <v>5066</v>
      </c>
      <c r="D260" s="213" t="s">
        <v>1367</v>
      </c>
      <c r="E260" s="4" t="s">
        <v>5014</v>
      </c>
      <c r="F260" s="236"/>
      <c r="G260" s="478"/>
      <c r="H260" s="238"/>
    </row>
    <row r="261" spans="2:8" ht="33">
      <c r="B261" s="235" t="s">
        <v>4800</v>
      </c>
      <c r="C261" s="212" t="s">
        <v>5067</v>
      </c>
      <c r="D261" s="213" t="s">
        <v>1574</v>
      </c>
      <c r="E261" s="4" t="s">
        <v>5014</v>
      </c>
      <c r="F261" s="236"/>
      <c r="G261" s="478"/>
      <c r="H261" s="238"/>
    </row>
    <row r="262" spans="2:8" ht="33">
      <c r="B262" s="235" t="s">
        <v>5068</v>
      </c>
      <c r="C262" s="212" t="s">
        <v>5069</v>
      </c>
      <c r="D262" s="213" t="s">
        <v>1367</v>
      </c>
      <c r="E262" s="4" t="s">
        <v>5014</v>
      </c>
      <c r="F262" s="236"/>
      <c r="G262" s="478"/>
      <c r="H262" s="238"/>
    </row>
    <row r="263" spans="2:8" ht="33">
      <c r="B263" s="235" t="s">
        <v>5070</v>
      </c>
      <c r="C263" s="212" t="s">
        <v>5071</v>
      </c>
      <c r="D263" s="213" t="s">
        <v>2158</v>
      </c>
      <c r="E263" s="4" t="s">
        <v>5014</v>
      </c>
      <c r="F263" s="236"/>
      <c r="G263" s="478"/>
      <c r="H263" s="238"/>
    </row>
    <row r="264" spans="2:8" ht="33">
      <c r="B264" s="235" t="s">
        <v>5072</v>
      </c>
      <c r="C264" s="212" t="s">
        <v>5073</v>
      </c>
      <c r="D264" s="213" t="s">
        <v>1574</v>
      </c>
      <c r="E264" s="4" t="s">
        <v>5014</v>
      </c>
      <c r="F264" s="236"/>
      <c r="G264" s="478"/>
      <c r="H264" s="238"/>
    </row>
    <row r="265" spans="2:8" ht="33">
      <c r="B265" s="235" t="s">
        <v>4808</v>
      </c>
      <c r="C265" s="212" t="s">
        <v>5074</v>
      </c>
      <c r="D265" s="213" t="s">
        <v>1367</v>
      </c>
      <c r="E265" s="4" t="s">
        <v>5014</v>
      </c>
      <c r="F265" s="236"/>
      <c r="G265" s="478"/>
      <c r="H265" s="238"/>
    </row>
    <row r="266" spans="2:8">
      <c r="B266" s="235" t="s">
        <v>5075</v>
      </c>
      <c r="C266" s="212" t="s">
        <v>5076</v>
      </c>
      <c r="D266" s="213" t="s">
        <v>1980</v>
      </c>
      <c r="E266" s="4" t="s">
        <v>5014</v>
      </c>
      <c r="F266" s="236"/>
      <c r="G266" s="478"/>
      <c r="H266" s="238"/>
    </row>
    <row r="267" spans="2:8" ht="33">
      <c r="B267" s="235" t="s">
        <v>4812</v>
      </c>
      <c r="C267" s="212" t="s">
        <v>5077</v>
      </c>
      <c r="D267" s="213" t="s">
        <v>1356</v>
      </c>
      <c r="E267" s="4" t="s">
        <v>5019</v>
      </c>
      <c r="F267" s="236"/>
      <c r="G267" s="478"/>
      <c r="H267" s="238"/>
    </row>
    <row r="268" spans="2:8">
      <c r="B268" s="235" t="s">
        <v>5078</v>
      </c>
      <c r="C268" s="212" t="s">
        <v>5079</v>
      </c>
      <c r="D268" s="213" t="s">
        <v>1367</v>
      </c>
      <c r="E268" s="4" t="s">
        <v>5014</v>
      </c>
      <c r="F268" s="236"/>
      <c r="G268" s="478"/>
      <c r="H268" s="238"/>
    </row>
    <row r="269" spans="2:8" ht="33">
      <c r="B269" s="235" t="s">
        <v>4816</v>
      </c>
      <c r="C269" s="212" t="s">
        <v>5080</v>
      </c>
      <c r="D269" s="213" t="s">
        <v>1574</v>
      </c>
      <c r="E269" s="4" t="s">
        <v>5014</v>
      </c>
      <c r="F269" s="236"/>
      <c r="G269" s="478"/>
      <c r="H269" s="238"/>
    </row>
    <row r="270" spans="2:8" ht="33">
      <c r="B270" s="235" t="s">
        <v>5081</v>
      </c>
      <c r="C270" s="212" t="s">
        <v>5082</v>
      </c>
      <c r="D270" s="213" t="s">
        <v>1367</v>
      </c>
      <c r="E270" s="4" t="s">
        <v>5014</v>
      </c>
      <c r="F270" s="236"/>
      <c r="G270" s="478"/>
      <c r="H270" s="238"/>
    </row>
    <row r="271" spans="2:8" ht="33">
      <c r="B271" s="235" t="s">
        <v>5083</v>
      </c>
      <c r="C271" s="212" t="s">
        <v>5084</v>
      </c>
      <c r="D271" s="213" t="s">
        <v>2158</v>
      </c>
      <c r="E271" s="4" t="s">
        <v>5014</v>
      </c>
      <c r="F271" s="236"/>
      <c r="G271" s="478"/>
      <c r="H271" s="238"/>
    </row>
    <row r="272" spans="2:8" ht="33">
      <c r="B272" s="235" t="s">
        <v>5085</v>
      </c>
      <c r="C272" s="212" t="s">
        <v>5086</v>
      </c>
      <c r="D272" s="213" t="s">
        <v>1574</v>
      </c>
      <c r="E272" s="4" t="s">
        <v>5014</v>
      </c>
      <c r="F272" s="236"/>
      <c r="G272" s="478"/>
      <c r="H272" s="238"/>
    </row>
    <row r="273" spans="2:8" ht="33">
      <c r="B273" s="235" t="s">
        <v>4824</v>
      </c>
      <c r="C273" s="212" t="s">
        <v>5087</v>
      </c>
      <c r="D273" s="213" t="s">
        <v>1367</v>
      </c>
      <c r="E273" s="4" t="s">
        <v>5014</v>
      </c>
      <c r="F273" s="236"/>
      <c r="G273" s="478"/>
      <c r="H273" s="238"/>
    </row>
    <row r="274" spans="2:8">
      <c r="B274" s="235" t="s">
        <v>5088</v>
      </c>
      <c r="C274" s="212" t="s">
        <v>5089</v>
      </c>
      <c r="D274" s="213" t="s">
        <v>1980</v>
      </c>
      <c r="E274" s="4" t="s">
        <v>5014</v>
      </c>
      <c r="F274" s="236"/>
      <c r="G274" s="478"/>
      <c r="H274" s="238"/>
    </row>
    <row r="275" spans="2:8" ht="33">
      <c r="B275" s="235" t="s">
        <v>4828</v>
      </c>
      <c r="C275" s="212" t="s">
        <v>5090</v>
      </c>
      <c r="D275" s="213" t="s">
        <v>1356</v>
      </c>
      <c r="E275" s="4" t="s">
        <v>5019</v>
      </c>
      <c r="F275" s="236"/>
      <c r="G275" s="478"/>
      <c r="H275" s="238"/>
    </row>
    <row r="276" spans="2:8">
      <c r="B276" s="235" t="s">
        <v>5091</v>
      </c>
      <c r="C276" s="212" t="s">
        <v>5092</v>
      </c>
      <c r="D276" s="213" t="s">
        <v>1367</v>
      </c>
      <c r="E276" s="4" t="s">
        <v>5014</v>
      </c>
      <c r="F276" s="236"/>
      <c r="G276" s="478"/>
      <c r="H276" s="238"/>
    </row>
    <row r="277" spans="2:8" ht="33">
      <c r="B277" s="235" t="s">
        <v>4832</v>
      </c>
      <c r="C277" s="212" t="s">
        <v>5093</v>
      </c>
      <c r="D277" s="213" t="s">
        <v>1574</v>
      </c>
      <c r="E277" s="4" t="s">
        <v>5014</v>
      </c>
      <c r="F277" s="236"/>
      <c r="G277" s="478"/>
      <c r="H277" s="238"/>
    </row>
    <row r="278" spans="2:8" ht="33">
      <c r="B278" s="235" t="s">
        <v>5094</v>
      </c>
      <c r="C278" s="212" t="s">
        <v>5095</v>
      </c>
      <c r="D278" s="213" t="s">
        <v>1367</v>
      </c>
      <c r="E278" s="4" t="s">
        <v>5014</v>
      </c>
      <c r="F278" s="236"/>
      <c r="G278" s="478"/>
      <c r="H278" s="238"/>
    </row>
    <row r="279" spans="2:8" ht="33">
      <c r="B279" s="235" t="s">
        <v>5096</v>
      </c>
      <c r="C279" s="212" t="s">
        <v>5097</v>
      </c>
      <c r="D279" s="213" t="s">
        <v>2158</v>
      </c>
      <c r="E279" s="4" t="s">
        <v>5014</v>
      </c>
      <c r="F279" s="236"/>
      <c r="G279" s="478"/>
      <c r="H279" s="238"/>
    </row>
    <row r="280" spans="2:8" ht="33">
      <c r="B280" s="235" t="s">
        <v>5098</v>
      </c>
      <c r="C280" s="212" t="s">
        <v>5099</v>
      </c>
      <c r="D280" s="213" t="s">
        <v>1574</v>
      </c>
      <c r="E280" s="4" t="s">
        <v>5014</v>
      </c>
      <c r="F280" s="236"/>
      <c r="G280" s="478"/>
      <c r="H280" s="238"/>
    </row>
    <row r="281" spans="2:8" ht="33">
      <c r="B281" s="235" t="s">
        <v>4840</v>
      </c>
      <c r="C281" s="212" t="s">
        <v>5100</v>
      </c>
      <c r="D281" s="213" t="s">
        <v>1367</v>
      </c>
      <c r="E281" s="4" t="s">
        <v>5014</v>
      </c>
      <c r="F281" s="236"/>
      <c r="G281" s="478"/>
      <c r="H281" s="238"/>
    </row>
    <row r="282" spans="2:8" ht="17.25" thickBot="1">
      <c r="B282" s="235" t="s">
        <v>5101</v>
      </c>
      <c r="C282" s="212" t="s">
        <v>5102</v>
      </c>
      <c r="D282" s="213" t="s">
        <v>1980</v>
      </c>
      <c r="E282" s="4" t="s">
        <v>5014</v>
      </c>
      <c r="F282" s="236"/>
      <c r="G282" s="479"/>
      <c r="H282" s="238"/>
    </row>
    <row r="283" spans="2:8" ht="20.100000000000001" customHeight="1" thickBot="1">
      <c r="B283" s="474" t="s">
        <v>4844</v>
      </c>
      <c r="C283" s="463"/>
      <c r="D283" s="464"/>
      <c r="E283" s="475"/>
      <c r="F283" s="475"/>
      <c r="G283" s="476"/>
      <c r="H283" s="238"/>
    </row>
    <row r="284" spans="2:8" ht="30" customHeight="1">
      <c r="B284" s="438" t="s">
        <v>5103</v>
      </c>
      <c r="C284" s="206" t="s">
        <v>5104</v>
      </c>
      <c r="D284" s="423" t="s">
        <v>1980</v>
      </c>
      <c r="E284" s="433" t="s">
        <v>5014</v>
      </c>
      <c r="F284" s="432"/>
      <c r="G284" s="477" t="s">
        <v>5105</v>
      </c>
      <c r="H284" s="238"/>
    </row>
    <row r="285" spans="2:8">
      <c r="B285" s="235" t="s">
        <v>4847</v>
      </c>
      <c r="C285" s="212" t="s">
        <v>5106</v>
      </c>
      <c r="D285" s="213" t="s">
        <v>1367</v>
      </c>
      <c r="E285" s="4" t="s">
        <v>5014</v>
      </c>
      <c r="F285" s="236"/>
      <c r="G285" s="478"/>
      <c r="H285" s="238"/>
    </row>
    <row r="286" spans="2:8">
      <c r="B286" s="235" t="s">
        <v>4849</v>
      </c>
      <c r="C286" s="212" t="s">
        <v>5107</v>
      </c>
      <c r="D286" s="213" t="s">
        <v>4721</v>
      </c>
      <c r="E286" s="4" t="s">
        <v>5014</v>
      </c>
      <c r="F286" s="236"/>
      <c r="G286" s="478"/>
      <c r="H286" s="238"/>
    </row>
    <row r="287" spans="2:8">
      <c r="B287" s="235" t="s">
        <v>4851</v>
      </c>
      <c r="C287" s="212" t="s">
        <v>5108</v>
      </c>
      <c r="D287" s="213" t="s">
        <v>1367</v>
      </c>
      <c r="E287" s="4" t="s">
        <v>5014</v>
      </c>
      <c r="F287" s="236"/>
      <c r="G287" s="478"/>
      <c r="H287" s="238"/>
    </row>
    <row r="288" spans="2:8" ht="33">
      <c r="B288" s="235" t="s">
        <v>4853</v>
      </c>
      <c r="C288" s="212" t="s">
        <v>5109</v>
      </c>
      <c r="D288" s="213" t="s">
        <v>1356</v>
      </c>
      <c r="E288" s="4" t="s">
        <v>5019</v>
      </c>
      <c r="F288" s="236"/>
      <c r="G288" s="478"/>
      <c r="H288" s="238"/>
    </row>
    <row r="289" spans="2:8">
      <c r="B289" s="235" t="s">
        <v>5110</v>
      </c>
      <c r="C289" s="212" t="s">
        <v>5111</v>
      </c>
      <c r="D289" s="213" t="s">
        <v>1367</v>
      </c>
      <c r="E289" s="4" t="s">
        <v>5014</v>
      </c>
      <c r="F289" s="236"/>
      <c r="G289" s="478"/>
      <c r="H289" s="238"/>
    </row>
    <row r="290" spans="2:8" ht="33">
      <c r="B290" s="235" t="s">
        <v>4857</v>
      </c>
      <c r="C290" s="212" t="s">
        <v>5112</v>
      </c>
      <c r="D290" s="213" t="s">
        <v>1574</v>
      </c>
      <c r="E290" s="4" t="s">
        <v>5014</v>
      </c>
      <c r="F290" s="236"/>
      <c r="G290" s="478"/>
      <c r="H290" s="238"/>
    </row>
    <row r="291" spans="2:8" ht="33">
      <c r="B291" s="235" t="s">
        <v>5113</v>
      </c>
      <c r="C291" s="212" t="s">
        <v>5114</v>
      </c>
      <c r="D291" s="213" t="s">
        <v>1367</v>
      </c>
      <c r="E291" s="4" t="s">
        <v>5014</v>
      </c>
      <c r="F291" s="236"/>
      <c r="G291" s="478"/>
      <c r="H291" s="238"/>
    </row>
    <row r="292" spans="2:8" ht="33">
      <c r="B292" s="235" t="s">
        <v>5115</v>
      </c>
      <c r="C292" s="212" t="s">
        <v>5116</v>
      </c>
      <c r="D292" s="213" t="s">
        <v>2158</v>
      </c>
      <c r="E292" s="4" t="s">
        <v>5014</v>
      </c>
      <c r="F292" s="236"/>
      <c r="G292" s="478"/>
      <c r="H292" s="238"/>
    </row>
    <row r="293" spans="2:8" ht="33">
      <c r="B293" s="235" t="s">
        <v>5117</v>
      </c>
      <c r="C293" s="212" t="s">
        <v>5118</v>
      </c>
      <c r="D293" s="213" t="s">
        <v>1574</v>
      </c>
      <c r="E293" s="4" t="s">
        <v>5014</v>
      </c>
      <c r="F293" s="236"/>
      <c r="G293" s="478"/>
      <c r="H293" s="238"/>
    </row>
    <row r="294" spans="2:8" ht="33">
      <c r="B294" s="235" t="s">
        <v>4865</v>
      </c>
      <c r="C294" s="212" t="s">
        <v>5119</v>
      </c>
      <c r="D294" s="213" t="s">
        <v>1367</v>
      </c>
      <c r="E294" s="4" t="s">
        <v>5014</v>
      </c>
      <c r="F294" s="236"/>
      <c r="G294" s="478"/>
      <c r="H294" s="238"/>
    </row>
    <row r="295" spans="2:8">
      <c r="B295" s="235" t="s">
        <v>5120</v>
      </c>
      <c r="C295" s="212" t="s">
        <v>5121</v>
      </c>
      <c r="D295" s="213" t="s">
        <v>1980</v>
      </c>
      <c r="E295" s="4" t="s">
        <v>5014</v>
      </c>
      <c r="F295" s="236"/>
      <c r="G295" s="478"/>
      <c r="H295" s="238"/>
    </row>
    <row r="296" spans="2:8" ht="33">
      <c r="B296" s="235" t="s">
        <v>4869</v>
      </c>
      <c r="C296" s="212" t="s">
        <v>5122</v>
      </c>
      <c r="D296" s="213" t="s">
        <v>1356</v>
      </c>
      <c r="E296" s="4" t="s">
        <v>5019</v>
      </c>
      <c r="F296" s="236"/>
      <c r="G296" s="478"/>
      <c r="H296" s="238"/>
    </row>
    <row r="297" spans="2:8">
      <c r="B297" s="235" t="s">
        <v>5123</v>
      </c>
      <c r="C297" s="212" t="s">
        <v>5124</v>
      </c>
      <c r="D297" s="213" t="s">
        <v>1367</v>
      </c>
      <c r="E297" s="4" t="s">
        <v>5014</v>
      </c>
      <c r="F297" s="236"/>
      <c r="G297" s="478"/>
      <c r="H297" s="238"/>
    </row>
    <row r="298" spans="2:8" ht="33">
      <c r="B298" s="235" t="s">
        <v>4873</v>
      </c>
      <c r="C298" s="212" t="s">
        <v>5125</v>
      </c>
      <c r="D298" s="213" t="s">
        <v>1574</v>
      </c>
      <c r="E298" s="4" t="s">
        <v>5014</v>
      </c>
      <c r="F298" s="236"/>
      <c r="G298" s="478"/>
      <c r="H298" s="238"/>
    </row>
    <row r="299" spans="2:8" ht="33">
      <c r="B299" s="235" t="s">
        <v>5126</v>
      </c>
      <c r="C299" s="212" t="s">
        <v>5127</v>
      </c>
      <c r="D299" s="213" t="s">
        <v>1367</v>
      </c>
      <c r="E299" s="4" t="s">
        <v>5014</v>
      </c>
      <c r="F299" s="236"/>
      <c r="G299" s="478"/>
      <c r="H299" s="238"/>
    </row>
    <row r="300" spans="2:8" ht="33">
      <c r="B300" s="235" t="s">
        <v>5128</v>
      </c>
      <c r="C300" s="212" t="s">
        <v>5129</v>
      </c>
      <c r="D300" s="213" t="s">
        <v>2158</v>
      </c>
      <c r="E300" s="4" t="s">
        <v>5014</v>
      </c>
      <c r="F300" s="236"/>
      <c r="G300" s="478"/>
      <c r="H300" s="238"/>
    </row>
    <row r="301" spans="2:8" ht="33">
      <c r="B301" s="235" t="s">
        <v>5130</v>
      </c>
      <c r="C301" s="212" t="s">
        <v>5131</v>
      </c>
      <c r="D301" s="213" t="s">
        <v>1574</v>
      </c>
      <c r="E301" s="4" t="s">
        <v>5014</v>
      </c>
      <c r="F301" s="236"/>
      <c r="G301" s="478"/>
      <c r="H301" s="238"/>
    </row>
    <row r="302" spans="2:8" ht="33">
      <c r="B302" s="235" t="s">
        <v>4881</v>
      </c>
      <c r="C302" s="212" t="s">
        <v>5132</v>
      </c>
      <c r="D302" s="213" t="s">
        <v>1367</v>
      </c>
      <c r="E302" s="4" t="s">
        <v>5014</v>
      </c>
      <c r="F302" s="236"/>
      <c r="G302" s="478"/>
      <c r="H302" s="238"/>
    </row>
    <row r="303" spans="2:8">
      <c r="B303" s="235" t="s">
        <v>5133</v>
      </c>
      <c r="C303" s="212" t="s">
        <v>5134</v>
      </c>
      <c r="D303" s="213" t="s">
        <v>1980</v>
      </c>
      <c r="E303" s="4" t="s">
        <v>5014</v>
      </c>
      <c r="F303" s="236"/>
      <c r="G303" s="478"/>
      <c r="H303" s="238"/>
    </row>
    <row r="304" spans="2:8" ht="33">
      <c r="B304" s="235" t="s">
        <v>4885</v>
      </c>
      <c r="C304" s="212" t="s">
        <v>5135</v>
      </c>
      <c r="D304" s="213" t="s">
        <v>1356</v>
      </c>
      <c r="E304" s="4" t="s">
        <v>5019</v>
      </c>
      <c r="F304" s="236"/>
      <c r="G304" s="478"/>
      <c r="H304" s="238"/>
    </row>
    <row r="305" spans="2:8">
      <c r="B305" s="235" t="s">
        <v>5136</v>
      </c>
      <c r="C305" s="212" t="s">
        <v>5137</v>
      </c>
      <c r="D305" s="213" t="s">
        <v>1367</v>
      </c>
      <c r="E305" s="4" t="s">
        <v>5014</v>
      </c>
      <c r="F305" s="236"/>
      <c r="G305" s="478"/>
      <c r="H305" s="238"/>
    </row>
    <row r="306" spans="2:8" ht="33">
      <c r="B306" s="235" t="s">
        <v>4889</v>
      </c>
      <c r="C306" s="212" t="s">
        <v>5138</v>
      </c>
      <c r="D306" s="213" t="s">
        <v>1574</v>
      </c>
      <c r="E306" s="4" t="s">
        <v>5014</v>
      </c>
      <c r="F306" s="236"/>
      <c r="G306" s="478"/>
      <c r="H306" s="238"/>
    </row>
    <row r="307" spans="2:8" ht="33">
      <c r="B307" s="235" t="s">
        <v>5139</v>
      </c>
      <c r="C307" s="212" t="s">
        <v>5140</v>
      </c>
      <c r="D307" s="213" t="s">
        <v>1367</v>
      </c>
      <c r="E307" s="4" t="s">
        <v>5014</v>
      </c>
      <c r="F307" s="236"/>
      <c r="G307" s="478"/>
      <c r="H307" s="238"/>
    </row>
    <row r="308" spans="2:8" ht="33">
      <c r="B308" s="235" t="s">
        <v>5141</v>
      </c>
      <c r="C308" s="212" t="s">
        <v>5142</v>
      </c>
      <c r="D308" s="213" t="s">
        <v>2158</v>
      </c>
      <c r="E308" s="4" t="s">
        <v>5014</v>
      </c>
      <c r="F308" s="236"/>
      <c r="G308" s="478"/>
      <c r="H308" s="238"/>
    </row>
    <row r="309" spans="2:8" ht="33">
      <c r="B309" s="235" t="s">
        <v>5143</v>
      </c>
      <c r="C309" s="212" t="s">
        <v>5144</v>
      </c>
      <c r="D309" s="213" t="s">
        <v>1574</v>
      </c>
      <c r="E309" s="4" t="s">
        <v>5014</v>
      </c>
      <c r="F309" s="236"/>
      <c r="G309" s="478"/>
      <c r="H309" s="238"/>
    </row>
    <row r="310" spans="2:8" ht="33">
      <c r="B310" s="235" t="s">
        <v>4897</v>
      </c>
      <c r="C310" s="212" t="s">
        <v>5145</v>
      </c>
      <c r="D310" s="213" t="s">
        <v>1367</v>
      </c>
      <c r="E310" s="4" t="s">
        <v>5014</v>
      </c>
      <c r="F310" s="236"/>
      <c r="G310" s="478"/>
      <c r="H310" s="238"/>
    </row>
    <row r="311" spans="2:8" ht="17.25" thickBot="1">
      <c r="B311" s="235" t="s">
        <v>5146</v>
      </c>
      <c r="C311" s="212" t="s">
        <v>5147</v>
      </c>
      <c r="D311" s="213" t="s">
        <v>1980</v>
      </c>
      <c r="E311" s="4" t="s">
        <v>5014</v>
      </c>
      <c r="F311" s="236"/>
      <c r="G311" s="479"/>
      <c r="H311" s="238"/>
    </row>
    <row r="312" spans="2:8" ht="20.100000000000001" customHeight="1" thickBot="1">
      <c r="B312" s="474" t="s">
        <v>4901</v>
      </c>
      <c r="C312" s="463"/>
      <c r="D312" s="464"/>
      <c r="E312" s="475"/>
      <c r="F312" s="475"/>
      <c r="G312" s="476"/>
      <c r="H312" s="238"/>
    </row>
    <row r="313" spans="2:8" ht="20.100000000000001" customHeight="1" thickBot="1">
      <c r="B313" s="474" t="s">
        <v>4715</v>
      </c>
      <c r="C313" s="463"/>
      <c r="D313" s="464"/>
      <c r="E313" s="475"/>
      <c r="F313" s="475"/>
      <c r="G313" s="476"/>
      <c r="H313" s="238"/>
    </row>
    <row r="314" spans="2:8" ht="30" customHeight="1">
      <c r="B314" s="438" t="s">
        <v>4716</v>
      </c>
      <c r="C314" s="206" t="s">
        <v>5148</v>
      </c>
      <c r="D314" s="423" t="s">
        <v>1367</v>
      </c>
      <c r="E314" s="433" t="s">
        <v>5014</v>
      </c>
      <c r="F314" s="432"/>
      <c r="G314" s="477" t="s">
        <v>5015</v>
      </c>
      <c r="H314" s="238"/>
    </row>
    <row r="315" spans="2:8">
      <c r="B315" s="235" t="s">
        <v>4719</v>
      </c>
      <c r="C315" s="212" t="s">
        <v>5149</v>
      </c>
      <c r="D315" s="213" t="s">
        <v>4721</v>
      </c>
      <c r="E315" s="4" t="s">
        <v>5014</v>
      </c>
      <c r="F315" s="236"/>
      <c r="G315" s="478"/>
      <c r="H315" s="238"/>
    </row>
    <row r="316" spans="2:8">
      <c r="B316" s="235" t="s">
        <v>4723</v>
      </c>
      <c r="C316" s="212" t="s">
        <v>5150</v>
      </c>
      <c r="D316" s="213" t="s">
        <v>1367</v>
      </c>
      <c r="E316" s="4" t="s">
        <v>5014</v>
      </c>
      <c r="F316" s="236"/>
      <c r="G316" s="478"/>
      <c r="H316" s="238"/>
    </row>
    <row r="317" spans="2:8" ht="33">
      <c r="B317" s="235" t="s">
        <v>4726</v>
      </c>
      <c r="C317" s="212" t="s">
        <v>5151</v>
      </c>
      <c r="D317" s="213" t="s">
        <v>1356</v>
      </c>
      <c r="E317" s="4" t="s">
        <v>5019</v>
      </c>
      <c r="F317" s="236"/>
      <c r="G317" s="478"/>
      <c r="H317" s="238"/>
    </row>
    <row r="318" spans="2:8">
      <c r="B318" s="235" t="s">
        <v>5020</v>
      </c>
      <c r="C318" s="212" t="s">
        <v>5152</v>
      </c>
      <c r="D318" s="213" t="s">
        <v>1367</v>
      </c>
      <c r="E318" s="4" t="s">
        <v>5014</v>
      </c>
      <c r="F318" s="236"/>
      <c r="G318" s="478"/>
      <c r="H318" s="238"/>
    </row>
    <row r="319" spans="2:8" ht="33">
      <c r="B319" s="235" t="s">
        <v>4732</v>
      </c>
      <c r="C319" s="212" t="s">
        <v>5153</v>
      </c>
      <c r="D319" s="213" t="s">
        <v>1574</v>
      </c>
      <c r="E319" s="4" t="s">
        <v>5014</v>
      </c>
      <c r="F319" s="236"/>
      <c r="G319" s="478"/>
      <c r="H319" s="238"/>
    </row>
    <row r="320" spans="2:8" ht="33">
      <c r="B320" s="235" t="s">
        <v>5023</v>
      </c>
      <c r="C320" s="212" t="s">
        <v>5154</v>
      </c>
      <c r="D320" s="213" t="s">
        <v>1367</v>
      </c>
      <c r="E320" s="4" t="s">
        <v>5014</v>
      </c>
      <c r="F320" s="236"/>
      <c r="G320" s="478"/>
      <c r="H320" s="238"/>
    </row>
    <row r="321" spans="2:8" ht="33">
      <c r="B321" s="235" t="s">
        <v>5025</v>
      </c>
      <c r="C321" s="212" t="s">
        <v>5155</v>
      </c>
      <c r="D321" s="213" t="s">
        <v>2158</v>
      </c>
      <c r="E321" s="4" t="s">
        <v>5014</v>
      </c>
      <c r="F321" s="236"/>
      <c r="G321" s="478"/>
      <c r="H321" s="238"/>
    </row>
    <row r="322" spans="2:8" ht="33">
      <c r="B322" s="235" t="s">
        <v>5027</v>
      </c>
      <c r="C322" s="212" t="s">
        <v>5156</v>
      </c>
      <c r="D322" s="213" t="s">
        <v>1574</v>
      </c>
      <c r="E322" s="4" t="s">
        <v>5014</v>
      </c>
      <c r="F322" s="236"/>
      <c r="G322" s="478"/>
      <c r="H322" s="238"/>
    </row>
    <row r="323" spans="2:8" ht="33">
      <c r="B323" s="235" t="s">
        <v>4744</v>
      </c>
      <c r="C323" s="212" t="s">
        <v>5157</v>
      </c>
      <c r="D323" s="213" t="s">
        <v>1367</v>
      </c>
      <c r="E323" s="4" t="s">
        <v>5014</v>
      </c>
      <c r="F323" s="236"/>
      <c r="G323" s="478"/>
      <c r="H323" s="238"/>
    </row>
    <row r="324" spans="2:8">
      <c r="B324" s="235" t="s">
        <v>5030</v>
      </c>
      <c r="C324" s="212" t="s">
        <v>5158</v>
      </c>
      <c r="D324" s="213" t="s">
        <v>1980</v>
      </c>
      <c r="E324" s="4" t="s">
        <v>5014</v>
      </c>
      <c r="F324" s="236"/>
      <c r="G324" s="478"/>
      <c r="H324" s="238"/>
    </row>
    <row r="325" spans="2:8" ht="33">
      <c r="B325" s="235" t="s">
        <v>4751</v>
      </c>
      <c r="C325" s="212" t="s">
        <v>5159</v>
      </c>
      <c r="D325" s="213" t="s">
        <v>1356</v>
      </c>
      <c r="E325" s="4" t="s">
        <v>5019</v>
      </c>
      <c r="F325" s="236"/>
      <c r="G325" s="478"/>
      <c r="H325" s="238"/>
    </row>
    <row r="326" spans="2:8">
      <c r="B326" s="235" t="s">
        <v>5033</v>
      </c>
      <c r="C326" s="212" t="s">
        <v>5160</v>
      </c>
      <c r="D326" s="213" t="s">
        <v>1367</v>
      </c>
      <c r="E326" s="4" t="s">
        <v>5014</v>
      </c>
      <c r="F326" s="236"/>
      <c r="G326" s="478"/>
      <c r="H326" s="238"/>
    </row>
    <row r="327" spans="2:8" ht="33">
      <c r="B327" s="235" t="s">
        <v>4756</v>
      </c>
      <c r="C327" s="212" t="s">
        <v>5161</v>
      </c>
      <c r="D327" s="213" t="s">
        <v>1574</v>
      </c>
      <c r="E327" s="4" t="s">
        <v>5014</v>
      </c>
      <c r="F327" s="236"/>
      <c r="G327" s="478"/>
      <c r="H327" s="238"/>
    </row>
    <row r="328" spans="2:8" ht="33">
      <c r="B328" s="235" t="s">
        <v>5036</v>
      </c>
      <c r="C328" s="212" t="s">
        <v>5162</v>
      </c>
      <c r="D328" s="213" t="s">
        <v>1367</v>
      </c>
      <c r="E328" s="4" t="s">
        <v>5014</v>
      </c>
      <c r="F328" s="236"/>
      <c r="G328" s="478"/>
      <c r="H328" s="238"/>
    </row>
    <row r="329" spans="2:8" ht="33">
      <c r="B329" s="235" t="s">
        <v>5038</v>
      </c>
      <c r="C329" s="212" t="s">
        <v>5163</v>
      </c>
      <c r="D329" s="213" t="s">
        <v>2158</v>
      </c>
      <c r="E329" s="4" t="s">
        <v>5014</v>
      </c>
      <c r="F329" s="236"/>
      <c r="G329" s="478"/>
      <c r="H329" s="238"/>
    </row>
    <row r="330" spans="2:8" ht="33">
      <c r="B330" s="235" t="s">
        <v>5040</v>
      </c>
      <c r="C330" s="212" t="s">
        <v>5164</v>
      </c>
      <c r="D330" s="213" t="s">
        <v>1574</v>
      </c>
      <c r="E330" s="4" t="s">
        <v>5014</v>
      </c>
      <c r="F330" s="236"/>
      <c r="G330" s="478"/>
      <c r="H330" s="238"/>
    </row>
    <row r="331" spans="2:8" ht="33">
      <c r="B331" s="235" t="s">
        <v>4764</v>
      </c>
      <c r="C331" s="212" t="s">
        <v>5165</v>
      </c>
      <c r="D331" s="213" t="s">
        <v>1367</v>
      </c>
      <c r="E331" s="4" t="s">
        <v>5014</v>
      </c>
      <c r="F331" s="236"/>
      <c r="G331" s="478"/>
      <c r="H331" s="238"/>
    </row>
    <row r="332" spans="2:8">
      <c r="B332" s="235" t="s">
        <v>5043</v>
      </c>
      <c r="C332" s="212" t="s">
        <v>5166</v>
      </c>
      <c r="D332" s="213" t="s">
        <v>1980</v>
      </c>
      <c r="E332" s="4" t="s">
        <v>5014</v>
      </c>
      <c r="F332" s="236"/>
      <c r="G332" s="478"/>
      <c r="H332" s="238"/>
    </row>
    <row r="333" spans="2:8" ht="33">
      <c r="B333" s="235" t="s">
        <v>4768</v>
      </c>
      <c r="C333" s="212" t="s">
        <v>5167</v>
      </c>
      <c r="D333" s="213" t="s">
        <v>1356</v>
      </c>
      <c r="E333" s="4" t="s">
        <v>5019</v>
      </c>
      <c r="F333" s="236"/>
      <c r="G333" s="478"/>
      <c r="H333" s="238"/>
    </row>
    <row r="334" spans="2:8">
      <c r="B334" s="235" t="s">
        <v>5046</v>
      </c>
      <c r="C334" s="212" t="s">
        <v>5168</v>
      </c>
      <c r="D334" s="213" t="s">
        <v>1367</v>
      </c>
      <c r="E334" s="4" t="s">
        <v>5014</v>
      </c>
      <c r="F334" s="236"/>
      <c r="G334" s="478"/>
      <c r="H334" s="238"/>
    </row>
    <row r="335" spans="2:8" ht="33">
      <c r="B335" s="235" t="s">
        <v>4773</v>
      </c>
      <c r="C335" s="212" t="s">
        <v>5169</v>
      </c>
      <c r="D335" s="213" t="s">
        <v>1574</v>
      </c>
      <c r="E335" s="4" t="s">
        <v>5014</v>
      </c>
      <c r="F335" s="236"/>
      <c r="G335" s="478"/>
      <c r="H335" s="238"/>
    </row>
    <row r="336" spans="2:8" ht="33">
      <c r="B336" s="235" t="s">
        <v>5049</v>
      </c>
      <c r="C336" s="212" t="s">
        <v>5170</v>
      </c>
      <c r="D336" s="213" t="s">
        <v>1367</v>
      </c>
      <c r="E336" s="4" t="s">
        <v>5014</v>
      </c>
      <c r="F336" s="236"/>
      <c r="G336" s="478"/>
      <c r="H336" s="238"/>
    </row>
    <row r="337" spans="2:8" ht="33">
      <c r="B337" s="235" t="s">
        <v>5051</v>
      </c>
      <c r="C337" s="212" t="s">
        <v>5171</v>
      </c>
      <c r="D337" s="213" t="s">
        <v>2158</v>
      </c>
      <c r="E337" s="4" t="s">
        <v>5014</v>
      </c>
      <c r="F337" s="236"/>
      <c r="G337" s="478"/>
      <c r="H337" s="238"/>
    </row>
    <row r="338" spans="2:8" ht="33">
      <c r="B338" s="235" t="s">
        <v>5053</v>
      </c>
      <c r="C338" s="212" t="s">
        <v>5172</v>
      </c>
      <c r="D338" s="213" t="s">
        <v>1574</v>
      </c>
      <c r="E338" s="4" t="s">
        <v>5014</v>
      </c>
      <c r="F338" s="236"/>
      <c r="G338" s="478"/>
      <c r="H338" s="238"/>
    </row>
    <row r="339" spans="2:8" ht="33">
      <c r="B339" s="235" t="s">
        <v>4781</v>
      </c>
      <c r="C339" s="212" t="s">
        <v>5173</v>
      </c>
      <c r="D339" s="213" t="s">
        <v>1367</v>
      </c>
      <c r="E339" s="4" t="s">
        <v>5014</v>
      </c>
      <c r="F339" s="236"/>
      <c r="G339" s="478"/>
      <c r="H339" s="238"/>
    </row>
    <row r="340" spans="2:8" ht="17.25" thickBot="1">
      <c r="B340" s="235" t="s">
        <v>5056</v>
      </c>
      <c r="C340" s="212" t="s">
        <v>5174</v>
      </c>
      <c r="D340" s="213" t="s">
        <v>1980</v>
      </c>
      <c r="E340" s="4" t="s">
        <v>5014</v>
      </c>
      <c r="F340" s="236"/>
      <c r="G340" s="479"/>
      <c r="H340" s="238"/>
    </row>
    <row r="341" spans="2:8" ht="20.100000000000001" customHeight="1" thickBot="1">
      <c r="B341" s="474" t="s">
        <v>4785</v>
      </c>
      <c r="C341" s="463"/>
      <c r="D341" s="464"/>
      <c r="E341" s="475"/>
      <c r="F341" s="475"/>
      <c r="G341" s="476"/>
      <c r="H341" s="238"/>
    </row>
    <row r="342" spans="2:8" ht="30" customHeight="1">
      <c r="B342" s="438" t="s">
        <v>5058</v>
      </c>
      <c r="C342" s="206" t="s">
        <v>5175</v>
      </c>
      <c r="D342" s="423" t="s">
        <v>1980</v>
      </c>
      <c r="E342" s="433" t="s">
        <v>5014</v>
      </c>
      <c r="F342" s="432"/>
      <c r="G342" s="477" t="s">
        <v>5060</v>
      </c>
      <c r="H342" s="238"/>
    </row>
    <row r="343" spans="2:8">
      <c r="B343" s="235" t="s">
        <v>4789</v>
      </c>
      <c r="C343" s="212" t="s">
        <v>5176</v>
      </c>
      <c r="D343" s="213" t="s">
        <v>1367</v>
      </c>
      <c r="E343" s="4" t="s">
        <v>5014</v>
      </c>
      <c r="F343" s="236"/>
      <c r="G343" s="478"/>
      <c r="H343" s="238"/>
    </row>
    <row r="344" spans="2:8">
      <c r="B344" s="235" t="s">
        <v>4792</v>
      </c>
      <c r="C344" s="212" t="s">
        <v>5177</v>
      </c>
      <c r="D344" s="213" t="s">
        <v>4721</v>
      </c>
      <c r="E344" s="4" t="s">
        <v>5014</v>
      </c>
      <c r="F344" s="236"/>
      <c r="G344" s="478"/>
      <c r="H344" s="238"/>
    </row>
    <row r="345" spans="2:8">
      <c r="B345" s="235" t="s">
        <v>4794</v>
      </c>
      <c r="C345" s="212" t="s">
        <v>5178</v>
      </c>
      <c r="D345" s="213" t="s">
        <v>1367</v>
      </c>
      <c r="E345" s="4" t="s">
        <v>5014</v>
      </c>
      <c r="F345" s="236"/>
      <c r="G345" s="478"/>
      <c r="H345" s="238"/>
    </row>
    <row r="346" spans="2:8" ht="33">
      <c r="B346" s="235" t="s">
        <v>4796</v>
      </c>
      <c r="C346" s="212" t="s">
        <v>5179</v>
      </c>
      <c r="D346" s="213" t="s">
        <v>1356</v>
      </c>
      <c r="E346" s="4" t="s">
        <v>5019</v>
      </c>
      <c r="F346" s="236"/>
      <c r="G346" s="478"/>
      <c r="H346" s="238"/>
    </row>
    <row r="347" spans="2:8">
      <c r="B347" s="235" t="s">
        <v>5065</v>
      </c>
      <c r="C347" s="212" t="s">
        <v>5180</v>
      </c>
      <c r="D347" s="213" t="s">
        <v>1367</v>
      </c>
      <c r="E347" s="4" t="s">
        <v>5014</v>
      </c>
      <c r="F347" s="236"/>
      <c r="G347" s="478"/>
      <c r="H347" s="238"/>
    </row>
    <row r="348" spans="2:8" ht="33">
      <c r="B348" s="235" t="s">
        <v>4800</v>
      </c>
      <c r="C348" s="212" t="s">
        <v>5181</v>
      </c>
      <c r="D348" s="213" t="s">
        <v>1574</v>
      </c>
      <c r="E348" s="4" t="s">
        <v>5014</v>
      </c>
      <c r="F348" s="236"/>
      <c r="G348" s="478"/>
      <c r="H348" s="238"/>
    </row>
    <row r="349" spans="2:8" ht="33">
      <c r="B349" s="235" t="s">
        <v>5068</v>
      </c>
      <c r="C349" s="212" t="s">
        <v>5182</v>
      </c>
      <c r="D349" s="213" t="s">
        <v>1367</v>
      </c>
      <c r="E349" s="4" t="s">
        <v>5014</v>
      </c>
      <c r="F349" s="236"/>
      <c r="G349" s="478"/>
      <c r="H349" s="238"/>
    </row>
    <row r="350" spans="2:8" ht="33">
      <c r="B350" s="235" t="s">
        <v>5070</v>
      </c>
      <c r="C350" s="212" t="s">
        <v>5183</v>
      </c>
      <c r="D350" s="213" t="s">
        <v>2158</v>
      </c>
      <c r="E350" s="4" t="s">
        <v>5014</v>
      </c>
      <c r="F350" s="236"/>
      <c r="G350" s="478"/>
      <c r="H350" s="238"/>
    </row>
    <row r="351" spans="2:8" ht="33">
      <c r="B351" s="235" t="s">
        <v>5072</v>
      </c>
      <c r="C351" s="212" t="s">
        <v>5184</v>
      </c>
      <c r="D351" s="213" t="s">
        <v>1574</v>
      </c>
      <c r="E351" s="4" t="s">
        <v>5014</v>
      </c>
      <c r="F351" s="236"/>
      <c r="G351" s="478"/>
      <c r="H351" s="238"/>
    </row>
    <row r="352" spans="2:8" ht="33">
      <c r="B352" s="235" t="s">
        <v>4808</v>
      </c>
      <c r="C352" s="212" t="s">
        <v>5185</v>
      </c>
      <c r="D352" s="213" t="s">
        <v>1367</v>
      </c>
      <c r="E352" s="4" t="s">
        <v>5014</v>
      </c>
      <c r="F352" s="236"/>
      <c r="G352" s="478"/>
      <c r="H352" s="238"/>
    </row>
    <row r="353" spans="2:8">
      <c r="B353" s="235" t="s">
        <v>5075</v>
      </c>
      <c r="C353" s="212" t="s">
        <v>5186</v>
      </c>
      <c r="D353" s="213" t="s">
        <v>1980</v>
      </c>
      <c r="E353" s="4" t="s">
        <v>5014</v>
      </c>
      <c r="F353" s="236"/>
      <c r="G353" s="478"/>
      <c r="H353" s="238"/>
    </row>
    <row r="354" spans="2:8" ht="33">
      <c r="B354" s="235" t="s">
        <v>4812</v>
      </c>
      <c r="C354" s="212" t="s">
        <v>5187</v>
      </c>
      <c r="D354" s="213" t="s">
        <v>1356</v>
      </c>
      <c r="E354" s="4" t="s">
        <v>5019</v>
      </c>
      <c r="F354" s="236"/>
      <c r="G354" s="478"/>
      <c r="H354" s="238"/>
    </row>
    <row r="355" spans="2:8">
      <c r="B355" s="235" t="s">
        <v>5078</v>
      </c>
      <c r="C355" s="212" t="s">
        <v>5188</v>
      </c>
      <c r="D355" s="213" t="s">
        <v>1367</v>
      </c>
      <c r="E355" s="4" t="s">
        <v>5014</v>
      </c>
      <c r="F355" s="236"/>
      <c r="G355" s="478"/>
      <c r="H355" s="238"/>
    </row>
    <row r="356" spans="2:8" ht="33">
      <c r="B356" s="235" t="s">
        <v>4816</v>
      </c>
      <c r="C356" s="212" t="s">
        <v>5189</v>
      </c>
      <c r="D356" s="213" t="s">
        <v>1574</v>
      </c>
      <c r="E356" s="4" t="s">
        <v>5014</v>
      </c>
      <c r="F356" s="236"/>
      <c r="G356" s="478"/>
      <c r="H356" s="238"/>
    </row>
    <row r="357" spans="2:8" ht="33">
      <c r="B357" s="235" t="s">
        <v>5081</v>
      </c>
      <c r="C357" s="212" t="s">
        <v>5190</v>
      </c>
      <c r="D357" s="213" t="s">
        <v>1367</v>
      </c>
      <c r="E357" s="4" t="s">
        <v>5014</v>
      </c>
      <c r="F357" s="236"/>
      <c r="G357" s="478"/>
      <c r="H357" s="238"/>
    </row>
    <row r="358" spans="2:8" ht="33">
      <c r="B358" s="235" t="s">
        <v>5083</v>
      </c>
      <c r="C358" s="212" t="s">
        <v>5191</v>
      </c>
      <c r="D358" s="213" t="s">
        <v>2158</v>
      </c>
      <c r="E358" s="4" t="s">
        <v>5014</v>
      </c>
      <c r="F358" s="236"/>
      <c r="G358" s="478"/>
      <c r="H358" s="238"/>
    </row>
    <row r="359" spans="2:8" ht="33">
      <c r="B359" s="235" t="s">
        <v>5085</v>
      </c>
      <c r="C359" s="212" t="s">
        <v>5192</v>
      </c>
      <c r="D359" s="213" t="s">
        <v>1574</v>
      </c>
      <c r="E359" s="4" t="s">
        <v>5014</v>
      </c>
      <c r="F359" s="236"/>
      <c r="G359" s="478"/>
      <c r="H359" s="238"/>
    </row>
    <row r="360" spans="2:8" ht="33">
      <c r="B360" s="235" t="s">
        <v>4824</v>
      </c>
      <c r="C360" s="212" t="s">
        <v>5193</v>
      </c>
      <c r="D360" s="213" t="s">
        <v>1367</v>
      </c>
      <c r="E360" s="4" t="s">
        <v>5014</v>
      </c>
      <c r="F360" s="236"/>
      <c r="G360" s="478"/>
      <c r="H360" s="238"/>
    </row>
    <row r="361" spans="2:8">
      <c r="B361" s="235" t="s">
        <v>5088</v>
      </c>
      <c r="C361" s="212" t="s">
        <v>5194</v>
      </c>
      <c r="D361" s="213" t="s">
        <v>1980</v>
      </c>
      <c r="E361" s="4" t="s">
        <v>5014</v>
      </c>
      <c r="F361" s="236"/>
      <c r="G361" s="478"/>
      <c r="H361" s="238"/>
    </row>
    <row r="362" spans="2:8" ht="33">
      <c r="B362" s="235" t="s">
        <v>4828</v>
      </c>
      <c r="C362" s="212" t="s">
        <v>5195</v>
      </c>
      <c r="D362" s="213" t="s">
        <v>1356</v>
      </c>
      <c r="E362" s="4" t="s">
        <v>5019</v>
      </c>
      <c r="F362" s="236"/>
      <c r="G362" s="478"/>
      <c r="H362" s="238"/>
    </row>
    <row r="363" spans="2:8">
      <c r="B363" s="235" t="s">
        <v>5091</v>
      </c>
      <c r="C363" s="212" t="s">
        <v>5196</v>
      </c>
      <c r="D363" s="213" t="s">
        <v>1367</v>
      </c>
      <c r="E363" s="4" t="s">
        <v>5014</v>
      </c>
      <c r="F363" s="236"/>
      <c r="G363" s="478"/>
      <c r="H363" s="238"/>
    </row>
    <row r="364" spans="2:8" ht="33">
      <c r="B364" s="235" t="s">
        <v>4832</v>
      </c>
      <c r="C364" s="212" t="s">
        <v>5197</v>
      </c>
      <c r="D364" s="213" t="s">
        <v>1574</v>
      </c>
      <c r="E364" s="4" t="s">
        <v>5014</v>
      </c>
      <c r="F364" s="236"/>
      <c r="G364" s="478"/>
      <c r="H364" s="238"/>
    </row>
    <row r="365" spans="2:8" ht="33">
      <c r="B365" s="235" t="s">
        <v>5094</v>
      </c>
      <c r="C365" s="212" t="s">
        <v>5198</v>
      </c>
      <c r="D365" s="213" t="s">
        <v>1367</v>
      </c>
      <c r="E365" s="4" t="s">
        <v>5014</v>
      </c>
      <c r="F365" s="236"/>
      <c r="G365" s="478"/>
      <c r="H365" s="238"/>
    </row>
    <row r="366" spans="2:8" ht="33">
      <c r="B366" s="235" t="s">
        <v>5096</v>
      </c>
      <c r="C366" s="212" t="s">
        <v>5199</v>
      </c>
      <c r="D366" s="213" t="s">
        <v>2158</v>
      </c>
      <c r="E366" s="4" t="s">
        <v>5014</v>
      </c>
      <c r="F366" s="236"/>
      <c r="G366" s="478"/>
      <c r="H366" s="238"/>
    </row>
    <row r="367" spans="2:8" ht="33">
      <c r="B367" s="235" t="s">
        <v>5098</v>
      </c>
      <c r="C367" s="212" t="s">
        <v>5200</v>
      </c>
      <c r="D367" s="213" t="s">
        <v>1574</v>
      </c>
      <c r="E367" s="4" t="s">
        <v>5014</v>
      </c>
      <c r="F367" s="236"/>
      <c r="G367" s="478"/>
      <c r="H367" s="238"/>
    </row>
    <row r="368" spans="2:8" ht="33">
      <c r="B368" s="235" t="s">
        <v>4840</v>
      </c>
      <c r="C368" s="212" t="s">
        <v>5201</v>
      </c>
      <c r="D368" s="213" t="s">
        <v>1367</v>
      </c>
      <c r="E368" s="4" t="s">
        <v>5014</v>
      </c>
      <c r="F368" s="236"/>
      <c r="G368" s="478"/>
      <c r="H368" s="238"/>
    </row>
    <row r="369" spans="2:8" ht="17.25" thickBot="1">
      <c r="B369" s="235" t="s">
        <v>5101</v>
      </c>
      <c r="C369" s="212" t="s">
        <v>5202</v>
      </c>
      <c r="D369" s="213" t="s">
        <v>1980</v>
      </c>
      <c r="E369" s="4" t="s">
        <v>5014</v>
      </c>
      <c r="F369" s="236"/>
      <c r="G369" s="479"/>
      <c r="H369" s="238"/>
    </row>
    <row r="370" spans="2:8" ht="20.100000000000001" customHeight="1" thickBot="1">
      <c r="B370" s="474" t="s">
        <v>4960</v>
      </c>
      <c r="C370" s="463"/>
      <c r="D370" s="464"/>
      <c r="E370" s="475"/>
      <c r="F370" s="475"/>
      <c r="G370" s="476"/>
      <c r="H370" s="238"/>
    </row>
    <row r="371" spans="2:8" ht="30" customHeight="1">
      <c r="B371" s="438" t="s">
        <v>5103</v>
      </c>
      <c r="C371" s="206" t="s">
        <v>5203</v>
      </c>
      <c r="D371" s="423" t="s">
        <v>1980</v>
      </c>
      <c r="E371" s="433" t="s">
        <v>5014</v>
      </c>
      <c r="F371" s="432"/>
      <c r="G371" s="477" t="s">
        <v>5105</v>
      </c>
      <c r="H371" s="238"/>
    </row>
    <row r="372" spans="2:8">
      <c r="B372" s="235" t="s">
        <v>4847</v>
      </c>
      <c r="C372" s="212" t="s">
        <v>5204</v>
      </c>
      <c r="D372" s="213" t="s">
        <v>1367</v>
      </c>
      <c r="E372" s="4" t="s">
        <v>5014</v>
      </c>
      <c r="F372" s="236"/>
      <c r="G372" s="478"/>
      <c r="H372" s="238"/>
    </row>
    <row r="373" spans="2:8">
      <c r="B373" s="235" t="s">
        <v>4849</v>
      </c>
      <c r="C373" s="212" t="s">
        <v>5205</v>
      </c>
      <c r="D373" s="213" t="s">
        <v>4721</v>
      </c>
      <c r="E373" s="4" t="s">
        <v>5014</v>
      </c>
      <c r="F373" s="236"/>
      <c r="G373" s="478"/>
      <c r="H373" s="238"/>
    </row>
    <row r="374" spans="2:8">
      <c r="B374" s="235" t="s">
        <v>4851</v>
      </c>
      <c r="C374" s="212" t="s">
        <v>5206</v>
      </c>
      <c r="D374" s="213" t="s">
        <v>1367</v>
      </c>
      <c r="E374" s="4" t="s">
        <v>5014</v>
      </c>
      <c r="F374" s="236"/>
      <c r="G374" s="478"/>
      <c r="H374" s="238"/>
    </row>
    <row r="375" spans="2:8" ht="33">
      <c r="B375" s="235" t="s">
        <v>4853</v>
      </c>
      <c r="C375" s="212" t="s">
        <v>5207</v>
      </c>
      <c r="D375" s="213" t="s">
        <v>1356</v>
      </c>
      <c r="E375" s="4" t="s">
        <v>5019</v>
      </c>
      <c r="F375" s="236"/>
      <c r="G375" s="478"/>
      <c r="H375" s="238"/>
    </row>
    <row r="376" spans="2:8">
      <c r="B376" s="235" t="s">
        <v>5110</v>
      </c>
      <c r="C376" s="212" t="s">
        <v>5208</v>
      </c>
      <c r="D376" s="213" t="s">
        <v>1367</v>
      </c>
      <c r="E376" s="4" t="s">
        <v>5014</v>
      </c>
      <c r="F376" s="236"/>
      <c r="G376" s="478"/>
      <c r="H376" s="238"/>
    </row>
    <row r="377" spans="2:8" ht="33">
      <c r="B377" s="235" t="s">
        <v>4857</v>
      </c>
      <c r="C377" s="212" t="s">
        <v>5209</v>
      </c>
      <c r="D377" s="213" t="s">
        <v>1574</v>
      </c>
      <c r="E377" s="4" t="s">
        <v>5014</v>
      </c>
      <c r="F377" s="236"/>
      <c r="G377" s="478"/>
      <c r="H377" s="238"/>
    </row>
    <row r="378" spans="2:8" ht="33">
      <c r="B378" s="235" t="s">
        <v>5113</v>
      </c>
      <c r="C378" s="212" t="s">
        <v>5210</v>
      </c>
      <c r="D378" s="213" t="s">
        <v>1367</v>
      </c>
      <c r="E378" s="4" t="s">
        <v>5014</v>
      </c>
      <c r="F378" s="236"/>
      <c r="G378" s="478"/>
      <c r="H378" s="238"/>
    </row>
    <row r="379" spans="2:8" ht="33">
      <c r="B379" s="235" t="s">
        <v>5115</v>
      </c>
      <c r="C379" s="212" t="s">
        <v>5211</v>
      </c>
      <c r="D379" s="213" t="s">
        <v>2158</v>
      </c>
      <c r="E379" s="4" t="s">
        <v>5014</v>
      </c>
      <c r="F379" s="236"/>
      <c r="G379" s="478"/>
      <c r="H379" s="238"/>
    </row>
    <row r="380" spans="2:8" ht="33">
      <c r="B380" s="235" t="s">
        <v>5117</v>
      </c>
      <c r="C380" s="212" t="s">
        <v>5212</v>
      </c>
      <c r="D380" s="213" t="s">
        <v>1574</v>
      </c>
      <c r="E380" s="4" t="s">
        <v>5014</v>
      </c>
      <c r="F380" s="236"/>
      <c r="G380" s="478"/>
      <c r="H380" s="238"/>
    </row>
    <row r="381" spans="2:8" ht="33">
      <c r="B381" s="235" t="s">
        <v>4865</v>
      </c>
      <c r="C381" s="212" t="s">
        <v>5213</v>
      </c>
      <c r="D381" s="213" t="s">
        <v>1367</v>
      </c>
      <c r="E381" s="4" t="s">
        <v>5014</v>
      </c>
      <c r="F381" s="236"/>
      <c r="G381" s="478"/>
      <c r="H381" s="238"/>
    </row>
    <row r="382" spans="2:8">
      <c r="B382" s="235" t="s">
        <v>5120</v>
      </c>
      <c r="C382" s="212" t="s">
        <v>5214</v>
      </c>
      <c r="D382" s="213" t="s">
        <v>1980</v>
      </c>
      <c r="E382" s="4" t="s">
        <v>5014</v>
      </c>
      <c r="F382" s="236"/>
      <c r="G382" s="478"/>
      <c r="H382" s="238"/>
    </row>
    <row r="383" spans="2:8" ht="33">
      <c r="B383" s="235" t="s">
        <v>4869</v>
      </c>
      <c r="C383" s="212" t="s">
        <v>5215</v>
      </c>
      <c r="D383" s="213" t="s">
        <v>1356</v>
      </c>
      <c r="E383" s="4" t="s">
        <v>5019</v>
      </c>
      <c r="F383" s="236"/>
      <c r="G383" s="478"/>
      <c r="H383" s="238"/>
    </row>
    <row r="384" spans="2:8">
      <c r="B384" s="235" t="s">
        <v>5123</v>
      </c>
      <c r="C384" s="212" t="s">
        <v>5216</v>
      </c>
      <c r="D384" s="213" t="s">
        <v>1367</v>
      </c>
      <c r="E384" s="4" t="s">
        <v>5014</v>
      </c>
      <c r="F384" s="236"/>
      <c r="G384" s="478"/>
      <c r="H384" s="238"/>
    </row>
    <row r="385" spans="2:8" ht="33">
      <c r="B385" s="235" t="s">
        <v>4873</v>
      </c>
      <c r="C385" s="212" t="s">
        <v>5217</v>
      </c>
      <c r="D385" s="213" t="s">
        <v>1574</v>
      </c>
      <c r="E385" s="4" t="s">
        <v>5014</v>
      </c>
      <c r="F385" s="236"/>
      <c r="G385" s="478"/>
      <c r="H385" s="238"/>
    </row>
    <row r="386" spans="2:8" ht="33">
      <c r="B386" s="235" t="s">
        <v>5126</v>
      </c>
      <c r="C386" s="212" t="s">
        <v>5218</v>
      </c>
      <c r="D386" s="213" t="s">
        <v>1367</v>
      </c>
      <c r="E386" s="4" t="s">
        <v>5014</v>
      </c>
      <c r="F386" s="236"/>
      <c r="G386" s="478"/>
      <c r="H386" s="238"/>
    </row>
    <row r="387" spans="2:8" ht="33">
      <c r="B387" s="235" t="s">
        <v>5128</v>
      </c>
      <c r="C387" s="212" t="s">
        <v>5219</v>
      </c>
      <c r="D387" s="213" t="s">
        <v>2158</v>
      </c>
      <c r="E387" s="4" t="s">
        <v>5014</v>
      </c>
      <c r="F387" s="236"/>
      <c r="G387" s="478"/>
      <c r="H387" s="238"/>
    </row>
    <row r="388" spans="2:8" ht="33">
      <c r="B388" s="235" t="s">
        <v>5130</v>
      </c>
      <c r="C388" s="212" t="s">
        <v>5220</v>
      </c>
      <c r="D388" s="213" t="s">
        <v>1574</v>
      </c>
      <c r="E388" s="4" t="s">
        <v>5014</v>
      </c>
      <c r="F388" s="236"/>
      <c r="G388" s="478"/>
      <c r="H388" s="238"/>
    </row>
    <row r="389" spans="2:8" ht="33">
      <c r="B389" s="235" t="s">
        <v>4881</v>
      </c>
      <c r="C389" s="212" t="s">
        <v>5221</v>
      </c>
      <c r="D389" s="213" t="s">
        <v>1367</v>
      </c>
      <c r="E389" s="4" t="s">
        <v>5014</v>
      </c>
      <c r="F389" s="236"/>
      <c r="G389" s="478"/>
      <c r="H389" s="238"/>
    </row>
    <row r="390" spans="2:8">
      <c r="B390" s="235" t="s">
        <v>5133</v>
      </c>
      <c r="C390" s="212" t="s">
        <v>5222</v>
      </c>
      <c r="D390" s="213" t="s">
        <v>1980</v>
      </c>
      <c r="E390" s="4" t="s">
        <v>5014</v>
      </c>
      <c r="F390" s="236"/>
      <c r="G390" s="478"/>
      <c r="H390" s="238"/>
    </row>
    <row r="391" spans="2:8" ht="33">
      <c r="B391" s="235" t="s">
        <v>4885</v>
      </c>
      <c r="C391" s="212" t="s">
        <v>5223</v>
      </c>
      <c r="D391" s="213" t="s">
        <v>1356</v>
      </c>
      <c r="E391" s="4" t="s">
        <v>5019</v>
      </c>
      <c r="F391" s="236"/>
      <c r="G391" s="478"/>
      <c r="H391" s="238"/>
    </row>
    <row r="392" spans="2:8">
      <c r="B392" s="235" t="s">
        <v>5136</v>
      </c>
      <c r="C392" s="212" t="s">
        <v>5224</v>
      </c>
      <c r="D392" s="213" t="s">
        <v>1367</v>
      </c>
      <c r="E392" s="4" t="s">
        <v>5014</v>
      </c>
      <c r="F392" s="236"/>
      <c r="G392" s="478"/>
      <c r="H392" s="238"/>
    </row>
    <row r="393" spans="2:8" ht="33">
      <c r="B393" s="235" t="s">
        <v>4889</v>
      </c>
      <c r="C393" s="212" t="s">
        <v>5225</v>
      </c>
      <c r="D393" s="213" t="s">
        <v>1574</v>
      </c>
      <c r="E393" s="4" t="s">
        <v>5014</v>
      </c>
      <c r="F393" s="236"/>
      <c r="G393" s="478"/>
      <c r="H393" s="238"/>
    </row>
    <row r="394" spans="2:8" ht="33">
      <c r="B394" s="235" t="s">
        <v>5139</v>
      </c>
      <c r="C394" s="212" t="s">
        <v>5226</v>
      </c>
      <c r="D394" s="213" t="s">
        <v>1367</v>
      </c>
      <c r="E394" s="4" t="s">
        <v>5014</v>
      </c>
      <c r="F394" s="236"/>
      <c r="G394" s="478"/>
      <c r="H394" s="238"/>
    </row>
    <row r="395" spans="2:8" ht="33">
      <c r="B395" s="235" t="s">
        <v>5141</v>
      </c>
      <c r="C395" s="212" t="s">
        <v>5227</v>
      </c>
      <c r="D395" s="213" t="s">
        <v>2158</v>
      </c>
      <c r="E395" s="4" t="s">
        <v>5014</v>
      </c>
      <c r="F395" s="236"/>
      <c r="G395" s="478"/>
      <c r="H395" s="238"/>
    </row>
    <row r="396" spans="2:8" ht="33">
      <c r="B396" s="235" t="s">
        <v>5143</v>
      </c>
      <c r="C396" s="212" t="s">
        <v>5228</v>
      </c>
      <c r="D396" s="213" t="s">
        <v>1574</v>
      </c>
      <c r="E396" s="4" t="s">
        <v>5014</v>
      </c>
      <c r="F396" s="236"/>
      <c r="G396" s="478"/>
      <c r="H396" s="238"/>
    </row>
    <row r="397" spans="2:8" ht="33">
      <c r="B397" s="235" t="s">
        <v>4897</v>
      </c>
      <c r="C397" s="212" t="s">
        <v>5229</v>
      </c>
      <c r="D397" s="213" t="s">
        <v>1367</v>
      </c>
      <c r="E397" s="4" t="s">
        <v>5014</v>
      </c>
      <c r="F397" s="236"/>
      <c r="G397" s="478"/>
      <c r="H397" s="238"/>
    </row>
    <row r="398" spans="2:8" ht="17.25" thickBot="1">
      <c r="B398" s="235" t="s">
        <v>5146</v>
      </c>
      <c r="C398" s="212" t="s">
        <v>5230</v>
      </c>
      <c r="D398" s="213" t="s">
        <v>1980</v>
      </c>
      <c r="E398" s="4" t="s">
        <v>5014</v>
      </c>
      <c r="F398" s="236"/>
      <c r="G398" s="479"/>
      <c r="H398" s="238"/>
    </row>
    <row r="399" spans="2:8">
      <c r="B399" s="469" t="s">
        <v>5231</v>
      </c>
      <c r="C399" s="273"/>
      <c r="D399" s="274"/>
      <c r="E399" s="437"/>
      <c r="F399" s="437"/>
      <c r="G399" s="470"/>
      <c r="H399" s="238"/>
    </row>
    <row r="400" spans="2:8" ht="17.25" thickBot="1">
      <c r="B400" s="471" t="s">
        <v>5232</v>
      </c>
      <c r="C400" s="279"/>
      <c r="D400" s="280"/>
      <c r="E400" s="472"/>
      <c r="F400" s="472"/>
      <c r="G400" s="473"/>
      <c r="H400" s="238"/>
    </row>
    <row r="401" spans="2:8">
      <c r="B401" s="468" t="s">
        <v>98</v>
      </c>
      <c r="C401" s="317" t="s">
        <v>5233</v>
      </c>
      <c r="D401" s="425" t="s">
        <v>1574</v>
      </c>
      <c r="E401" s="245" t="s">
        <v>5234</v>
      </c>
      <c r="F401" s="344"/>
      <c r="G401" s="477" t="s">
        <v>5235</v>
      </c>
      <c r="H401" s="238"/>
    </row>
    <row r="402" spans="2:8">
      <c r="B402" s="235" t="s">
        <v>433</v>
      </c>
      <c r="C402" s="212" t="s">
        <v>5236</v>
      </c>
      <c r="D402" s="213" t="s">
        <v>1367</v>
      </c>
      <c r="E402" s="4" t="s">
        <v>4685</v>
      </c>
      <c r="F402" s="236"/>
      <c r="G402" s="478"/>
      <c r="H402" s="238"/>
    </row>
    <row r="403" spans="2:8">
      <c r="B403" s="235" t="s">
        <v>434</v>
      </c>
      <c r="C403" s="212" t="s">
        <v>5237</v>
      </c>
      <c r="D403" s="213" t="s">
        <v>1367</v>
      </c>
      <c r="E403" s="4" t="s">
        <v>4685</v>
      </c>
      <c r="F403" s="236"/>
      <c r="G403" s="478"/>
      <c r="H403" s="238"/>
    </row>
    <row r="404" spans="2:8">
      <c r="B404" s="235" t="s">
        <v>5238</v>
      </c>
      <c r="C404" s="212" t="s">
        <v>5239</v>
      </c>
      <c r="D404" s="213" t="s">
        <v>1367</v>
      </c>
      <c r="E404" s="4" t="s">
        <v>4685</v>
      </c>
      <c r="F404" s="236"/>
      <c r="G404" s="478"/>
      <c r="H404" s="238"/>
    </row>
    <row r="405" spans="2:8">
      <c r="B405" s="235" t="s">
        <v>436</v>
      </c>
      <c r="C405" s="212" t="s">
        <v>5240</v>
      </c>
      <c r="D405" s="213" t="s">
        <v>2158</v>
      </c>
      <c r="E405" s="4" t="s">
        <v>4671</v>
      </c>
      <c r="F405" s="236"/>
      <c r="G405" s="478"/>
      <c r="H405" s="238"/>
    </row>
    <row r="406" spans="2:8">
      <c r="B406" s="235" t="s">
        <v>437</v>
      </c>
      <c r="C406" s="212" t="s">
        <v>5241</v>
      </c>
      <c r="D406" s="213" t="s">
        <v>1367</v>
      </c>
      <c r="E406" s="4" t="s">
        <v>4685</v>
      </c>
      <c r="F406" s="236"/>
      <c r="G406" s="478"/>
      <c r="H406" s="238"/>
    </row>
    <row r="407" spans="2:8" ht="33">
      <c r="B407" s="235" t="s">
        <v>4694</v>
      </c>
      <c r="C407" s="212" t="s">
        <v>5242</v>
      </c>
      <c r="D407" s="213" t="s">
        <v>1367</v>
      </c>
      <c r="E407" s="4" t="s">
        <v>4685</v>
      </c>
      <c r="F407" s="236"/>
      <c r="G407" s="478"/>
      <c r="H407" s="238"/>
    </row>
    <row r="408" spans="2:8">
      <c r="B408" s="235" t="s">
        <v>4697</v>
      </c>
      <c r="C408" s="212" t="s">
        <v>5243</v>
      </c>
      <c r="D408" s="213" t="s">
        <v>1367</v>
      </c>
      <c r="E408" s="4" t="s">
        <v>4685</v>
      </c>
      <c r="F408" s="236"/>
      <c r="G408" s="478"/>
      <c r="H408" s="238"/>
    </row>
    <row r="409" spans="2:8">
      <c r="B409" s="235" t="s">
        <v>440</v>
      </c>
      <c r="C409" s="212" t="s">
        <v>5244</v>
      </c>
      <c r="D409" s="213" t="s">
        <v>1367</v>
      </c>
      <c r="E409" s="4" t="s">
        <v>4685</v>
      </c>
      <c r="F409" s="236"/>
      <c r="G409" s="478"/>
      <c r="H409" s="238"/>
    </row>
    <row r="410" spans="2:8">
      <c r="B410" s="235" t="s">
        <v>5245</v>
      </c>
      <c r="C410" s="212" t="s">
        <v>5246</v>
      </c>
      <c r="D410" s="213" t="s">
        <v>1367</v>
      </c>
      <c r="E410" s="4" t="s">
        <v>4685</v>
      </c>
      <c r="F410" s="236"/>
      <c r="G410" s="478"/>
      <c r="H410" s="238"/>
    </row>
    <row r="411" spans="2:8">
      <c r="B411" s="235" t="s">
        <v>442</v>
      </c>
      <c r="C411" s="212" t="s">
        <v>5247</v>
      </c>
      <c r="D411" s="213" t="s">
        <v>2158</v>
      </c>
      <c r="E411" s="4" t="s">
        <v>4671</v>
      </c>
      <c r="F411" s="236"/>
      <c r="G411" s="478"/>
      <c r="H411" s="238"/>
    </row>
    <row r="412" spans="2:8">
      <c r="B412" s="235" t="s">
        <v>443</v>
      </c>
      <c r="C412" s="212" t="s">
        <v>5248</v>
      </c>
      <c r="D412" s="213" t="s">
        <v>1367</v>
      </c>
      <c r="E412" s="4" t="s">
        <v>4685</v>
      </c>
      <c r="F412" s="236"/>
      <c r="G412" s="478"/>
      <c r="H412" s="238"/>
    </row>
    <row r="413" spans="2:8">
      <c r="B413" s="235" t="s">
        <v>4708</v>
      </c>
      <c r="C413" s="212" t="s">
        <v>5249</v>
      </c>
      <c r="D413" s="213" t="s">
        <v>1367</v>
      </c>
      <c r="E413" s="4" t="s">
        <v>4685</v>
      </c>
      <c r="F413" s="236"/>
      <c r="G413" s="478"/>
      <c r="H413" s="238"/>
    </row>
    <row r="414" spans="2:8" ht="17.25" thickBot="1">
      <c r="B414" s="235" t="s">
        <v>4711</v>
      </c>
      <c r="C414" s="212" t="s">
        <v>5250</v>
      </c>
      <c r="D414" s="213" t="s">
        <v>1367</v>
      </c>
      <c r="E414" s="4" t="s">
        <v>4685</v>
      </c>
      <c r="F414" s="236"/>
      <c r="G414" s="479"/>
      <c r="H414" s="238"/>
    </row>
    <row r="415" spans="2:8" ht="20.100000000000001" customHeight="1" thickBot="1">
      <c r="B415" s="474" t="s">
        <v>4714</v>
      </c>
      <c r="C415" s="463"/>
      <c r="D415" s="464"/>
      <c r="E415" s="475"/>
      <c r="F415" s="475"/>
      <c r="G415" s="476"/>
      <c r="H415" s="238"/>
    </row>
    <row r="416" spans="2:8" ht="20.100000000000001" customHeight="1" thickBot="1">
      <c r="B416" s="474" t="s">
        <v>4715</v>
      </c>
      <c r="C416" s="463"/>
      <c r="D416" s="464"/>
      <c r="E416" s="475"/>
      <c r="F416" s="475"/>
      <c r="G416" s="476"/>
      <c r="H416" s="238"/>
    </row>
    <row r="417" spans="2:8">
      <c r="B417" s="438" t="s">
        <v>4716</v>
      </c>
      <c r="C417" s="206" t="s">
        <v>5251</v>
      </c>
      <c r="D417" s="423" t="s">
        <v>1367</v>
      </c>
      <c r="E417" s="433" t="s">
        <v>4685</v>
      </c>
      <c r="F417" s="432"/>
      <c r="G417" s="477" t="s">
        <v>5252</v>
      </c>
      <c r="H417" s="238"/>
    </row>
    <row r="418" spans="2:8">
      <c r="B418" s="235" t="s">
        <v>4719</v>
      </c>
      <c r="C418" s="212" t="s">
        <v>5253</v>
      </c>
      <c r="D418" s="213" t="s">
        <v>4721</v>
      </c>
      <c r="E418" s="4" t="s">
        <v>4685</v>
      </c>
      <c r="F418" s="236"/>
      <c r="G418" s="478"/>
      <c r="H418" s="238"/>
    </row>
    <row r="419" spans="2:8">
      <c r="B419" s="235" t="s">
        <v>4723</v>
      </c>
      <c r="C419" s="212" t="s">
        <v>5254</v>
      </c>
      <c r="D419" s="213" t="s">
        <v>1367</v>
      </c>
      <c r="E419" s="4" t="s">
        <v>4685</v>
      </c>
      <c r="F419" s="236"/>
      <c r="G419" s="478"/>
      <c r="H419" s="238"/>
    </row>
    <row r="420" spans="2:8" ht="33">
      <c r="B420" s="235" t="s">
        <v>4726</v>
      </c>
      <c r="C420" s="212" t="s">
        <v>5255</v>
      </c>
      <c r="D420" s="213" t="s">
        <v>1356</v>
      </c>
      <c r="E420" s="4" t="s">
        <v>4671</v>
      </c>
      <c r="F420" s="236"/>
      <c r="G420" s="478"/>
      <c r="H420" s="238"/>
    </row>
    <row r="421" spans="2:8">
      <c r="B421" s="235" t="s">
        <v>4729</v>
      </c>
      <c r="C421" s="212" t="s">
        <v>5256</v>
      </c>
      <c r="D421" s="213" t="s">
        <v>1367</v>
      </c>
      <c r="E421" s="4" t="s">
        <v>4685</v>
      </c>
      <c r="F421" s="236"/>
      <c r="G421" s="478"/>
      <c r="H421" s="238"/>
    </row>
    <row r="422" spans="2:8" ht="33">
      <c r="B422" s="235" t="s">
        <v>4732</v>
      </c>
      <c r="C422" s="212" t="s">
        <v>5257</v>
      </c>
      <c r="D422" s="213" t="s">
        <v>1574</v>
      </c>
      <c r="E422" s="4" t="s">
        <v>4685</v>
      </c>
      <c r="F422" s="236"/>
      <c r="G422" s="478"/>
      <c r="H422" s="238"/>
    </row>
    <row r="423" spans="2:8" ht="33">
      <c r="B423" s="235" t="s">
        <v>4735</v>
      </c>
      <c r="C423" s="212" t="s">
        <v>5258</v>
      </c>
      <c r="D423" s="213" t="s">
        <v>1367</v>
      </c>
      <c r="E423" s="4" t="s">
        <v>4685</v>
      </c>
      <c r="F423" s="236"/>
      <c r="G423" s="478"/>
      <c r="H423" s="238"/>
    </row>
    <row r="424" spans="2:8" ht="33">
      <c r="B424" s="235" t="s">
        <v>4738</v>
      </c>
      <c r="C424" s="212" t="s">
        <v>5259</v>
      </c>
      <c r="D424" s="213" t="s">
        <v>2158</v>
      </c>
      <c r="E424" s="4" t="s">
        <v>4685</v>
      </c>
      <c r="F424" s="236"/>
      <c r="G424" s="478"/>
      <c r="H424" s="238"/>
    </row>
    <row r="425" spans="2:8" ht="33">
      <c r="B425" s="235" t="s">
        <v>4741</v>
      </c>
      <c r="C425" s="212" t="s">
        <v>5260</v>
      </c>
      <c r="D425" s="213" t="s">
        <v>1574</v>
      </c>
      <c r="E425" s="4" t="s">
        <v>4685</v>
      </c>
      <c r="F425" s="236"/>
      <c r="G425" s="478"/>
      <c r="H425" s="238"/>
    </row>
    <row r="426" spans="2:8" ht="33">
      <c r="B426" s="235" t="s">
        <v>4744</v>
      </c>
      <c r="C426" s="212" t="s">
        <v>5261</v>
      </c>
      <c r="D426" s="213" t="s">
        <v>1367</v>
      </c>
      <c r="E426" s="4" t="s">
        <v>4685</v>
      </c>
      <c r="F426" s="236"/>
      <c r="G426" s="478"/>
      <c r="H426" s="238"/>
    </row>
    <row r="427" spans="2:8">
      <c r="B427" s="235" t="s">
        <v>4747</v>
      </c>
      <c r="C427" s="212" t="s">
        <v>5262</v>
      </c>
      <c r="D427" s="213" t="s">
        <v>1980</v>
      </c>
      <c r="E427" s="4" t="s">
        <v>4685</v>
      </c>
      <c r="F427" s="236"/>
      <c r="G427" s="478"/>
      <c r="H427" s="238"/>
    </row>
    <row r="428" spans="2:8" ht="33">
      <c r="B428" s="235" t="s">
        <v>4751</v>
      </c>
      <c r="C428" s="212" t="s">
        <v>5263</v>
      </c>
      <c r="D428" s="213" t="s">
        <v>1356</v>
      </c>
      <c r="E428" s="4" t="s">
        <v>4671</v>
      </c>
      <c r="F428" s="236"/>
      <c r="G428" s="478"/>
      <c r="H428" s="238"/>
    </row>
    <row r="429" spans="2:8">
      <c r="B429" s="235" t="s">
        <v>4754</v>
      </c>
      <c r="C429" s="212" t="s">
        <v>5264</v>
      </c>
      <c r="D429" s="213" t="s">
        <v>1367</v>
      </c>
      <c r="E429" s="4" t="s">
        <v>4685</v>
      </c>
      <c r="F429" s="236"/>
      <c r="G429" s="478"/>
      <c r="H429" s="238"/>
    </row>
    <row r="430" spans="2:8" ht="33">
      <c r="B430" s="235" t="s">
        <v>4756</v>
      </c>
      <c r="C430" s="212" t="s">
        <v>5265</v>
      </c>
      <c r="D430" s="213" t="s">
        <v>1574</v>
      </c>
      <c r="E430" s="4" t="s">
        <v>4685</v>
      </c>
      <c r="F430" s="236"/>
      <c r="G430" s="478"/>
      <c r="H430" s="238"/>
    </row>
    <row r="431" spans="2:8" ht="33">
      <c r="B431" s="235" t="s">
        <v>4758</v>
      </c>
      <c r="C431" s="212" t="s">
        <v>5266</v>
      </c>
      <c r="D431" s="213" t="s">
        <v>1367</v>
      </c>
      <c r="E431" s="4" t="s">
        <v>4685</v>
      </c>
      <c r="F431" s="236"/>
      <c r="G431" s="478"/>
      <c r="H431" s="238"/>
    </row>
    <row r="432" spans="2:8" ht="33">
      <c r="B432" s="235" t="s">
        <v>4760</v>
      </c>
      <c r="C432" s="212" t="s">
        <v>5267</v>
      </c>
      <c r="D432" s="213" t="s">
        <v>2158</v>
      </c>
      <c r="E432" s="4" t="s">
        <v>4685</v>
      </c>
      <c r="F432" s="236"/>
      <c r="G432" s="478"/>
      <c r="H432" s="238"/>
    </row>
    <row r="433" spans="2:8" ht="33">
      <c r="B433" s="235" t="s">
        <v>4762</v>
      </c>
      <c r="C433" s="212" t="s">
        <v>5268</v>
      </c>
      <c r="D433" s="213" t="s">
        <v>1574</v>
      </c>
      <c r="E433" s="4" t="s">
        <v>4685</v>
      </c>
      <c r="F433" s="236"/>
      <c r="G433" s="478"/>
      <c r="H433" s="238"/>
    </row>
    <row r="434" spans="2:8" ht="33">
      <c r="B434" s="235" t="s">
        <v>4764</v>
      </c>
      <c r="C434" s="212" t="s">
        <v>5269</v>
      </c>
      <c r="D434" s="213" t="s">
        <v>1367</v>
      </c>
      <c r="E434" s="4" t="s">
        <v>4685</v>
      </c>
      <c r="F434" s="236"/>
      <c r="G434" s="478"/>
      <c r="H434" s="238"/>
    </row>
    <row r="435" spans="2:8">
      <c r="B435" s="235" t="s">
        <v>4766</v>
      </c>
      <c r="C435" s="212" t="s">
        <v>5270</v>
      </c>
      <c r="D435" s="213" t="s">
        <v>1980</v>
      </c>
      <c r="E435" s="4" t="s">
        <v>4685</v>
      </c>
      <c r="F435" s="236"/>
      <c r="G435" s="478"/>
      <c r="H435" s="238"/>
    </row>
    <row r="436" spans="2:8" ht="33">
      <c r="B436" s="235" t="s">
        <v>4768</v>
      </c>
      <c r="C436" s="212" t="s">
        <v>5271</v>
      </c>
      <c r="D436" s="213" t="s">
        <v>1356</v>
      </c>
      <c r="E436" s="4" t="s">
        <v>4671</v>
      </c>
      <c r="F436" s="236"/>
      <c r="G436" s="478"/>
      <c r="H436" s="238"/>
    </row>
    <row r="437" spans="2:8">
      <c r="B437" s="235" t="s">
        <v>4771</v>
      </c>
      <c r="C437" s="212" t="s">
        <v>5272</v>
      </c>
      <c r="D437" s="213" t="s">
        <v>1367</v>
      </c>
      <c r="E437" s="4" t="s">
        <v>4685</v>
      </c>
      <c r="F437" s="236"/>
      <c r="G437" s="478"/>
      <c r="H437" s="238"/>
    </row>
    <row r="438" spans="2:8" ht="33">
      <c r="B438" s="235" t="s">
        <v>4773</v>
      </c>
      <c r="C438" s="212" t="s">
        <v>5273</v>
      </c>
      <c r="D438" s="213" t="s">
        <v>1574</v>
      </c>
      <c r="E438" s="4" t="s">
        <v>4685</v>
      </c>
      <c r="F438" s="236"/>
      <c r="G438" s="478"/>
      <c r="H438" s="238"/>
    </row>
    <row r="439" spans="2:8" ht="33">
      <c r="B439" s="235" t="s">
        <v>4775</v>
      </c>
      <c r="C439" s="212" t="s">
        <v>5274</v>
      </c>
      <c r="D439" s="213" t="s">
        <v>1367</v>
      </c>
      <c r="E439" s="4" t="s">
        <v>4685</v>
      </c>
      <c r="F439" s="236"/>
      <c r="G439" s="478"/>
      <c r="H439" s="238"/>
    </row>
    <row r="440" spans="2:8" ht="33">
      <c r="B440" s="235" t="s">
        <v>4777</v>
      </c>
      <c r="C440" s="212" t="s">
        <v>5275</v>
      </c>
      <c r="D440" s="213" t="s">
        <v>2158</v>
      </c>
      <c r="E440" s="4" t="s">
        <v>4685</v>
      </c>
      <c r="F440" s="236"/>
      <c r="G440" s="478"/>
      <c r="H440" s="238"/>
    </row>
    <row r="441" spans="2:8" ht="33">
      <c r="B441" s="235" t="s">
        <v>4779</v>
      </c>
      <c r="C441" s="212" t="s">
        <v>5276</v>
      </c>
      <c r="D441" s="213" t="s">
        <v>1574</v>
      </c>
      <c r="E441" s="4" t="s">
        <v>4685</v>
      </c>
      <c r="F441" s="236"/>
      <c r="G441" s="478"/>
      <c r="H441" s="238"/>
    </row>
    <row r="442" spans="2:8" ht="33">
      <c r="B442" s="235" t="s">
        <v>4781</v>
      </c>
      <c r="C442" s="212" t="s">
        <v>5277</v>
      </c>
      <c r="D442" s="213" t="s">
        <v>1367</v>
      </c>
      <c r="E442" s="4" t="s">
        <v>4685</v>
      </c>
      <c r="F442" s="236"/>
      <c r="G442" s="478"/>
      <c r="H442" s="238"/>
    </row>
    <row r="443" spans="2:8" ht="17.25" thickBot="1">
      <c r="B443" s="235" t="s">
        <v>4783</v>
      </c>
      <c r="C443" s="212" t="s">
        <v>5278</v>
      </c>
      <c r="D443" s="213" t="s">
        <v>1980</v>
      </c>
      <c r="E443" s="4" t="s">
        <v>4685</v>
      </c>
      <c r="F443" s="236"/>
      <c r="G443" s="479"/>
      <c r="H443" s="238"/>
    </row>
    <row r="444" spans="2:8" ht="20.100000000000001" customHeight="1" thickBot="1">
      <c r="B444" s="474" t="s">
        <v>4785</v>
      </c>
      <c r="C444" s="463"/>
      <c r="D444" s="464"/>
      <c r="E444" s="475"/>
      <c r="F444" s="475"/>
      <c r="G444" s="476"/>
      <c r="H444" s="238"/>
    </row>
    <row r="445" spans="2:8">
      <c r="B445" s="438" t="s">
        <v>4786</v>
      </c>
      <c r="C445" s="206" t="s">
        <v>5279</v>
      </c>
      <c r="D445" s="423" t="s">
        <v>1980</v>
      </c>
      <c r="E445" s="433" t="s">
        <v>4685</v>
      </c>
      <c r="F445" s="432"/>
      <c r="G445" s="477" t="s">
        <v>5280</v>
      </c>
      <c r="H445" s="238"/>
    </row>
    <row r="446" spans="2:8" ht="30" customHeight="1">
      <c r="B446" s="235" t="s">
        <v>4789</v>
      </c>
      <c r="C446" s="212" t="s">
        <v>5281</v>
      </c>
      <c r="D446" s="213" t="s">
        <v>1367</v>
      </c>
      <c r="E446" s="4" t="s">
        <v>4685</v>
      </c>
      <c r="F446" s="236"/>
      <c r="G446" s="478"/>
      <c r="H446" s="238"/>
    </row>
    <row r="447" spans="2:8">
      <c r="B447" s="235" t="s">
        <v>4792</v>
      </c>
      <c r="C447" s="212" t="s">
        <v>5282</v>
      </c>
      <c r="D447" s="213" t="s">
        <v>4721</v>
      </c>
      <c r="E447" s="4" t="s">
        <v>4685</v>
      </c>
      <c r="F447" s="236"/>
      <c r="G447" s="478"/>
      <c r="H447" s="238"/>
    </row>
    <row r="448" spans="2:8">
      <c r="B448" s="235" t="s">
        <v>4794</v>
      </c>
      <c r="C448" s="212" t="s">
        <v>5283</v>
      </c>
      <c r="D448" s="213" t="s">
        <v>1367</v>
      </c>
      <c r="E448" s="4" t="s">
        <v>4685</v>
      </c>
      <c r="F448" s="236"/>
      <c r="G448" s="478"/>
      <c r="H448" s="238"/>
    </row>
    <row r="449" spans="2:8" ht="33">
      <c r="B449" s="235" t="s">
        <v>4796</v>
      </c>
      <c r="C449" s="212" t="s">
        <v>5284</v>
      </c>
      <c r="D449" s="213" t="s">
        <v>1356</v>
      </c>
      <c r="E449" s="4" t="s">
        <v>4671</v>
      </c>
      <c r="F449" s="236"/>
      <c r="G449" s="478"/>
      <c r="H449" s="238"/>
    </row>
    <row r="450" spans="2:8">
      <c r="B450" s="235" t="s">
        <v>4798</v>
      </c>
      <c r="C450" s="212" t="s">
        <v>5285</v>
      </c>
      <c r="D450" s="213" t="s">
        <v>1367</v>
      </c>
      <c r="E450" s="4" t="s">
        <v>4685</v>
      </c>
      <c r="F450" s="236"/>
      <c r="G450" s="478"/>
      <c r="H450" s="238"/>
    </row>
    <row r="451" spans="2:8" ht="33">
      <c r="B451" s="235" t="s">
        <v>4800</v>
      </c>
      <c r="C451" s="212" t="s">
        <v>5286</v>
      </c>
      <c r="D451" s="213" t="s">
        <v>1574</v>
      </c>
      <c r="E451" s="4" t="s">
        <v>4685</v>
      </c>
      <c r="F451" s="236"/>
      <c r="G451" s="478"/>
      <c r="H451" s="238"/>
    </row>
    <row r="452" spans="2:8" ht="33">
      <c r="B452" s="235" t="s">
        <v>4802</v>
      </c>
      <c r="C452" s="212" t="s">
        <v>5287</v>
      </c>
      <c r="D452" s="213" t="s">
        <v>1367</v>
      </c>
      <c r="E452" s="4" t="s">
        <v>4685</v>
      </c>
      <c r="F452" s="236"/>
      <c r="G452" s="478"/>
      <c r="H452" s="238"/>
    </row>
    <row r="453" spans="2:8" ht="33">
      <c r="B453" s="235" t="s">
        <v>4804</v>
      </c>
      <c r="C453" s="212" t="s">
        <v>5288</v>
      </c>
      <c r="D453" s="213" t="s">
        <v>2158</v>
      </c>
      <c r="E453" s="4" t="s">
        <v>4685</v>
      </c>
      <c r="F453" s="236"/>
      <c r="G453" s="478"/>
      <c r="H453" s="238"/>
    </row>
    <row r="454" spans="2:8" ht="33">
      <c r="B454" s="235" t="s">
        <v>4806</v>
      </c>
      <c r="C454" s="212" t="s">
        <v>5289</v>
      </c>
      <c r="D454" s="213" t="s">
        <v>1574</v>
      </c>
      <c r="E454" s="4" t="s">
        <v>4685</v>
      </c>
      <c r="F454" s="236"/>
      <c r="G454" s="478"/>
      <c r="H454" s="238"/>
    </row>
    <row r="455" spans="2:8" ht="33">
      <c r="B455" s="235" t="s">
        <v>4808</v>
      </c>
      <c r="C455" s="212" t="s">
        <v>5290</v>
      </c>
      <c r="D455" s="213" t="s">
        <v>1367</v>
      </c>
      <c r="E455" s="4" t="s">
        <v>4685</v>
      </c>
      <c r="F455" s="236"/>
      <c r="G455" s="478"/>
      <c r="H455" s="238"/>
    </row>
    <row r="456" spans="2:8">
      <c r="B456" s="235" t="s">
        <v>4810</v>
      </c>
      <c r="C456" s="212" t="s">
        <v>5291</v>
      </c>
      <c r="D456" s="213" t="s">
        <v>1980</v>
      </c>
      <c r="E456" s="4" t="s">
        <v>4685</v>
      </c>
      <c r="F456" s="236"/>
      <c r="G456" s="478"/>
      <c r="H456" s="238"/>
    </row>
    <row r="457" spans="2:8" ht="33">
      <c r="B457" s="235" t="s">
        <v>4812</v>
      </c>
      <c r="C457" s="212" t="s">
        <v>5292</v>
      </c>
      <c r="D457" s="213" t="s">
        <v>1356</v>
      </c>
      <c r="E457" s="4" t="s">
        <v>4671</v>
      </c>
      <c r="F457" s="236"/>
      <c r="G457" s="478"/>
      <c r="H457" s="238"/>
    </row>
    <row r="458" spans="2:8">
      <c r="B458" s="235" t="s">
        <v>4814</v>
      </c>
      <c r="C458" s="212" t="s">
        <v>5293</v>
      </c>
      <c r="D458" s="213" t="s">
        <v>1367</v>
      </c>
      <c r="E458" s="4" t="s">
        <v>4685</v>
      </c>
      <c r="F458" s="236"/>
      <c r="G458" s="478"/>
      <c r="H458" s="238"/>
    </row>
    <row r="459" spans="2:8" ht="33">
      <c r="B459" s="235" t="s">
        <v>4816</v>
      </c>
      <c r="C459" s="212" t="s">
        <v>5294</v>
      </c>
      <c r="D459" s="213" t="s">
        <v>1574</v>
      </c>
      <c r="E459" s="4" t="s">
        <v>4685</v>
      </c>
      <c r="F459" s="236"/>
      <c r="G459" s="478"/>
      <c r="H459" s="238"/>
    </row>
    <row r="460" spans="2:8" ht="33">
      <c r="B460" s="235" t="s">
        <v>4818</v>
      </c>
      <c r="C460" s="212" t="s">
        <v>5295</v>
      </c>
      <c r="D460" s="213" t="s">
        <v>1367</v>
      </c>
      <c r="E460" s="4" t="s">
        <v>4685</v>
      </c>
      <c r="F460" s="236"/>
      <c r="G460" s="478"/>
      <c r="H460" s="238"/>
    </row>
    <row r="461" spans="2:8" ht="33">
      <c r="B461" s="235" t="s">
        <v>4820</v>
      </c>
      <c r="C461" s="212" t="s">
        <v>5296</v>
      </c>
      <c r="D461" s="213" t="s">
        <v>2158</v>
      </c>
      <c r="E461" s="4" t="s">
        <v>4685</v>
      </c>
      <c r="F461" s="236"/>
      <c r="G461" s="478"/>
      <c r="H461" s="238"/>
    </row>
    <row r="462" spans="2:8" ht="33">
      <c r="B462" s="235" t="s">
        <v>4822</v>
      </c>
      <c r="C462" s="212" t="s">
        <v>5297</v>
      </c>
      <c r="D462" s="213" t="s">
        <v>1574</v>
      </c>
      <c r="E462" s="4" t="s">
        <v>4685</v>
      </c>
      <c r="F462" s="236"/>
      <c r="G462" s="478"/>
      <c r="H462" s="238"/>
    </row>
    <row r="463" spans="2:8" ht="33">
      <c r="B463" s="235" t="s">
        <v>4824</v>
      </c>
      <c r="C463" s="212" t="s">
        <v>5298</v>
      </c>
      <c r="D463" s="213" t="s">
        <v>1367</v>
      </c>
      <c r="E463" s="4" t="s">
        <v>4685</v>
      </c>
      <c r="F463" s="236"/>
      <c r="G463" s="478"/>
      <c r="H463" s="238"/>
    </row>
    <row r="464" spans="2:8">
      <c r="B464" s="235" t="s">
        <v>4826</v>
      </c>
      <c r="C464" s="212" t="s">
        <v>5299</v>
      </c>
      <c r="D464" s="213" t="s">
        <v>1980</v>
      </c>
      <c r="E464" s="4" t="s">
        <v>4685</v>
      </c>
      <c r="F464" s="236"/>
      <c r="G464" s="478"/>
      <c r="H464" s="238"/>
    </row>
    <row r="465" spans="2:8" ht="33">
      <c r="B465" s="235" t="s">
        <v>4828</v>
      </c>
      <c r="C465" s="212" t="s">
        <v>5300</v>
      </c>
      <c r="D465" s="213" t="s">
        <v>1356</v>
      </c>
      <c r="E465" s="4" t="s">
        <v>4671</v>
      </c>
      <c r="F465" s="236"/>
      <c r="G465" s="478"/>
      <c r="H465" s="238"/>
    </row>
    <row r="466" spans="2:8">
      <c r="B466" s="235" t="s">
        <v>4830</v>
      </c>
      <c r="C466" s="212" t="s">
        <v>5301</v>
      </c>
      <c r="D466" s="213" t="s">
        <v>1367</v>
      </c>
      <c r="E466" s="4" t="s">
        <v>4685</v>
      </c>
      <c r="F466" s="236"/>
      <c r="G466" s="478"/>
      <c r="H466" s="238"/>
    </row>
    <row r="467" spans="2:8" ht="33">
      <c r="B467" s="235" t="s">
        <v>4832</v>
      </c>
      <c r="C467" s="212" t="s">
        <v>5302</v>
      </c>
      <c r="D467" s="213" t="s">
        <v>1574</v>
      </c>
      <c r="E467" s="4" t="s">
        <v>4685</v>
      </c>
      <c r="F467" s="236"/>
      <c r="G467" s="478"/>
      <c r="H467" s="238"/>
    </row>
    <row r="468" spans="2:8" ht="33">
      <c r="B468" s="235" t="s">
        <v>4834</v>
      </c>
      <c r="C468" s="212" t="s">
        <v>5303</v>
      </c>
      <c r="D468" s="213" t="s">
        <v>1367</v>
      </c>
      <c r="E468" s="4" t="s">
        <v>4685</v>
      </c>
      <c r="F468" s="236"/>
      <c r="G468" s="478"/>
      <c r="H468" s="238"/>
    </row>
    <row r="469" spans="2:8" ht="33">
      <c r="B469" s="235" t="s">
        <v>4836</v>
      </c>
      <c r="C469" s="212" t="s">
        <v>5304</v>
      </c>
      <c r="D469" s="213" t="s">
        <v>2158</v>
      </c>
      <c r="E469" s="4" t="s">
        <v>4685</v>
      </c>
      <c r="F469" s="236"/>
      <c r="G469" s="478"/>
      <c r="H469" s="238"/>
    </row>
    <row r="470" spans="2:8" ht="33">
      <c r="B470" s="235" t="s">
        <v>4838</v>
      </c>
      <c r="C470" s="212" t="s">
        <v>5305</v>
      </c>
      <c r="D470" s="213" t="s">
        <v>1574</v>
      </c>
      <c r="E470" s="4" t="s">
        <v>4685</v>
      </c>
      <c r="F470" s="236"/>
      <c r="G470" s="478"/>
      <c r="H470" s="238"/>
    </row>
    <row r="471" spans="2:8" ht="33">
      <c r="B471" s="235" t="s">
        <v>4840</v>
      </c>
      <c r="C471" s="212" t="s">
        <v>5306</v>
      </c>
      <c r="D471" s="213" t="s">
        <v>1367</v>
      </c>
      <c r="E471" s="4" t="s">
        <v>4685</v>
      </c>
      <c r="F471" s="236"/>
      <c r="G471" s="478"/>
      <c r="H471" s="238"/>
    </row>
    <row r="472" spans="2:8" ht="17.25" thickBot="1">
      <c r="B472" s="235" t="s">
        <v>4842</v>
      </c>
      <c r="C472" s="212" t="s">
        <v>5307</v>
      </c>
      <c r="D472" s="213" t="s">
        <v>1980</v>
      </c>
      <c r="E472" s="4" t="s">
        <v>4685</v>
      </c>
      <c r="F472" s="236"/>
      <c r="G472" s="479"/>
      <c r="H472" s="238"/>
    </row>
    <row r="473" spans="2:8" ht="20.100000000000001" customHeight="1" thickBot="1">
      <c r="B473" s="474" t="s">
        <v>4844</v>
      </c>
      <c r="C473" s="463"/>
      <c r="D473" s="464"/>
      <c r="E473" s="475"/>
      <c r="F473" s="475"/>
      <c r="G473" s="476"/>
      <c r="H473" s="238"/>
    </row>
    <row r="474" spans="2:8" ht="30" customHeight="1">
      <c r="B474" s="438" t="s">
        <v>4845</v>
      </c>
      <c r="C474" s="206" t="s">
        <v>5308</v>
      </c>
      <c r="D474" s="423" t="s">
        <v>1980</v>
      </c>
      <c r="E474" s="433" t="s">
        <v>4685</v>
      </c>
      <c r="F474" s="432"/>
      <c r="G474" s="477" t="s">
        <v>5309</v>
      </c>
      <c r="H474" s="238"/>
    </row>
    <row r="475" spans="2:8">
      <c r="B475" s="235" t="s">
        <v>4847</v>
      </c>
      <c r="C475" s="212" t="s">
        <v>5310</v>
      </c>
      <c r="D475" s="213" t="s">
        <v>1367</v>
      </c>
      <c r="E475" s="4" t="s">
        <v>4685</v>
      </c>
      <c r="F475" s="236"/>
      <c r="G475" s="478"/>
      <c r="H475" s="238"/>
    </row>
    <row r="476" spans="2:8">
      <c r="B476" s="235" t="s">
        <v>4849</v>
      </c>
      <c r="C476" s="212" t="s">
        <v>5311</v>
      </c>
      <c r="D476" s="213" t="s">
        <v>4721</v>
      </c>
      <c r="E476" s="4" t="s">
        <v>4685</v>
      </c>
      <c r="F476" s="236"/>
      <c r="G476" s="478"/>
      <c r="H476" s="238"/>
    </row>
    <row r="477" spans="2:8">
      <c r="B477" s="235" t="s">
        <v>4851</v>
      </c>
      <c r="C477" s="212" t="s">
        <v>5312</v>
      </c>
      <c r="D477" s="213" t="s">
        <v>1367</v>
      </c>
      <c r="E477" s="4" t="s">
        <v>4685</v>
      </c>
      <c r="F477" s="236"/>
      <c r="G477" s="478"/>
      <c r="H477" s="238"/>
    </row>
    <row r="478" spans="2:8" ht="33">
      <c r="B478" s="235" t="s">
        <v>4853</v>
      </c>
      <c r="C478" s="212" t="s">
        <v>5313</v>
      </c>
      <c r="D478" s="213" t="s">
        <v>1356</v>
      </c>
      <c r="E478" s="4" t="s">
        <v>4671</v>
      </c>
      <c r="F478" s="236"/>
      <c r="G478" s="478"/>
      <c r="H478" s="238"/>
    </row>
    <row r="479" spans="2:8">
      <c r="B479" s="235" t="s">
        <v>4855</v>
      </c>
      <c r="C479" s="212" t="s">
        <v>5314</v>
      </c>
      <c r="D479" s="213" t="s">
        <v>1367</v>
      </c>
      <c r="E479" s="4" t="s">
        <v>4685</v>
      </c>
      <c r="F479" s="236"/>
      <c r="G479" s="478"/>
      <c r="H479" s="238"/>
    </row>
    <row r="480" spans="2:8" ht="33">
      <c r="B480" s="235" t="s">
        <v>4857</v>
      </c>
      <c r="C480" s="212" t="s">
        <v>5315</v>
      </c>
      <c r="D480" s="213" t="s">
        <v>1574</v>
      </c>
      <c r="E480" s="4" t="s">
        <v>4685</v>
      </c>
      <c r="F480" s="236"/>
      <c r="G480" s="478"/>
      <c r="H480" s="238"/>
    </row>
    <row r="481" spans="2:8" ht="33">
      <c r="B481" s="235" t="s">
        <v>4859</v>
      </c>
      <c r="C481" s="212" t="s">
        <v>5316</v>
      </c>
      <c r="D481" s="213" t="s">
        <v>1367</v>
      </c>
      <c r="E481" s="4" t="s">
        <v>4685</v>
      </c>
      <c r="F481" s="236"/>
      <c r="G481" s="478"/>
      <c r="H481" s="238"/>
    </row>
    <row r="482" spans="2:8" ht="33">
      <c r="B482" s="235" t="s">
        <v>4861</v>
      </c>
      <c r="C482" s="212" t="s">
        <v>5317</v>
      </c>
      <c r="D482" s="213" t="s">
        <v>2158</v>
      </c>
      <c r="E482" s="4" t="s">
        <v>4685</v>
      </c>
      <c r="F482" s="236"/>
      <c r="G482" s="478"/>
      <c r="H482" s="238"/>
    </row>
    <row r="483" spans="2:8" ht="33">
      <c r="B483" s="235" t="s">
        <v>4863</v>
      </c>
      <c r="C483" s="212" t="s">
        <v>5318</v>
      </c>
      <c r="D483" s="213" t="s">
        <v>1574</v>
      </c>
      <c r="E483" s="4" t="s">
        <v>4685</v>
      </c>
      <c r="F483" s="236"/>
      <c r="G483" s="478"/>
      <c r="H483" s="238"/>
    </row>
    <row r="484" spans="2:8" ht="33">
      <c r="B484" s="235" t="s">
        <v>4865</v>
      </c>
      <c r="C484" s="212" t="s">
        <v>5319</v>
      </c>
      <c r="D484" s="213" t="s">
        <v>1367</v>
      </c>
      <c r="E484" s="4" t="s">
        <v>4685</v>
      </c>
      <c r="F484" s="236"/>
      <c r="G484" s="478"/>
      <c r="H484" s="238"/>
    </row>
    <row r="485" spans="2:8">
      <c r="B485" s="235" t="s">
        <v>4867</v>
      </c>
      <c r="C485" s="212" t="s">
        <v>5320</v>
      </c>
      <c r="D485" s="213" t="s">
        <v>1980</v>
      </c>
      <c r="E485" s="4" t="s">
        <v>4685</v>
      </c>
      <c r="F485" s="236"/>
      <c r="G485" s="478"/>
      <c r="H485" s="238"/>
    </row>
    <row r="486" spans="2:8" ht="33">
      <c r="B486" s="235" t="s">
        <v>4869</v>
      </c>
      <c r="C486" s="212" t="s">
        <v>5321</v>
      </c>
      <c r="D486" s="213" t="s">
        <v>1356</v>
      </c>
      <c r="E486" s="4" t="s">
        <v>4671</v>
      </c>
      <c r="F486" s="236"/>
      <c r="G486" s="478"/>
      <c r="H486" s="238"/>
    </row>
    <row r="487" spans="2:8">
      <c r="B487" s="235" t="s">
        <v>4871</v>
      </c>
      <c r="C487" s="212" t="s">
        <v>5322</v>
      </c>
      <c r="D487" s="213" t="s">
        <v>1367</v>
      </c>
      <c r="E487" s="4" t="s">
        <v>4685</v>
      </c>
      <c r="F487" s="236"/>
      <c r="G487" s="478"/>
      <c r="H487" s="238"/>
    </row>
    <row r="488" spans="2:8" ht="33">
      <c r="B488" s="235" t="s">
        <v>4873</v>
      </c>
      <c r="C488" s="212" t="s">
        <v>5323</v>
      </c>
      <c r="D488" s="213" t="s">
        <v>1574</v>
      </c>
      <c r="E488" s="4" t="s">
        <v>4685</v>
      </c>
      <c r="F488" s="236"/>
      <c r="G488" s="478"/>
      <c r="H488" s="238"/>
    </row>
    <row r="489" spans="2:8" ht="33">
      <c r="B489" s="235" t="s">
        <v>4875</v>
      </c>
      <c r="C489" s="212" t="s">
        <v>5324</v>
      </c>
      <c r="D489" s="213" t="s">
        <v>1367</v>
      </c>
      <c r="E489" s="4" t="s">
        <v>4685</v>
      </c>
      <c r="F489" s="236"/>
      <c r="G489" s="478"/>
      <c r="H489" s="238"/>
    </row>
    <row r="490" spans="2:8" ht="33">
      <c r="B490" s="235" t="s">
        <v>4877</v>
      </c>
      <c r="C490" s="212" t="s">
        <v>5325</v>
      </c>
      <c r="D490" s="213" t="s">
        <v>2158</v>
      </c>
      <c r="E490" s="4" t="s">
        <v>4685</v>
      </c>
      <c r="F490" s="236"/>
      <c r="G490" s="478"/>
      <c r="H490" s="238"/>
    </row>
    <row r="491" spans="2:8" ht="33">
      <c r="B491" s="235" t="s">
        <v>4879</v>
      </c>
      <c r="C491" s="212" t="s">
        <v>5326</v>
      </c>
      <c r="D491" s="213" t="s">
        <v>1574</v>
      </c>
      <c r="E491" s="4" t="s">
        <v>4685</v>
      </c>
      <c r="F491" s="236"/>
      <c r="G491" s="478"/>
      <c r="H491" s="238"/>
    </row>
    <row r="492" spans="2:8" ht="33">
      <c r="B492" s="235" t="s">
        <v>4881</v>
      </c>
      <c r="C492" s="212" t="s">
        <v>5327</v>
      </c>
      <c r="D492" s="213" t="s">
        <v>1367</v>
      </c>
      <c r="E492" s="4" t="s">
        <v>4685</v>
      </c>
      <c r="F492" s="236"/>
      <c r="G492" s="478"/>
      <c r="H492" s="238"/>
    </row>
    <row r="493" spans="2:8">
      <c r="B493" s="235" t="s">
        <v>4883</v>
      </c>
      <c r="C493" s="212" t="s">
        <v>5328</v>
      </c>
      <c r="D493" s="213" t="s">
        <v>1980</v>
      </c>
      <c r="E493" s="4" t="s">
        <v>4685</v>
      </c>
      <c r="F493" s="236"/>
      <c r="G493" s="478"/>
      <c r="H493" s="238"/>
    </row>
    <row r="494" spans="2:8" ht="33">
      <c r="B494" s="235" t="s">
        <v>4885</v>
      </c>
      <c r="C494" s="212" t="s">
        <v>5329</v>
      </c>
      <c r="D494" s="213" t="s">
        <v>1356</v>
      </c>
      <c r="E494" s="4" t="s">
        <v>4671</v>
      </c>
      <c r="F494" s="236"/>
      <c r="G494" s="478"/>
      <c r="H494" s="238"/>
    </row>
    <row r="495" spans="2:8">
      <c r="B495" s="235" t="s">
        <v>4887</v>
      </c>
      <c r="C495" s="212" t="s">
        <v>5330</v>
      </c>
      <c r="D495" s="213" t="s">
        <v>1367</v>
      </c>
      <c r="E495" s="4" t="s">
        <v>4685</v>
      </c>
      <c r="F495" s="236"/>
      <c r="G495" s="478"/>
      <c r="H495" s="238"/>
    </row>
    <row r="496" spans="2:8" ht="33">
      <c r="B496" s="235" t="s">
        <v>4889</v>
      </c>
      <c r="C496" s="212" t="s">
        <v>5331</v>
      </c>
      <c r="D496" s="213" t="s">
        <v>1574</v>
      </c>
      <c r="E496" s="4" t="s">
        <v>4685</v>
      </c>
      <c r="F496" s="236"/>
      <c r="G496" s="478"/>
      <c r="H496" s="238"/>
    </row>
    <row r="497" spans="2:8" ht="33">
      <c r="B497" s="235" t="s">
        <v>4891</v>
      </c>
      <c r="C497" s="212" t="s">
        <v>5332</v>
      </c>
      <c r="D497" s="213" t="s">
        <v>1367</v>
      </c>
      <c r="E497" s="4" t="s">
        <v>4685</v>
      </c>
      <c r="F497" s="236"/>
      <c r="G497" s="478"/>
      <c r="H497" s="238"/>
    </row>
    <row r="498" spans="2:8" ht="33">
      <c r="B498" s="235" t="s">
        <v>4893</v>
      </c>
      <c r="C498" s="212" t="s">
        <v>5333</v>
      </c>
      <c r="D498" s="213" t="s">
        <v>2158</v>
      </c>
      <c r="E498" s="4" t="s">
        <v>4685</v>
      </c>
      <c r="F498" s="236"/>
      <c r="G498" s="478"/>
      <c r="H498" s="238"/>
    </row>
    <row r="499" spans="2:8" ht="33">
      <c r="B499" s="235" t="s">
        <v>4895</v>
      </c>
      <c r="C499" s="212" t="s">
        <v>5334</v>
      </c>
      <c r="D499" s="213" t="s">
        <v>1574</v>
      </c>
      <c r="E499" s="4" t="s">
        <v>4685</v>
      </c>
      <c r="F499" s="236"/>
      <c r="G499" s="478"/>
      <c r="H499" s="238"/>
    </row>
    <row r="500" spans="2:8" ht="33">
      <c r="B500" s="235" t="s">
        <v>4897</v>
      </c>
      <c r="C500" s="212" t="s">
        <v>5335</v>
      </c>
      <c r="D500" s="213" t="s">
        <v>1367</v>
      </c>
      <c r="E500" s="4" t="s">
        <v>4685</v>
      </c>
      <c r="F500" s="236"/>
      <c r="G500" s="478"/>
      <c r="H500" s="238"/>
    </row>
    <row r="501" spans="2:8" ht="17.25" thickBot="1">
      <c r="B501" s="235" t="s">
        <v>4899</v>
      </c>
      <c r="C501" s="212" t="s">
        <v>5336</v>
      </c>
      <c r="D501" s="213" t="s">
        <v>1980</v>
      </c>
      <c r="E501" s="4" t="s">
        <v>4685</v>
      </c>
      <c r="F501" s="236"/>
      <c r="G501" s="479"/>
      <c r="H501" s="238"/>
    </row>
    <row r="502" spans="2:8" ht="20.100000000000001" customHeight="1" thickBot="1">
      <c r="B502" s="474" t="s">
        <v>4901</v>
      </c>
      <c r="C502" s="463"/>
      <c r="D502" s="464"/>
      <c r="E502" s="475"/>
      <c r="F502" s="475"/>
      <c r="G502" s="476"/>
      <c r="H502" s="238"/>
    </row>
    <row r="503" spans="2:8" ht="20.100000000000001" customHeight="1" thickBot="1">
      <c r="B503" s="474" t="s">
        <v>4715</v>
      </c>
      <c r="C503" s="463"/>
      <c r="D503" s="464"/>
      <c r="E503" s="475"/>
      <c r="F503" s="475"/>
      <c r="G503" s="476"/>
      <c r="H503" s="238"/>
    </row>
    <row r="504" spans="2:8">
      <c r="B504" s="438" t="s">
        <v>5337</v>
      </c>
      <c r="C504" s="206" t="s">
        <v>5338</v>
      </c>
      <c r="D504" s="423" t="s">
        <v>1367</v>
      </c>
      <c r="E504" s="433" t="s">
        <v>4685</v>
      </c>
      <c r="F504" s="432"/>
      <c r="G504" s="477" t="s">
        <v>5252</v>
      </c>
      <c r="H504" s="238"/>
    </row>
    <row r="505" spans="2:8">
      <c r="B505" s="235" t="s">
        <v>4719</v>
      </c>
      <c r="C505" s="212" t="s">
        <v>5339</v>
      </c>
      <c r="D505" s="213" t="s">
        <v>4721</v>
      </c>
      <c r="E505" s="4" t="s">
        <v>4685</v>
      </c>
      <c r="F505" s="236"/>
      <c r="G505" s="478"/>
      <c r="H505" s="238"/>
    </row>
    <row r="506" spans="2:8">
      <c r="B506" s="235" t="s">
        <v>4723</v>
      </c>
      <c r="C506" s="212" t="s">
        <v>5340</v>
      </c>
      <c r="D506" s="213" t="s">
        <v>1367</v>
      </c>
      <c r="E506" s="4" t="s">
        <v>4685</v>
      </c>
      <c r="F506" s="236"/>
      <c r="G506" s="478"/>
      <c r="H506" s="238"/>
    </row>
    <row r="507" spans="2:8" ht="33">
      <c r="B507" s="235" t="s">
        <v>4726</v>
      </c>
      <c r="C507" s="212" t="s">
        <v>5341</v>
      </c>
      <c r="D507" s="213" t="s">
        <v>1356</v>
      </c>
      <c r="E507" s="4" t="s">
        <v>4671</v>
      </c>
      <c r="F507" s="236"/>
      <c r="G507" s="478"/>
      <c r="H507" s="238"/>
    </row>
    <row r="508" spans="2:8">
      <c r="B508" s="235" t="s">
        <v>4729</v>
      </c>
      <c r="C508" s="212" t="s">
        <v>5342</v>
      </c>
      <c r="D508" s="213" t="s">
        <v>1367</v>
      </c>
      <c r="E508" s="4" t="s">
        <v>4685</v>
      </c>
      <c r="F508" s="236"/>
      <c r="G508" s="478"/>
      <c r="H508" s="238"/>
    </row>
    <row r="509" spans="2:8" ht="33">
      <c r="B509" s="235" t="s">
        <v>4732</v>
      </c>
      <c r="C509" s="212" t="s">
        <v>5343</v>
      </c>
      <c r="D509" s="213" t="s">
        <v>1574</v>
      </c>
      <c r="E509" s="4" t="s">
        <v>4685</v>
      </c>
      <c r="F509" s="236"/>
      <c r="G509" s="478"/>
      <c r="H509" s="238"/>
    </row>
    <row r="510" spans="2:8" ht="33">
      <c r="B510" s="235" t="s">
        <v>4735</v>
      </c>
      <c r="C510" s="212" t="s">
        <v>5344</v>
      </c>
      <c r="D510" s="213" t="s">
        <v>1367</v>
      </c>
      <c r="E510" s="4" t="s">
        <v>4685</v>
      </c>
      <c r="F510" s="236"/>
      <c r="G510" s="478"/>
      <c r="H510" s="238"/>
    </row>
    <row r="511" spans="2:8" ht="33">
      <c r="B511" s="235" t="s">
        <v>4738</v>
      </c>
      <c r="C511" s="212" t="s">
        <v>5345</v>
      </c>
      <c r="D511" s="213" t="s">
        <v>2158</v>
      </c>
      <c r="E511" s="4" t="s">
        <v>4685</v>
      </c>
      <c r="F511" s="236"/>
      <c r="G511" s="478"/>
      <c r="H511" s="238"/>
    </row>
    <row r="512" spans="2:8" ht="33">
      <c r="B512" s="235" t="s">
        <v>4741</v>
      </c>
      <c r="C512" s="212" t="s">
        <v>5346</v>
      </c>
      <c r="D512" s="213" t="s">
        <v>1574</v>
      </c>
      <c r="E512" s="4" t="s">
        <v>4685</v>
      </c>
      <c r="F512" s="236"/>
      <c r="G512" s="478"/>
      <c r="H512" s="238"/>
    </row>
    <row r="513" spans="2:8" ht="33">
      <c r="B513" s="235" t="s">
        <v>4744</v>
      </c>
      <c r="C513" s="212" t="s">
        <v>5347</v>
      </c>
      <c r="D513" s="213" t="s">
        <v>1367</v>
      </c>
      <c r="E513" s="4" t="s">
        <v>4685</v>
      </c>
      <c r="F513" s="236"/>
      <c r="G513" s="478"/>
      <c r="H513" s="238"/>
    </row>
    <row r="514" spans="2:8">
      <c r="B514" s="235" t="s">
        <v>4747</v>
      </c>
      <c r="C514" s="212" t="s">
        <v>5348</v>
      </c>
      <c r="D514" s="213" t="s">
        <v>1980</v>
      </c>
      <c r="E514" s="4" t="s">
        <v>4685</v>
      </c>
      <c r="F514" s="236"/>
      <c r="G514" s="478"/>
      <c r="H514" s="238"/>
    </row>
    <row r="515" spans="2:8" ht="33">
      <c r="B515" s="235" t="s">
        <v>4751</v>
      </c>
      <c r="C515" s="212" t="s">
        <v>5349</v>
      </c>
      <c r="D515" s="213" t="s">
        <v>1356</v>
      </c>
      <c r="E515" s="4" t="s">
        <v>4671</v>
      </c>
      <c r="F515" s="236"/>
      <c r="G515" s="478"/>
      <c r="H515" s="238"/>
    </row>
    <row r="516" spans="2:8">
      <c r="B516" s="235" t="s">
        <v>4754</v>
      </c>
      <c r="C516" s="212" t="s">
        <v>5350</v>
      </c>
      <c r="D516" s="213" t="s">
        <v>1367</v>
      </c>
      <c r="E516" s="4" t="s">
        <v>4685</v>
      </c>
      <c r="F516" s="236"/>
      <c r="G516" s="478"/>
      <c r="H516" s="238"/>
    </row>
    <row r="517" spans="2:8" ht="33">
      <c r="B517" s="235" t="s">
        <v>4756</v>
      </c>
      <c r="C517" s="212" t="s">
        <v>5351</v>
      </c>
      <c r="D517" s="213" t="s">
        <v>1574</v>
      </c>
      <c r="E517" s="4" t="s">
        <v>4685</v>
      </c>
      <c r="F517" s="236"/>
      <c r="G517" s="478"/>
      <c r="H517" s="238"/>
    </row>
    <row r="518" spans="2:8" ht="33">
      <c r="B518" s="235" t="s">
        <v>4758</v>
      </c>
      <c r="C518" s="212" t="s">
        <v>5352</v>
      </c>
      <c r="D518" s="213" t="s">
        <v>1367</v>
      </c>
      <c r="E518" s="4" t="s">
        <v>4685</v>
      </c>
      <c r="F518" s="236"/>
      <c r="G518" s="478"/>
      <c r="H518" s="238"/>
    </row>
    <row r="519" spans="2:8" ht="33">
      <c r="B519" s="235" t="s">
        <v>4760</v>
      </c>
      <c r="C519" s="212" t="s">
        <v>5353</v>
      </c>
      <c r="D519" s="213" t="s">
        <v>2158</v>
      </c>
      <c r="E519" s="4" t="s">
        <v>4685</v>
      </c>
      <c r="F519" s="236"/>
      <c r="G519" s="478"/>
      <c r="H519" s="238"/>
    </row>
    <row r="520" spans="2:8" ht="33">
      <c r="B520" s="235" t="s">
        <v>4762</v>
      </c>
      <c r="C520" s="212" t="s">
        <v>5354</v>
      </c>
      <c r="D520" s="213" t="s">
        <v>1574</v>
      </c>
      <c r="E520" s="4" t="s">
        <v>4685</v>
      </c>
      <c r="F520" s="236"/>
      <c r="G520" s="478"/>
      <c r="H520" s="238"/>
    </row>
    <row r="521" spans="2:8" ht="33">
      <c r="B521" s="235" t="s">
        <v>4764</v>
      </c>
      <c r="C521" s="212" t="s">
        <v>5355</v>
      </c>
      <c r="D521" s="213" t="s">
        <v>1367</v>
      </c>
      <c r="E521" s="4" t="s">
        <v>4685</v>
      </c>
      <c r="F521" s="236"/>
      <c r="G521" s="478"/>
      <c r="H521" s="238"/>
    </row>
    <row r="522" spans="2:8">
      <c r="B522" s="235" t="s">
        <v>4766</v>
      </c>
      <c r="C522" s="212" t="s">
        <v>5356</v>
      </c>
      <c r="D522" s="213" t="s">
        <v>1980</v>
      </c>
      <c r="E522" s="4" t="s">
        <v>4685</v>
      </c>
      <c r="F522" s="236"/>
      <c r="G522" s="478"/>
      <c r="H522" s="238"/>
    </row>
    <row r="523" spans="2:8" ht="33">
      <c r="B523" s="235" t="s">
        <v>4768</v>
      </c>
      <c r="C523" s="212" t="s">
        <v>5357</v>
      </c>
      <c r="D523" s="213" t="s">
        <v>1356</v>
      </c>
      <c r="E523" s="4" t="s">
        <v>4671</v>
      </c>
      <c r="F523" s="236"/>
      <c r="G523" s="478"/>
      <c r="H523" s="238"/>
    </row>
    <row r="524" spans="2:8">
      <c r="B524" s="235" t="s">
        <v>4771</v>
      </c>
      <c r="C524" s="212" t="s">
        <v>5358</v>
      </c>
      <c r="D524" s="213" t="s">
        <v>1367</v>
      </c>
      <c r="E524" s="4" t="s">
        <v>4685</v>
      </c>
      <c r="F524" s="236"/>
      <c r="G524" s="478"/>
      <c r="H524" s="238"/>
    </row>
    <row r="525" spans="2:8" ht="33">
      <c r="B525" s="235" t="s">
        <v>4773</v>
      </c>
      <c r="C525" s="212" t="s">
        <v>5359</v>
      </c>
      <c r="D525" s="213" t="s">
        <v>1574</v>
      </c>
      <c r="E525" s="4" t="s">
        <v>4685</v>
      </c>
      <c r="F525" s="236"/>
      <c r="G525" s="478"/>
      <c r="H525" s="238"/>
    </row>
    <row r="526" spans="2:8" ht="33">
      <c r="B526" s="235" t="s">
        <v>4775</v>
      </c>
      <c r="C526" s="212" t="s">
        <v>5360</v>
      </c>
      <c r="D526" s="213" t="s">
        <v>1367</v>
      </c>
      <c r="E526" s="4" t="s">
        <v>4685</v>
      </c>
      <c r="F526" s="236"/>
      <c r="G526" s="478"/>
      <c r="H526" s="238"/>
    </row>
    <row r="527" spans="2:8" ht="33">
      <c r="B527" s="235" t="s">
        <v>4777</v>
      </c>
      <c r="C527" s="212" t="s">
        <v>5361</v>
      </c>
      <c r="D527" s="213" t="s">
        <v>2158</v>
      </c>
      <c r="E527" s="4" t="s">
        <v>4685</v>
      </c>
      <c r="F527" s="236"/>
      <c r="G527" s="478"/>
      <c r="H527" s="238"/>
    </row>
    <row r="528" spans="2:8" ht="33">
      <c r="B528" s="235" t="s">
        <v>4779</v>
      </c>
      <c r="C528" s="212" t="s">
        <v>5362</v>
      </c>
      <c r="D528" s="213" t="s">
        <v>1574</v>
      </c>
      <c r="E528" s="4" t="s">
        <v>4685</v>
      </c>
      <c r="F528" s="236"/>
      <c r="G528" s="478"/>
      <c r="H528" s="238"/>
    </row>
    <row r="529" spans="2:8" ht="33">
      <c r="B529" s="235" t="s">
        <v>4781</v>
      </c>
      <c r="C529" s="212" t="s">
        <v>5363</v>
      </c>
      <c r="D529" s="213" t="s">
        <v>1367</v>
      </c>
      <c r="E529" s="4" t="s">
        <v>4685</v>
      </c>
      <c r="F529" s="236"/>
      <c r="G529" s="478"/>
      <c r="H529" s="238"/>
    </row>
    <row r="530" spans="2:8" ht="17.25" thickBot="1">
      <c r="B530" s="235" t="s">
        <v>4783</v>
      </c>
      <c r="C530" s="212" t="s">
        <v>5364</v>
      </c>
      <c r="D530" s="213" t="s">
        <v>1980</v>
      </c>
      <c r="E530" s="4" t="s">
        <v>4685</v>
      </c>
      <c r="F530" s="236"/>
      <c r="G530" s="479"/>
      <c r="H530" s="238"/>
    </row>
    <row r="531" spans="2:8" ht="20.100000000000001" customHeight="1" thickBot="1">
      <c r="B531" s="474" t="s">
        <v>4785</v>
      </c>
      <c r="C531" s="463"/>
      <c r="D531" s="464"/>
      <c r="E531" s="475"/>
      <c r="F531" s="475"/>
      <c r="G531" s="476"/>
      <c r="H531" s="238"/>
    </row>
    <row r="532" spans="2:8" ht="30" customHeight="1">
      <c r="B532" s="438" t="s">
        <v>4786</v>
      </c>
      <c r="C532" s="206" t="s">
        <v>5365</v>
      </c>
      <c r="D532" s="423" t="s">
        <v>1980</v>
      </c>
      <c r="E532" s="433" t="s">
        <v>4685</v>
      </c>
      <c r="F532" s="432"/>
      <c r="G532" s="477" t="s">
        <v>5366</v>
      </c>
      <c r="H532" s="238"/>
    </row>
    <row r="533" spans="2:8">
      <c r="B533" s="235" t="s">
        <v>4789</v>
      </c>
      <c r="C533" s="212" t="s">
        <v>5367</v>
      </c>
      <c r="D533" s="213" t="s">
        <v>1367</v>
      </c>
      <c r="E533" s="4" t="s">
        <v>4685</v>
      </c>
      <c r="F533" s="236"/>
      <c r="G533" s="478"/>
      <c r="H533" s="238"/>
    </row>
    <row r="534" spans="2:8">
      <c r="B534" s="235" t="s">
        <v>4792</v>
      </c>
      <c r="C534" s="212" t="s">
        <v>5368</v>
      </c>
      <c r="D534" s="213" t="s">
        <v>4721</v>
      </c>
      <c r="E534" s="4" t="s">
        <v>4685</v>
      </c>
      <c r="F534" s="236"/>
      <c r="G534" s="478"/>
      <c r="H534" s="238"/>
    </row>
    <row r="535" spans="2:8">
      <c r="B535" s="235" t="s">
        <v>4794</v>
      </c>
      <c r="C535" s="212" t="s">
        <v>5369</v>
      </c>
      <c r="D535" s="213" t="s">
        <v>1367</v>
      </c>
      <c r="E535" s="4" t="s">
        <v>4685</v>
      </c>
      <c r="F535" s="236"/>
      <c r="G535" s="478"/>
      <c r="H535" s="238"/>
    </row>
    <row r="536" spans="2:8" ht="33">
      <c r="B536" s="235" t="s">
        <v>4796</v>
      </c>
      <c r="C536" s="212" t="s">
        <v>5370</v>
      </c>
      <c r="D536" s="213" t="s">
        <v>1356</v>
      </c>
      <c r="E536" s="4" t="s">
        <v>4671</v>
      </c>
      <c r="F536" s="236"/>
      <c r="G536" s="478"/>
      <c r="H536" s="238"/>
    </row>
    <row r="537" spans="2:8">
      <c r="B537" s="235" t="s">
        <v>4798</v>
      </c>
      <c r="C537" s="212" t="s">
        <v>5371</v>
      </c>
      <c r="D537" s="213" t="s">
        <v>1367</v>
      </c>
      <c r="E537" s="4" t="s">
        <v>4685</v>
      </c>
      <c r="F537" s="236"/>
      <c r="G537" s="478"/>
      <c r="H537" s="238"/>
    </row>
    <row r="538" spans="2:8" ht="33">
      <c r="B538" s="235" t="s">
        <v>4800</v>
      </c>
      <c r="C538" s="212" t="s">
        <v>5372</v>
      </c>
      <c r="D538" s="213" t="s">
        <v>1574</v>
      </c>
      <c r="E538" s="4" t="s">
        <v>4685</v>
      </c>
      <c r="F538" s="236"/>
      <c r="G538" s="478"/>
      <c r="H538" s="238"/>
    </row>
    <row r="539" spans="2:8" ht="33">
      <c r="B539" s="235" t="s">
        <v>4802</v>
      </c>
      <c r="C539" s="212" t="s">
        <v>5373</v>
      </c>
      <c r="D539" s="213" t="s">
        <v>1367</v>
      </c>
      <c r="E539" s="4" t="s">
        <v>4685</v>
      </c>
      <c r="F539" s="236"/>
      <c r="G539" s="478"/>
      <c r="H539" s="238"/>
    </row>
    <row r="540" spans="2:8" ht="33">
      <c r="B540" s="235" t="s">
        <v>4804</v>
      </c>
      <c r="C540" s="212" t="s">
        <v>5374</v>
      </c>
      <c r="D540" s="213" t="s">
        <v>2158</v>
      </c>
      <c r="E540" s="4" t="s">
        <v>4685</v>
      </c>
      <c r="F540" s="236"/>
      <c r="G540" s="478"/>
      <c r="H540" s="238"/>
    </row>
    <row r="541" spans="2:8" ht="33">
      <c r="B541" s="235" t="s">
        <v>4806</v>
      </c>
      <c r="C541" s="212" t="s">
        <v>5375</v>
      </c>
      <c r="D541" s="213" t="s">
        <v>1574</v>
      </c>
      <c r="E541" s="4" t="s">
        <v>4685</v>
      </c>
      <c r="F541" s="236"/>
      <c r="G541" s="478"/>
      <c r="H541" s="238"/>
    </row>
    <row r="542" spans="2:8" ht="33">
      <c r="B542" s="235" t="s">
        <v>4808</v>
      </c>
      <c r="C542" s="212" t="s">
        <v>5376</v>
      </c>
      <c r="D542" s="213" t="s">
        <v>1367</v>
      </c>
      <c r="E542" s="4" t="s">
        <v>4685</v>
      </c>
      <c r="F542" s="236"/>
      <c r="G542" s="478"/>
      <c r="H542" s="238"/>
    </row>
    <row r="543" spans="2:8">
      <c r="B543" s="235" t="s">
        <v>4810</v>
      </c>
      <c r="C543" s="212" t="s">
        <v>5377</v>
      </c>
      <c r="D543" s="213" t="s">
        <v>1980</v>
      </c>
      <c r="E543" s="4" t="s">
        <v>4685</v>
      </c>
      <c r="F543" s="236"/>
      <c r="G543" s="478"/>
      <c r="H543" s="238"/>
    </row>
    <row r="544" spans="2:8" ht="33">
      <c r="B544" s="235" t="s">
        <v>4812</v>
      </c>
      <c r="C544" s="212" t="s">
        <v>5378</v>
      </c>
      <c r="D544" s="213" t="s">
        <v>1356</v>
      </c>
      <c r="E544" s="4" t="s">
        <v>4671</v>
      </c>
      <c r="F544" s="236"/>
      <c r="G544" s="478"/>
      <c r="H544" s="238"/>
    </row>
    <row r="545" spans="2:8">
      <c r="B545" s="235" t="s">
        <v>4814</v>
      </c>
      <c r="C545" s="212" t="s">
        <v>5379</v>
      </c>
      <c r="D545" s="213" t="s">
        <v>1367</v>
      </c>
      <c r="E545" s="4" t="s">
        <v>4685</v>
      </c>
      <c r="F545" s="236"/>
      <c r="G545" s="478"/>
      <c r="H545" s="238"/>
    </row>
    <row r="546" spans="2:8" ht="33">
      <c r="B546" s="235" t="s">
        <v>4816</v>
      </c>
      <c r="C546" s="212" t="s">
        <v>5380</v>
      </c>
      <c r="D546" s="213" t="s">
        <v>1574</v>
      </c>
      <c r="E546" s="4" t="s">
        <v>4685</v>
      </c>
      <c r="F546" s="236"/>
      <c r="G546" s="478"/>
      <c r="H546" s="238"/>
    </row>
    <row r="547" spans="2:8" ht="33">
      <c r="B547" s="235" t="s">
        <v>4818</v>
      </c>
      <c r="C547" s="212" t="s">
        <v>5381</v>
      </c>
      <c r="D547" s="213" t="s">
        <v>1367</v>
      </c>
      <c r="E547" s="4" t="s">
        <v>4685</v>
      </c>
      <c r="F547" s="236"/>
      <c r="G547" s="478"/>
      <c r="H547" s="238"/>
    </row>
    <row r="548" spans="2:8" ht="33">
      <c r="B548" s="235" t="s">
        <v>4820</v>
      </c>
      <c r="C548" s="212" t="s">
        <v>5382</v>
      </c>
      <c r="D548" s="213" t="s">
        <v>2158</v>
      </c>
      <c r="E548" s="4" t="s">
        <v>4685</v>
      </c>
      <c r="F548" s="236"/>
      <c r="G548" s="478"/>
      <c r="H548" s="238"/>
    </row>
    <row r="549" spans="2:8" ht="33">
      <c r="B549" s="235" t="s">
        <v>4822</v>
      </c>
      <c r="C549" s="212" t="s">
        <v>5383</v>
      </c>
      <c r="D549" s="213" t="s">
        <v>1574</v>
      </c>
      <c r="E549" s="4" t="s">
        <v>4685</v>
      </c>
      <c r="F549" s="236"/>
      <c r="G549" s="478"/>
      <c r="H549" s="238"/>
    </row>
    <row r="550" spans="2:8" ht="33">
      <c r="B550" s="235" t="s">
        <v>4824</v>
      </c>
      <c r="C550" s="212" t="s">
        <v>5384</v>
      </c>
      <c r="D550" s="213" t="s">
        <v>1367</v>
      </c>
      <c r="E550" s="4" t="s">
        <v>4685</v>
      </c>
      <c r="F550" s="236"/>
      <c r="G550" s="478"/>
      <c r="H550" s="238"/>
    </row>
    <row r="551" spans="2:8">
      <c r="B551" s="235" t="s">
        <v>4826</v>
      </c>
      <c r="C551" s="212" t="s">
        <v>5385</v>
      </c>
      <c r="D551" s="213" t="s">
        <v>1980</v>
      </c>
      <c r="E551" s="4" t="s">
        <v>4685</v>
      </c>
      <c r="F551" s="236"/>
      <c r="G551" s="478"/>
      <c r="H551" s="238"/>
    </row>
    <row r="552" spans="2:8" ht="33">
      <c r="B552" s="235" t="s">
        <v>4828</v>
      </c>
      <c r="C552" s="212" t="s">
        <v>5386</v>
      </c>
      <c r="D552" s="213" t="s">
        <v>1356</v>
      </c>
      <c r="E552" s="4" t="s">
        <v>4671</v>
      </c>
      <c r="F552" s="236"/>
      <c r="G552" s="478"/>
      <c r="H552" s="238"/>
    </row>
    <row r="553" spans="2:8">
      <c r="B553" s="235" t="s">
        <v>4830</v>
      </c>
      <c r="C553" s="212" t="s">
        <v>5387</v>
      </c>
      <c r="D553" s="213" t="s">
        <v>1367</v>
      </c>
      <c r="E553" s="4" t="s">
        <v>4685</v>
      </c>
      <c r="F553" s="236"/>
      <c r="G553" s="478"/>
      <c r="H553" s="238"/>
    </row>
    <row r="554" spans="2:8" ht="33">
      <c r="B554" s="235" t="s">
        <v>4832</v>
      </c>
      <c r="C554" s="212" t="s">
        <v>5388</v>
      </c>
      <c r="D554" s="213" t="s">
        <v>1574</v>
      </c>
      <c r="E554" s="4" t="s">
        <v>4685</v>
      </c>
      <c r="F554" s="236"/>
      <c r="G554" s="478"/>
      <c r="H554" s="238"/>
    </row>
    <row r="555" spans="2:8" ht="33">
      <c r="B555" s="235" t="s">
        <v>4834</v>
      </c>
      <c r="C555" s="212" t="s">
        <v>5389</v>
      </c>
      <c r="D555" s="213" t="s">
        <v>1367</v>
      </c>
      <c r="E555" s="4" t="s">
        <v>4685</v>
      </c>
      <c r="F555" s="236"/>
      <c r="G555" s="478"/>
      <c r="H555" s="238"/>
    </row>
    <row r="556" spans="2:8" ht="33">
      <c r="B556" s="235" t="s">
        <v>4836</v>
      </c>
      <c r="C556" s="212" t="s">
        <v>5390</v>
      </c>
      <c r="D556" s="213" t="s">
        <v>2158</v>
      </c>
      <c r="E556" s="4" t="s">
        <v>4685</v>
      </c>
      <c r="F556" s="236"/>
      <c r="G556" s="478"/>
      <c r="H556" s="238"/>
    </row>
    <row r="557" spans="2:8" ht="33">
      <c r="B557" s="235" t="s">
        <v>4838</v>
      </c>
      <c r="C557" s="212" t="s">
        <v>5391</v>
      </c>
      <c r="D557" s="213" t="s">
        <v>1574</v>
      </c>
      <c r="E557" s="4" t="s">
        <v>4685</v>
      </c>
      <c r="F557" s="236"/>
      <c r="G557" s="478"/>
      <c r="H557" s="238"/>
    </row>
    <row r="558" spans="2:8" ht="33">
      <c r="B558" s="235" t="s">
        <v>4840</v>
      </c>
      <c r="C558" s="212" t="s">
        <v>5392</v>
      </c>
      <c r="D558" s="213" t="s">
        <v>1367</v>
      </c>
      <c r="E558" s="4" t="s">
        <v>4685</v>
      </c>
      <c r="F558" s="236"/>
      <c r="G558" s="478"/>
      <c r="H558" s="238"/>
    </row>
    <row r="559" spans="2:8" ht="17.25" thickBot="1">
      <c r="B559" s="235" t="s">
        <v>4842</v>
      </c>
      <c r="C559" s="212" t="s">
        <v>5393</v>
      </c>
      <c r="D559" s="213" t="s">
        <v>1980</v>
      </c>
      <c r="E559" s="4" t="s">
        <v>4685</v>
      </c>
      <c r="F559" s="236"/>
      <c r="G559" s="479"/>
      <c r="H559" s="238"/>
    </row>
    <row r="560" spans="2:8" ht="20.100000000000001" customHeight="1" thickBot="1">
      <c r="B560" s="474" t="s">
        <v>4960</v>
      </c>
      <c r="C560" s="463"/>
      <c r="D560" s="464"/>
      <c r="E560" s="475"/>
      <c r="F560" s="475"/>
      <c r="G560" s="476"/>
      <c r="H560" s="238"/>
    </row>
    <row r="561" spans="2:8">
      <c r="B561" s="438" t="s">
        <v>4845</v>
      </c>
      <c r="C561" s="206" t="s">
        <v>5394</v>
      </c>
      <c r="D561" s="423" t="s">
        <v>1980</v>
      </c>
      <c r="E561" s="433" t="s">
        <v>4685</v>
      </c>
      <c r="F561" s="432"/>
      <c r="G561" s="477" t="s">
        <v>5309</v>
      </c>
      <c r="H561" s="238"/>
    </row>
    <row r="562" spans="2:8">
      <c r="B562" s="235" t="s">
        <v>4847</v>
      </c>
      <c r="C562" s="212" t="s">
        <v>5395</v>
      </c>
      <c r="D562" s="213" t="s">
        <v>1367</v>
      </c>
      <c r="E562" s="4" t="s">
        <v>4685</v>
      </c>
      <c r="F562" s="236"/>
      <c r="G562" s="478"/>
      <c r="H562" s="238"/>
    </row>
    <row r="563" spans="2:8">
      <c r="B563" s="235" t="s">
        <v>4849</v>
      </c>
      <c r="C563" s="212" t="s">
        <v>5396</v>
      </c>
      <c r="D563" s="213" t="s">
        <v>4721</v>
      </c>
      <c r="E563" s="4" t="s">
        <v>4685</v>
      </c>
      <c r="F563" s="236"/>
      <c r="G563" s="478"/>
      <c r="H563" s="238"/>
    </row>
    <row r="564" spans="2:8">
      <c r="B564" s="235" t="s">
        <v>4851</v>
      </c>
      <c r="C564" s="212" t="s">
        <v>5397</v>
      </c>
      <c r="D564" s="213" t="s">
        <v>1367</v>
      </c>
      <c r="E564" s="4" t="s">
        <v>4685</v>
      </c>
      <c r="F564" s="236"/>
      <c r="G564" s="478"/>
      <c r="H564" s="238"/>
    </row>
    <row r="565" spans="2:8" ht="33">
      <c r="B565" s="235" t="s">
        <v>4853</v>
      </c>
      <c r="C565" s="212" t="s">
        <v>5398</v>
      </c>
      <c r="D565" s="213" t="s">
        <v>1356</v>
      </c>
      <c r="E565" s="4" t="s">
        <v>4671</v>
      </c>
      <c r="F565" s="236"/>
      <c r="G565" s="478"/>
      <c r="H565" s="238"/>
    </row>
    <row r="566" spans="2:8">
      <c r="B566" s="235" t="s">
        <v>4855</v>
      </c>
      <c r="C566" s="212" t="s">
        <v>5399</v>
      </c>
      <c r="D566" s="213" t="s">
        <v>1367</v>
      </c>
      <c r="E566" s="4" t="s">
        <v>4685</v>
      </c>
      <c r="F566" s="236"/>
      <c r="G566" s="478"/>
      <c r="H566" s="238"/>
    </row>
    <row r="567" spans="2:8" ht="33">
      <c r="B567" s="235" t="s">
        <v>4857</v>
      </c>
      <c r="C567" s="212" t="s">
        <v>5400</v>
      </c>
      <c r="D567" s="213" t="s">
        <v>1574</v>
      </c>
      <c r="E567" s="4" t="s">
        <v>4685</v>
      </c>
      <c r="F567" s="236"/>
      <c r="G567" s="478"/>
      <c r="H567" s="238"/>
    </row>
    <row r="568" spans="2:8" ht="33">
      <c r="B568" s="235" t="s">
        <v>4859</v>
      </c>
      <c r="C568" s="212" t="s">
        <v>5401</v>
      </c>
      <c r="D568" s="213" t="s">
        <v>1367</v>
      </c>
      <c r="E568" s="4" t="s">
        <v>4685</v>
      </c>
      <c r="F568" s="236"/>
      <c r="G568" s="478"/>
      <c r="H568" s="238"/>
    </row>
    <row r="569" spans="2:8" ht="33">
      <c r="B569" s="235" t="s">
        <v>4861</v>
      </c>
      <c r="C569" s="212" t="s">
        <v>5402</v>
      </c>
      <c r="D569" s="213" t="s">
        <v>2158</v>
      </c>
      <c r="E569" s="4" t="s">
        <v>4685</v>
      </c>
      <c r="F569" s="236"/>
      <c r="G569" s="478"/>
      <c r="H569" s="238"/>
    </row>
    <row r="570" spans="2:8" ht="33">
      <c r="B570" s="235" t="s">
        <v>4863</v>
      </c>
      <c r="C570" s="212" t="s">
        <v>5403</v>
      </c>
      <c r="D570" s="213" t="s">
        <v>1574</v>
      </c>
      <c r="E570" s="4" t="s">
        <v>4685</v>
      </c>
      <c r="F570" s="236"/>
      <c r="G570" s="478"/>
      <c r="H570" s="238"/>
    </row>
    <row r="571" spans="2:8" ht="33">
      <c r="B571" s="235" t="s">
        <v>4865</v>
      </c>
      <c r="C571" s="212" t="s">
        <v>5404</v>
      </c>
      <c r="D571" s="213" t="s">
        <v>1367</v>
      </c>
      <c r="E571" s="4" t="s">
        <v>4685</v>
      </c>
      <c r="F571" s="236"/>
      <c r="G571" s="478"/>
      <c r="H571" s="238"/>
    </row>
    <row r="572" spans="2:8">
      <c r="B572" s="235" t="s">
        <v>4867</v>
      </c>
      <c r="C572" s="212" t="s">
        <v>5405</v>
      </c>
      <c r="D572" s="213" t="s">
        <v>1980</v>
      </c>
      <c r="E572" s="4" t="s">
        <v>4685</v>
      </c>
      <c r="F572" s="236"/>
      <c r="G572" s="478"/>
      <c r="H572" s="238"/>
    </row>
    <row r="573" spans="2:8" ht="33">
      <c r="B573" s="235" t="s">
        <v>4869</v>
      </c>
      <c r="C573" s="212" t="s">
        <v>5406</v>
      </c>
      <c r="D573" s="213" t="s">
        <v>1356</v>
      </c>
      <c r="E573" s="4" t="s">
        <v>4671</v>
      </c>
      <c r="F573" s="236"/>
      <c r="G573" s="478"/>
      <c r="H573" s="238"/>
    </row>
    <row r="574" spans="2:8">
      <c r="B574" s="235" t="s">
        <v>4871</v>
      </c>
      <c r="C574" s="212" t="s">
        <v>5407</v>
      </c>
      <c r="D574" s="213" t="s">
        <v>1367</v>
      </c>
      <c r="E574" s="4" t="s">
        <v>4685</v>
      </c>
      <c r="F574" s="236"/>
      <c r="G574" s="478"/>
      <c r="H574" s="238"/>
    </row>
    <row r="575" spans="2:8" ht="33">
      <c r="B575" s="235" t="s">
        <v>4873</v>
      </c>
      <c r="C575" s="212" t="s">
        <v>5408</v>
      </c>
      <c r="D575" s="213" t="s">
        <v>1574</v>
      </c>
      <c r="E575" s="4" t="s">
        <v>4685</v>
      </c>
      <c r="F575" s="236"/>
      <c r="G575" s="478"/>
      <c r="H575" s="238"/>
    </row>
    <row r="576" spans="2:8" ht="33">
      <c r="B576" s="235" t="s">
        <v>4875</v>
      </c>
      <c r="C576" s="212" t="s">
        <v>5409</v>
      </c>
      <c r="D576" s="213" t="s">
        <v>1367</v>
      </c>
      <c r="E576" s="4" t="s">
        <v>4685</v>
      </c>
      <c r="F576" s="236"/>
      <c r="G576" s="478"/>
      <c r="H576" s="238"/>
    </row>
    <row r="577" spans="2:8" ht="33">
      <c r="B577" s="235" t="s">
        <v>4877</v>
      </c>
      <c r="C577" s="212" t="s">
        <v>5410</v>
      </c>
      <c r="D577" s="213" t="s">
        <v>2158</v>
      </c>
      <c r="E577" s="4" t="s">
        <v>4685</v>
      </c>
      <c r="F577" s="236"/>
      <c r="G577" s="478"/>
      <c r="H577" s="238"/>
    </row>
    <row r="578" spans="2:8" ht="33">
      <c r="B578" s="235" t="s">
        <v>4879</v>
      </c>
      <c r="C578" s="212" t="s">
        <v>5411</v>
      </c>
      <c r="D578" s="213" t="s">
        <v>1574</v>
      </c>
      <c r="E578" s="4" t="s">
        <v>4685</v>
      </c>
      <c r="F578" s="236"/>
      <c r="G578" s="478"/>
      <c r="H578" s="238"/>
    </row>
    <row r="579" spans="2:8" ht="33">
      <c r="B579" s="235" t="s">
        <v>4881</v>
      </c>
      <c r="C579" s="212" t="s">
        <v>5412</v>
      </c>
      <c r="D579" s="213" t="s">
        <v>1367</v>
      </c>
      <c r="E579" s="4" t="s">
        <v>4685</v>
      </c>
      <c r="F579" s="236"/>
      <c r="G579" s="478"/>
      <c r="H579" s="238"/>
    </row>
    <row r="580" spans="2:8">
      <c r="B580" s="235" t="s">
        <v>4883</v>
      </c>
      <c r="C580" s="212" t="s">
        <v>5413</v>
      </c>
      <c r="D580" s="213" t="s">
        <v>1980</v>
      </c>
      <c r="E580" s="4" t="s">
        <v>4685</v>
      </c>
      <c r="F580" s="236"/>
      <c r="G580" s="478"/>
      <c r="H580" s="238"/>
    </row>
    <row r="581" spans="2:8" ht="33">
      <c r="B581" s="235" t="s">
        <v>4885</v>
      </c>
      <c r="C581" s="212" t="s">
        <v>5414</v>
      </c>
      <c r="D581" s="213" t="s">
        <v>1356</v>
      </c>
      <c r="E581" s="4" t="s">
        <v>4671</v>
      </c>
      <c r="F581" s="236"/>
      <c r="G581" s="478"/>
      <c r="H581" s="238"/>
    </row>
    <row r="582" spans="2:8">
      <c r="B582" s="235" t="s">
        <v>4887</v>
      </c>
      <c r="C582" s="212" t="s">
        <v>5415</v>
      </c>
      <c r="D582" s="213" t="s">
        <v>1367</v>
      </c>
      <c r="E582" s="4" t="s">
        <v>4685</v>
      </c>
      <c r="F582" s="236"/>
      <c r="G582" s="478"/>
      <c r="H582" s="238"/>
    </row>
    <row r="583" spans="2:8" ht="33">
      <c r="B583" s="235" t="s">
        <v>4889</v>
      </c>
      <c r="C583" s="212" t="s">
        <v>5416</v>
      </c>
      <c r="D583" s="213" t="s">
        <v>1574</v>
      </c>
      <c r="E583" s="4" t="s">
        <v>4685</v>
      </c>
      <c r="F583" s="236"/>
      <c r="G583" s="478"/>
      <c r="H583" s="238"/>
    </row>
    <row r="584" spans="2:8" ht="33">
      <c r="B584" s="235" t="s">
        <v>4891</v>
      </c>
      <c r="C584" s="212" t="s">
        <v>5417</v>
      </c>
      <c r="D584" s="213" t="s">
        <v>1367</v>
      </c>
      <c r="E584" s="4" t="s">
        <v>4685</v>
      </c>
      <c r="F584" s="236"/>
      <c r="G584" s="478"/>
      <c r="H584" s="238"/>
    </row>
    <row r="585" spans="2:8" ht="33">
      <c r="B585" s="235" t="s">
        <v>4893</v>
      </c>
      <c r="C585" s="212" t="s">
        <v>5418</v>
      </c>
      <c r="D585" s="213" t="s">
        <v>2158</v>
      </c>
      <c r="E585" s="4" t="s">
        <v>4685</v>
      </c>
      <c r="F585" s="236"/>
      <c r="G585" s="478"/>
      <c r="H585" s="238"/>
    </row>
    <row r="586" spans="2:8" ht="33">
      <c r="B586" s="235" t="s">
        <v>4895</v>
      </c>
      <c r="C586" s="212" t="s">
        <v>5419</v>
      </c>
      <c r="D586" s="213" t="s">
        <v>1574</v>
      </c>
      <c r="E586" s="4" t="s">
        <v>4685</v>
      </c>
      <c r="F586" s="236"/>
      <c r="G586" s="478"/>
      <c r="H586" s="238"/>
    </row>
    <row r="587" spans="2:8" ht="33">
      <c r="B587" s="235" t="s">
        <v>4897</v>
      </c>
      <c r="C587" s="212" t="s">
        <v>5420</v>
      </c>
      <c r="D587" s="213" t="s">
        <v>1367</v>
      </c>
      <c r="E587" s="4" t="s">
        <v>4685</v>
      </c>
      <c r="F587" s="236"/>
      <c r="G587" s="478"/>
      <c r="H587" s="238"/>
    </row>
    <row r="588" spans="2:8" ht="17.25" thickBot="1">
      <c r="B588" s="235" t="s">
        <v>4899</v>
      </c>
      <c r="C588" s="212" t="s">
        <v>5421</v>
      </c>
      <c r="D588" s="213" t="s">
        <v>1980</v>
      </c>
      <c r="E588" s="4" t="s">
        <v>4685</v>
      </c>
      <c r="F588" s="236"/>
      <c r="G588" s="479"/>
      <c r="H588" s="238"/>
    </row>
    <row r="589" spans="2:8">
      <c r="B589" s="469" t="s">
        <v>5422</v>
      </c>
      <c r="C589" s="273"/>
      <c r="D589" s="274"/>
      <c r="E589" s="437"/>
      <c r="F589" s="437"/>
      <c r="G589" s="470"/>
      <c r="H589" s="238"/>
    </row>
    <row r="590" spans="2:8" ht="17.25" thickBot="1">
      <c r="B590" s="471" t="s">
        <v>4990</v>
      </c>
      <c r="C590" s="279"/>
      <c r="D590" s="280"/>
      <c r="E590" s="472"/>
      <c r="F590" s="472"/>
      <c r="G590" s="473"/>
      <c r="H590" s="238"/>
    </row>
    <row r="591" spans="2:8">
      <c r="B591" s="468" t="s">
        <v>98</v>
      </c>
      <c r="C591" s="317" t="s">
        <v>5423</v>
      </c>
      <c r="D591" s="425" t="s">
        <v>1574</v>
      </c>
      <c r="E591" s="245" t="s">
        <v>2154</v>
      </c>
      <c r="F591" s="344"/>
      <c r="G591" s="477" t="s">
        <v>5235</v>
      </c>
      <c r="H591" s="238"/>
    </row>
    <row r="592" spans="2:8">
      <c r="B592" s="235" t="s">
        <v>433</v>
      </c>
      <c r="C592" s="212" t="s">
        <v>5424</v>
      </c>
      <c r="D592" s="213" t="s">
        <v>1367</v>
      </c>
      <c r="E592" s="4" t="s">
        <v>4685</v>
      </c>
      <c r="F592" s="236"/>
      <c r="G592" s="478"/>
      <c r="H592" s="238"/>
    </row>
    <row r="593" spans="2:8">
      <c r="B593" s="235" t="s">
        <v>434</v>
      </c>
      <c r="C593" s="212" t="s">
        <v>5425</v>
      </c>
      <c r="D593" s="213" t="s">
        <v>1367</v>
      </c>
      <c r="E593" s="4" t="s">
        <v>4685</v>
      </c>
      <c r="F593" s="236"/>
      <c r="G593" s="478"/>
      <c r="H593" s="238"/>
    </row>
    <row r="594" spans="2:8">
      <c r="B594" s="235" t="s">
        <v>5238</v>
      </c>
      <c r="C594" s="212" t="s">
        <v>5426</v>
      </c>
      <c r="D594" s="213" t="s">
        <v>1367</v>
      </c>
      <c r="E594" s="4" t="s">
        <v>4685</v>
      </c>
      <c r="F594" s="236"/>
      <c r="G594" s="478"/>
      <c r="H594" s="238"/>
    </row>
    <row r="595" spans="2:8">
      <c r="B595" s="235" t="s">
        <v>436</v>
      </c>
      <c r="C595" s="212" t="s">
        <v>5427</v>
      </c>
      <c r="D595" s="213" t="s">
        <v>2158</v>
      </c>
      <c r="E595" s="4" t="s">
        <v>4671</v>
      </c>
      <c r="F595" s="236"/>
      <c r="G595" s="478"/>
      <c r="H595" s="238"/>
    </row>
    <row r="596" spans="2:8">
      <c r="B596" s="235" t="s">
        <v>437</v>
      </c>
      <c r="C596" s="212" t="s">
        <v>5428</v>
      </c>
      <c r="D596" s="213" t="s">
        <v>1367</v>
      </c>
      <c r="E596" s="4" t="s">
        <v>4685</v>
      </c>
      <c r="F596" s="236"/>
      <c r="G596" s="478"/>
      <c r="H596" s="238"/>
    </row>
    <row r="597" spans="2:8" ht="33">
      <c r="B597" s="235" t="s">
        <v>4694</v>
      </c>
      <c r="C597" s="212" t="s">
        <v>5429</v>
      </c>
      <c r="D597" s="213" t="s">
        <v>1367</v>
      </c>
      <c r="E597" s="4" t="s">
        <v>4685</v>
      </c>
      <c r="F597" s="236"/>
      <c r="G597" s="478"/>
      <c r="H597" s="238"/>
    </row>
    <row r="598" spans="2:8">
      <c r="B598" s="235" t="s">
        <v>4697</v>
      </c>
      <c r="C598" s="212" t="s">
        <v>5430</v>
      </c>
      <c r="D598" s="213" t="s">
        <v>1367</v>
      </c>
      <c r="E598" s="4" t="s">
        <v>4685</v>
      </c>
      <c r="F598" s="236"/>
      <c r="G598" s="478"/>
      <c r="H598" s="238"/>
    </row>
    <row r="599" spans="2:8">
      <c r="B599" s="235" t="s">
        <v>440</v>
      </c>
      <c r="C599" s="212" t="s">
        <v>5431</v>
      </c>
      <c r="D599" s="213" t="s">
        <v>1367</v>
      </c>
      <c r="E599" s="4" t="s">
        <v>4685</v>
      </c>
      <c r="F599" s="236"/>
      <c r="G599" s="478"/>
      <c r="H599" s="238"/>
    </row>
    <row r="600" spans="2:8">
      <c r="B600" s="235" t="s">
        <v>5245</v>
      </c>
      <c r="C600" s="212" t="s">
        <v>5432</v>
      </c>
      <c r="D600" s="213" t="s">
        <v>1367</v>
      </c>
      <c r="E600" s="4" t="s">
        <v>4685</v>
      </c>
      <c r="F600" s="236"/>
      <c r="G600" s="478"/>
      <c r="H600" s="238"/>
    </row>
    <row r="601" spans="2:8">
      <c r="B601" s="235" t="s">
        <v>442</v>
      </c>
      <c r="C601" s="212" t="s">
        <v>5433</v>
      </c>
      <c r="D601" s="213" t="s">
        <v>2158</v>
      </c>
      <c r="E601" s="4" t="s">
        <v>4671</v>
      </c>
      <c r="F601" s="236"/>
      <c r="G601" s="478"/>
      <c r="H601" s="238"/>
    </row>
    <row r="602" spans="2:8">
      <c r="B602" s="235" t="s">
        <v>443</v>
      </c>
      <c r="C602" s="212" t="s">
        <v>5434</v>
      </c>
      <c r="D602" s="213" t="s">
        <v>1367</v>
      </c>
      <c r="E602" s="4" t="s">
        <v>4685</v>
      </c>
      <c r="F602" s="236"/>
      <c r="G602" s="478"/>
      <c r="H602" s="238"/>
    </row>
    <row r="603" spans="2:8">
      <c r="B603" s="235" t="s">
        <v>4708</v>
      </c>
      <c r="C603" s="212" t="s">
        <v>5435</v>
      </c>
      <c r="D603" s="213" t="s">
        <v>1367</v>
      </c>
      <c r="E603" s="4" t="s">
        <v>4685</v>
      </c>
      <c r="F603" s="236"/>
      <c r="G603" s="478"/>
      <c r="H603" s="238"/>
    </row>
    <row r="604" spans="2:8" ht="17.25" thickBot="1">
      <c r="B604" s="235" t="s">
        <v>4711</v>
      </c>
      <c r="C604" s="212" t="s">
        <v>5436</v>
      </c>
      <c r="D604" s="213" t="s">
        <v>1367</v>
      </c>
      <c r="E604" s="4" t="s">
        <v>4685</v>
      </c>
      <c r="F604" s="236"/>
      <c r="G604" s="479"/>
      <c r="H604" s="238"/>
    </row>
    <row r="605" spans="2:8" ht="20.100000000000001" customHeight="1" thickBot="1">
      <c r="B605" s="474" t="s">
        <v>4714</v>
      </c>
      <c r="C605" s="463"/>
      <c r="D605" s="464"/>
      <c r="E605" s="475"/>
      <c r="F605" s="475"/>
      <c r="G605" s="476"/>
      <c r="H605" s="238"/>
    </row>
    <row r="606" spans="2:8" ht="20.100000000000001" customHeight="1" thickBot="1">
      <c r="B606" s="474" t="s">
        <v>4715</v>
      </c>
      <c r="C606" s="463"/>
      <c r="D606" s="464"/>
      <c r="E606" s="475"/>
      <c r="F606" s="475"/>
      <c r="G606" s="476"/>
      <c r="H606" s="238"/>
    </row>
    <row r="607" spans="2:8">
      <c r="B607" s="438" t="s">
        <v>4716</v>
      </c>
      <c r="C607" s="206" t="s">
        <v>5437</v>
      </c>
      <c r="D607" s="423" t="s">
        <v>1367</v>
      </c>
      <c r="E607" s="433" t="s">
        <v>4685</v>
      </c>
      <c r="F607" s="432"/>
      <c r="G607" s="477" t="s">
        <v>5252</v>
      </c>
      <c r="H607" s="238"/>
    </row>
    <row r="608" spans="2:8">
      <c r="B608" s="235" t="s">
        <v>4719</v>
      </c>
      <c r="C608" s="212" t="s">
        <v>5438</v>
      </c>
      <c r="D608" s="213" t="s">
        <v>4721</v>
      </c>
      <c r="E608" s="4" t="s">
        <v>4685</v>
      </c>
      <c r="F608" s="236"/>
      <c r="G608" s="478"/>
      <c r="H608" s="238"/>
    </row>
    <row r="609" spans="2:8">
      <c r="B609" s="235" t="s">
        <v>4723</v>
      </c>
      <c r="C609" s="212" t="s">
        <v>5439</v>
      </c>
      <c r="D609" s="213" t="s">
        <v>1367</v>
      </c>
      <c r="E609" s="4" t="s">
        <v>4685</v>
      </c>
      <c r="F609" s="236"/>
      <c r="G609" s="478"/>
      <c r="H609" s="238"/>
    </row>
    <row r="610" spans="2:8" ht="33">
      <c r="B610" s="235" t="s">
        <v>4726</v>
      </c>
      <c r="C610" s="212" t="s">
        <v>5440</v>
      </c>
      <c r="D610" s="213" t="s">
        <v>1356</v>
      </c>
      <c r="E610" s="4" t="s">
        <v>4671</v>
      </c>
      <c r="F610" s="236"/>
      <c r="G610" s="478"/>
      <c r="H610" s="238"/>
    </row>
    <row r="611" spans="2:8">
      <c r="B611" s="235" t="s">
        <v>4729</v>
      </c>
      <c r="C611" s="212" t="s">
        <v>5441</v>
      </c>
      <c r="D611" s="213" t="s">
        <v>1367</v>
      </c>
      <c r="E611" s="4" t="s">
        <v>4685</v>
      </c>
      <c r="F611" s="236"/>
      <c r="G611" s="478"/>
      <c r="H611" s="238"/>
    </row>
    <row r="612" spans="2:8" ht="33">
      <c r="B612" s="235" t="s">
        <v>4732</v>
      </c>
      <c r="C612" s="212" t="s">
        <v>5442</v>
      </c>
      <c r="D612" s="213" t="s">
        <v>1574</v>
      </c>
      <c r="E612" s="4" t="s">
        <v>4685</v>
      </c>
      <c r="F612" s="236"/>
      <c r="G612" s="478"/>
      <c r="H612" s="238"/>
    </row>
    <row r="613" spans="2:8" ht="33">
      <c r="B613" s="235" t="s">
        <v>4735</v>
      </c>
      <c r="C613" s="212" t="s">
        <v>5443</v>
      </c>
      <c r="D613" s="213" t="s">
        <v>1367</v>
      </c>
      <c r="E613" s="4" t="s">
        <v>4685</v>
      </c>
      <c r="F613" s="236"/>
      <c r="G613" s="478"/>
      <c r="H613" s="238"/>
    </row>
    <row r="614" spans="2:8" ht="33">
      <c r="B614" s="235" t="s">
        <v>4738</v>
      </c>
      <c r="C614" s="212" t="s">
        <v>5444</v>
      </c>
      <c r="D614" s="213" t="s">
        <v>2158</v>
      </c>
      <c r="E614" s="4" t="s">
        <v>4685</v>
      </c>
      <c r="F614" s="236"/>
      <c r="G614" s="478"/>
      <c r="H614" s="238"/>
    </row>
    <row r="615" spans="2:8" ht="33">
      <c r="B615" s="235" t="s">
        <v>4741</v>
      </c>
      <c r="C615" s="212" t="s">
        <v>5445</v>
      </c>
      <c r="D615" s="213" t="s">
        <v>1574</v>
      </c>
      <c r="E615" s="4" t="s">
        <v>4685</v>
      </c>
      <c r="F615" s="236"/>
      <c r="G615" s="478"/>
      <c r="H615" s="238"/>
    </row>
    <row r="616" spans="2:8" ht="33">
      <c r="B616" s="235" t="s">
        <v>4744</v>
      </c>
      <c r="C616" s="212" t="s">
        <v>5446</v>
      </c>
      <c r="D616" s="213" t="s">
        <v>1367</v>
      </c>
      <c r="E616" s="4" t="s">
        <v>4685</v>
      </c>
      <c r="F616" s="236"/>
      <c r="G616" s="478"/>
      <c r="H616" s="238"/>
    </row>
    <row r="617" spans="2:8">
      <c r="B617" s="235" t="s">
        <v>4747</v>
      </c>
      <c r="C617" s="212" t="s">
        <v>5447</v>
      </c>
      <c r="D617" s="213" t="s">
        <v>1980</v>
      </c>
      <c r="E617" s="4" t="s">
        <v>4685</v>
      </c>
      <c r="F617" s="236"/>
      <c r="G617" s="478"/>
      <c r="H617" s="238"/>
    </row>
    <row r="618" spans="2:8" ht="33">
      <c r="B618" s="235" t="s">
        <v>4751</v>
      </c>
      <c r="C618" s="212" t="s">
        <v>5448</v>
      </c>
      <c r="D618" s="213" t="s">
        <v>1356</v>
      </c>
      <c r="E618" s="4" t="s">
        <v>4671</v>
      </c>
      <c r="F618" s="236"/>
      <c r="G618" s="478"/>
      <c r="H618" s="238"/>
    </row>
    <row r="619" spans="2:8">
      <c r="B619" s="235" t="s">
        <v>4754</v>
      </c>
      <c r="C619" s="212" t="s">
        <v>5449</v>
      </c>
      <c r="D619" s="213" t="s">
        <v>1367</v>
      </c>
      <c r="E619" s="4" t="s">
        <v>4685</v>
      </c>
      <c r="F619" s="236"/>
      <c r="G619" s="478"/>
      <c r="H619" s="238"/>
    </row>
    <row r="620" spans="2:8" ht="33">
      <c r="B620" s="235" t="s">
        <v>4756</v>
      </c>
      <c r="C620" s="212" t="s">
        <v>5450</v>
      </c>
      <c r="D620" s="213" t="s">
        <v>1574</v>
      </c>
      <c r="E620" s="4" t="s">
        <v>4685</v>
      </c>
      <c r="F620" s="236"/>
      <c r="G620" s="478"/>
      <c r="H620" s="238"/>
    </row>
    <row r="621" spans="2:8" ht="33">
      <c r="B621" s="235" t="s">
        <v>4758</v>
      </c>
      <c r="C621" s="212" t="s">
        <v>5451</v>
      </c>
      <c r="D621" s="213" t="s">
        <v>1367</v>
      </c>
      <c r="E621" s="4" t="s">
        <v>4685</v>
      </c>
      <c r="F621" s="236"/>
      <c r="G621" s="478"/>
      <c r="H621" s="238"/>
    </row>
    <row r="622" spans="2:8" ht="33">
      <c r="B622" s="235" t="s">
        <v>4760</v>
      </c>
      <c r="C622" s="212" t="s">
        <v>5452</v>
      </c>
      <c r="D622" s="213" t="s">
        <v>2158</v>
      </c>
      <c r="E622" s="4" t="s">
        <v>4685</v>
      </c>
      <c r="F622" s="236"/>
      <c r="G622" s="478"/>
      <c r="H622" s="238"/>
    </row>
    <row r="623" spans="2:8" ht="33">
      <c r="B623" s="235" t="s">
        <v>4762</v>
      </c>
      <c r="C623" s="212" t="s">
        <v>5453</v>
      </c>
      <c r="D623" s="213" t="s">
        <v>1574</v>
      </c>
      <c r="E623" s="4" t="s">
        <v>4685</v>
      </c>
      <c r="F623" s="236"/>
      <c r="G623" s="478"/>
      <c r="H623" s="238"/>
    </row>
    <row r="624" spans="2:8" ht="33">
      <c r="B624" s="235" t="s">
        <v>4764</v>
      </c>
      <c r="C624" s="212" t="s">
        <v>5454</v>
      </c>
      <c r="D624" s="213" t="s">
        <v>1367</v>
      </c>
      <c r="E624" s="4" t="s">
        <v>4685</v>
      </c>
      <c r="F624" s="236"/>
      <c r="G624" s="478"/>
      <c r="H624" s="238"/>
    </row>
    <row r="625" spans="2:8">
      <c r="B625" s="235" t="s">
        <v>4766</v>
      </c>
      <c r="C625" s="212" t="s">
        <v>5455</v>
      </c>
      <c r="D625" s="213" t="s">
        <v>1980</v>
      </c>
      <c r="E625" s="4" t="s">
        <v>4685</v>
      </c>
      <c r="F625" s="236"/>
      <c r="G625" s="478"/>
      <c r="H625" s="238"/>
    </row>
    <row r="626" spans="2:8" ht="33">
      <c r="B626" s="235" t="s">
        <v>4768</v>
      </c>
      <c r="C626" s="212" t="s">
        <v>5456</v>
      </c>
      <c r="D626" s="213" t="s">
        <v>1356</v>
      </c>
      <c r="E626" s="4" t="s">
        <v>4671</v>
      </c>
      <c r="F626" s="236"/>
      <c r="G626" s="478"/>
      <c r="H626" s="238"/>
    </row>
    <row r="627" spans="2:8">
      <c r="B627" s="235" t="s">
        <v>4771</v>
      </c>
      <c r="C627" s="212" t="s">
        <v>5457</v>
      </c>
      <c r="D627" s="213" t="s">
        <v>1367</v>
      </c>
      <c r="E627" s="4" t="s">
        <v>4685</v>
      </c>
      <c r="F627" s="236"/>
      <c r="G627" s="478"/>
      <c r="H627" s="238"/>
    </row>
    <row r="628" spans="2:8" ht="33">
      <c r="B628" s="235" t="s">
        <v>4773</v>
      </c>
      <c r="C628" s="212" t="s">
        <v>5458</v>
      </c>
      <c r="D628" s="213" t="s">
        <v>1574</v>
      </c>
      <c r="E628" s="4" t="s">
        <v>4685</v>
      </c>
      <c r="F628" s="236"/>
      <c r="G628" s="478"/>
      <c r="H628" s="238"/>
    </row>
    <row r="629" spans="2:8" ht="33">
      <c r="B629" s="235" t="s">
        <v>4775</v>
      </c>
      <c r="C629" s="212" t="s">
        <v>5459</v>
      </c>
      <c r="D629" s="213" t="s">
        <v>1367</v>
      </c>
      <c r="E629" s="4" t="s">
        <v>4685</v>
      </c>
      <c r="F629" s="236"/>
      <c r="G629" s="478"/>
      <c r="H629" s="238"/>
    </row>
    <row r="630" spans="2:8" ht="33">
      <c r="B630" s="235" t="s">
        <v>4777</v>
      </c>
      <c r="C630" s="212" t="s">
        <v>5460</v>
      </c>
      <c r="D630" s="213" t="s">
        <v>2158</v>
      </c>
      <c r="E630" s="4" t="s">
        <v>4685</v>
      </c>
      <c r="F630" s="236"/>
      <c r="G630" s="478"/>
      <c r="H630" s="238"/>
    </row>
    <row r="631" spans="2:8" ht="33">
      <c r="B631" s="235" t="s">
        <v>4779</v>
      </c>
      <c r="C631" s="212" t="s">
        <v>5461</v>
      </c>
      <c r="D631" s="213" t="s">
        <v>1574</v>
      </c>
      <c r="E631" s="4" t="s">
        <v>4685</v>
      </c>
      <c r="F631" s="236"/>
      <c r="G631" s="478"/>
      <c r="H631" s="238"/>
    </row>
    <row r="632" spans="2:8" ht="33">
      <c r="B632" s="235" t="s">
        <v>4781</v>
      </c>
      <c r="C632" s="212" t="s">
        <v>5462</v>
      </c>
      <c r="D632" s="213" t="s">
        <v>1367</v>
      </c>
      <c r="E632" s="4" t="s">
        <v>4685</v>
      </c>
      <c r="F632" s="236"/>
      <c r="G632" s="478"/>
      <c r="H632" s="238"/>
    </row>
    <row r="633" spans="2:8" ht="17.25" thickBot="1">
      <c r="B633" s="235" t="s">
        <v>4783</v>
      </c>
      <c r="C633" s="212" t="s">
        <v>5463</v>
      </c>
      <c r="D633" s="213" t="s">
        <v>1980</v>
      </c>
      <c r="E633" s="4" t="s">
        <v>4685</v>
      </c>
      <c r="F633" s="236"/>
      <c r="G633" s="479"/>
      <c r="H633" s="238"/>
    </row>
    <row r="634" spans="2:8" ht="20.100000000000001" customHeight="1" thickBot="1">
      <c r="B634" s="474" t="s">
        <v>4785</v>
      </c>
      <c r="C634" s="463"/>
      <c r="D634" s="464"/>
      <c r="E634" s="475"/>
      <c r="F634" s="475"/>
      <c r="G634" s="476"/>
      <c r="H634" s="238"/>
    </row>
    <row r="635" spans="2:8">
      <c r="B635" s="438" t="s">
        <v>4786</v>
      </c>
      <c r="C635" s="206" t="s">
        <v>5464</v>
      </c>
      <c r="D635" s="423" t="s">
        <v>1980</v>
      </c>
      <c r="E635" s="433" t="s">
        <v>4685</v>
      </c>
      <c r="F635" s="432"/>
      <c r="G635" s="477" t="s">
        <v>5280</v>
      </c>
      <c r="H635" s="238"/>
    </row>
    <row r="636" spans="2:8" ht="30" customHeight="1">
      <c r="B636" s="235" t="s">
        <v>4789</v>
      </c>
      <c r="C636" s="212" t="s">
        <v>5465</v>
      </c>
      <c r="D636" s="213" t="s">
        <v>1367</v>
      </c>
      <c r="E636" s="4" t="s">
        <v>4685</v>
      </c>
      <c r="F636" s="236"/>
      <c r="G636" s="478"/>
      <c r="H636" s="238"/>
    </row>
    <row r="637" spans="2:8">
      <c r="B637" s="235" t="s">
        <v>4792</v>
      </c>
      <c r="C637" s="212" t="s">
        <v>5466</v>
      </c>
      <c r="D637" s="213" t="s">
        <v>4721</v>
      </c>
      <c r="E637" s="4" t="s">
        <v>4685</v>
      </c>
      <c r="F637" s="236"/>
      <c r="G637" s="478"/>
      <c r="H637" s="238"/>
    </row>
    <row r="638" spans="2:8">
      <c r="B638" s="235" t="s">
        <v>4794</v>
      </c>
      <c r="C638" s="212" t="s">
        <v>5467</v>
      </c>
      <c r="D638" s="213" t="s">
        <v>1367</v>
      </c>
      <c r="E638" s="4" t="s">
        <v>4685</v>
      </c>
      <c r="F638" s="236"/>
      <c r="G638" s="478"/>
      <c r="H638" s="238"/>
    </row>
    <row r="639" spans="2:8" ht="33">
      <c r="B639" s="235" t="s">
        <v>4796</v>
      </c>
      <c r="C639" s="212" t="s">
        <v>5468</v>
      </c>
      <c r="D639" s="213" t="s">
        <v>1356</v>
      </c>
      <c r="E639" s="4" t="s">
        <v>4671</v>
      </c>
      <c r="F639" s="236"/>
      <c r="G639" s="478"/>
      <c r="H639" s="238"/>
    </row>
    <row r="640" spans="2:8">
      <c r="B640" s="235" t="s">
        <v>4798</v>
      </c>
      <c r="C640" s="212" t="s">
        <v>5469</v>
      </c>
      <c r="D640" s="213" t="s">
        <v>1367</v>
      </c>
      <c r="E640" s="4" t="s">
        <v>4685</v>
      </c>
      <c r="F640" s="236"/>
      <c r="G640" s="478"/>
      <c r="H640" s="238"/>
    </row>
    <row r="641" spans="2:8" ht="33">
      <c r="B641" s="235" t="s">
        <v>4800</v>
      </c>
      <c r="C641" s="212" t="s">
        <v>5470</v>
      </c>
      <c r="D641" s="213" t="s">
        <v>1574</v>
      </c>
      <c r="E641" s="4" t="s">
        <v>4685</v>
      </c>
      <c r="F641" s="236"/>
      <c r="G641" s="478"/>
      <c r="H641" s="238"/>
    </row>
    <row r="642" spans="2:8" ht="33">
      <c r="B642" s="235" t="s">
        <v>4802</v>
      </c>
      <c r="C642" s="212" t="s">
        <v>5471</v>
      </c>
      <c r="D642" s="213" t="s">
        <v>1367</v>
      </c>
      <c r="E642" s="4" t="s">
        <v>4685</v>
      </c>
      <c r="F642" s="236"/>
      <c r="G642" s="478"/>
      <c r="H642" s="238"/>
    </row>
    <row r="643" spans="2:8" ht="33">
      <c r="B643" s="235" t="s">
        <v>4804</v>
      </c>
      <c r="C643" s="212" t="s">
        <v>5472</v>
      </c>
      <c r="D643" s="213" t="s">
        <v>2158</v>
      </c>
      <c r="E643" s="4" t="s">
        <v>4685</v>
      </c>
      <c r="F643" s="236"/>
      <c r="G643" s="478"/>
      <c r="H643" s="238"/>
    </row>
    <row r="644" spans="2:8" ht="33">
      <c r="B644" s="235" t="s">
        <v>4806</v>
      </c>
      <c r="C644" s="212" t="s">
        <v>5473</v>
      </c>
      <c r="D644" s="213" t="s">
        <v>1574</v>
      </c>
      <c r="E644" s="4" t="s">
        <v>4685</v>
      </c>
      <c r="F644" s="236"/>
      <c r="G644" s="478"/>
      <c r="H644" s="238"/>
    </row>
    <row r="645" spans="2:8" ht="33">
      <c r="B645" s="235" t="s">
        <v>4808</v>
      </c>
      <c r="C645" s="212" t="s">
        <v>5474</v>
      </c>
      <c r="D645" s="213" t="s">
        <v>1367</v>
      </c>
      <c r="E645" s="4" t="s">
        <v>4685</v>
      </c>
      <c r="F645" s="236"/>
      <c r="G645" s="478"/>
      <c r="H645" s="238"/>
    </row>
    <row r="646" spans="2:8">
      <c r="B646" s="235" t="s">
        <v>4810</v>
      </c>
      <c r="C646" s="212" t="s">
        <v>5475</v>
      </c>
      <c r="D646" s="213" t="s">
        <v>1980</v>
      </c>
      <c r="E646" s="4" t="s">
        <v>4685</v>
      </c>
      <c r="F646" s="236"/>
      <c r="G646" s="478"/>
      <c r="H646" s="238"/>
    </row>
    <row r="647" spans="2:8" ht="33">
      <c r="B647" s="235" t="s">
        <v>4812</v>
      </c>
      <c r="C647" s="212" t="s">
        <v>5476</v>
      </c>
      <c r="D647" s="213" t="s">
        <v>1356</v>
      </c>
      <c r="E647" s="4" t="s">
        <v>4671</v>
      </c>
      <c r="F647" s="236"/>
      <c r="G647" s="478"/>
      <c r="H647" s="238"/>
    </row>
    <row r="648" spans="2:8">
      <c r="B648" s="235" t="s">
        <v>4814</v>
      </c>
      <c r="C648" s="212" t="s">
        <v>5477</v>
      </c>
      <c r="D648" s="213" t="s">
        <v>1367</v>
      </c>
      <c r="E648" s="4" t="s">
        <v>4685</v>
      </c>
      <c r="F648" s="236"/>
      <c r="G648" s="478"/>
      <c r="H648" s="238"/>
    </row>
    <row r="649" spans="2:8" ht="33">
      <c r="B649" s="235" t="s">
        <v>4816</v>
      </c>
      <c r="C649" s="212" t="s">
        <v>5478</v>
      </c>
      <c r="D649" s="213" t="s">
        <v>1574</v>
      </c>
      <c r="E649" s="4" t="s">
        <v>4685</v>
      </c>
      <c r="F649" s="236"/>
      <c r="G649" s="478"/>
      <c r="H649" s="238"/>
    </row>
    <row r="650" spans="2:8" ht="33">
      <c r="B650" s="235" t="s">
        <v>4818</v>
      </c>
      <c r="C650" s="212" t="s">
        <v>5479</v>
      </c>
      <c r="D650" s="213" t="s">
        <v>1367</v>
      </c>
      <c r="E650" s="4" t="s">
        <v>4685</v>
      </c>
      <c r="F650" s="236"/>
      <c r="G650" s="478"/>
      <c r="H650" s="238"/>
    </row>
    <row r="651" spans="2:8" ht="33">
      <c r="B651" s="235" t="s">
        <v>4820</v>
      </c>
      <c r="C651" s="212" t="s">
        <v>5480</v>
      </c>
      <c r="D651" s="213" t="s">
        <v>2158</v>
      </c>
      <c r="E651" s="4" t="s">
        <v>4685</v>
      </c>
      <c r="F651" s="236"/>
      <c r="G651" s="478"/>
      <c r="H651" s="238"/>
    </row>
    <row r="652" spans="2:8" ht="33">
      <c r="B652" s="235" t="s">
        <v>4822</v>
      </c>
      <c r="C652" s="212" t="s">
        <v>5481</v>
      </c>
      <c r="D652" s="213" t="s">
        <v>1574</v>
      </c>
      <c r="E652" s="4" t="s">
        <v>4685</v>
      </c>
      <c r="F652" s="236"/>
      <c r="G652" s="478"/>
      <c r="H652" s="238"/>
    </row>
    <row r="653" spans="2:8" ht="33">
      <c r="B653" s="235" t="s">
        <v>4824</v>
      </c>
      <c r="C653" s="212" t="s">
        <v>5482</v>
      </c>
      <c r="D653" s="213" t="s">
        <v>1367</v>
      </c>
      <c r="E653" s="4" t="s">
        <v>4685</v>
      </c>
      <c r="F653" s="236"/>
      <c r="G653" s="478"/>
      <c r="H653" s="238"/>
    </row>
    <row r="654" spans="2:8">
      <c r="B654" s="235" t="s">
        <v>4826</v>
      </c>
      <c r="C654" s="212" t="s">
        <v>5483</v>
      </c>
      <c r="D654" s="213" t="s">
        <v>1980</v>
      </c>
      <c r="E654" s="4" t="s">
        <v>4685</v>
      </c>
      <c r="F654" s="236"/>
      <c r="G654" s="478"/>
      <c r="H654" s="238"/>
    </row>
    <row r="655" spans="2:8" ht="33">
      <c r="B655" s="235" t="s">
        <v>4828</v>
      </c>
      <c r="C655" s="212" t="s">
        <v>5484</v>
      </c>
      <c r="D655" s="213" t="s">
        <v>1356</v>
      </c>
      <c r="E655" s="4" t="s">
        <v>4671</v>
      </c>
      <c r="F655" s="236"/>
      <c r="G655" s="478"/>
      <c r="H655" s="238"/>
    </row>
    <row r="656" spans="2:8">
      <c r="B656" s="235" t="s">
        <v>4830</v>
      </c>
      <c r="C656" s="212" t="s">
        <v>5485</v>
      </c>
      <c r="D656" s="213" t="s">
        <v>1367</v>
      </c>
      <c r="E656" s="4" t="s">
        <v>4685</v>
      </c>
      <c r="F656" s="236"/>
      <c r="G656" s="478"/>
      <c r="H656" s="238"/>
    </row>
    <row r="657" spans="2:8" ht="33">
      <c r="B657" s="235" t="s">
        <v>4832</v>
      </c>
      <c r="C657" s="212" t="s">
        <v>5486</v>
      </c>
      <c r="D657" s="213" t="s">
        <v>1574</v>
      </c>
      <c r="E657" s="4" t="s">
        <v>4685</v>
      </c>
      <c r="F657" s="236"/>
      <c r="G657" s="478"/>
      <c r="H657" s="238"/>
    </row>
    <row r="658" spans="2:8" ht="33">
      <c r="B658" s="235" t="s">
        <v>4834</v>
      </c>
      <c r="C658" s="212" t="s">
        <v>5487</v>
      </c>
      <c r="D658" s="213" t="s">
        <v>1367</v>
      </c>
      <c r="E658" s="4" t="s">
        <v>4685</v>
      </c>
      <c r="F658" s="236"/>
      <c r="G658" s="478"/>
      <c r="H658" s="238"/>
    </row>
    <row r="659" spans="2:8" ht="33">
      <c r="B659" s="235" t="s">
        <v>4836</v>
      </c>
      <c r="C659" s="212" t="s">
        <v>5488</v>
      </c>
      <c r="D659" s="213" t="s">
        <v>2158</v>
      </c>
      <c r="E659" s="4" t="s">
        <v>4685</v>
      </c>
      <c r="F659" s="236"/>
      <c r="G659" s="478"/>
      <c r="H659" s="238"/>
    </row>
    <row r="660" spans="2:8" ht="33">
      <c r="B660" s="235" t="s">
        <v>4838</v>
      </c>
      <c r="C660" s="212" t="s">
        <v>5489</v>
      </c>
      <c r="D660" s="213" t="s">
        <v>1574</v>
      </c>
      <c r="E660" s="4" t="s">
        <v>4685</v>
      </c>
      <c r="F660" s="236"/>
      <c r="G660" s="478"/>
      <c r="H660" s="238"/>
    </row>
    <row r="661" spans="2:8" ht="33">
      <c r="B661" s="235" t="s">
        <v>4840</v>
      </c>
      <c r="C661" s="212" t="s">
        <v>5490</v>
      </c>
      <c r="D661" s="213" t="s">
        <v>1367</v>
      </c>
      <c r="E661" s="4" t="s">
        <v>4685</v>
      </c>
      <c r="F661" s="236"/>
      <c r="G661" s="478"/>
      <c r="H661" s="238"/>
    </row>
    <row r="662" spans="2:8" ht="17.25" thickBot="1">
      <c r="B662" s="235" t="s">
        <v>4842</v>
      </c>
      <c r="C662" s="212" t="s">
        <v>5491</v>
      </c>
      <c r="D662" s="213" t="s">
        <v>1980</v>
      </c>
      <c r="E662" s="4" t="s">
        <v>4685</v>
      </c>
      <c r="F662" s="236"/>
      <c r="G662" s="479"/>
      <c r="H662" s="238"/>
    </row>
    <row r="663" spans="2:8" ht="20.100000000000001" customHeight="1" thickBot="1">
      <c r="B663" s="474" t="s">
        <v>4844</v>
      </c>
      <c r="C663" s="463"/>
      <c r="D663" s="464"/>
      <c r="E663" s="475"/>
      <c r="F663" s="475"/>
      <c r="G663" s="476"/>
      <c r="H663" s="238"/>
    </row>
    <row r="664" spans="2:8" ht="30" customHeight="1">
      <c r="B664" s="438" t="s">
        <v>4845</v>
      </c>
      <c r="C664" s="206" t="s">
        <v>5492</v>
      </c>
      <c r="D664" s="423" t="s">
        <v>1980</v>
      </c>
      <c r="E664" s="433" t="s">
        <v>4685</v>
      </c>
      <c r="F664" s="432"/>
      <c r="G664" s="477" t="s">
        <v>5309</v>
      </c>
      <c r="H664" s="238"/>
    </row>
    <row r="665" spans="2:8">
      <c r="B665" s="235" t="s">
        <v>4847</v>
      </c>
      <c r="C665" s="212" t="s">
        <v>5493</v>
      </c>
      <c r="D665" s="213" t="s">
        <v>1367</v>
      </c>
      <c r="E665" s="4" t="s">
        <v>4685</v>
      </c>
      <c r="F665" s="236"/>
      <c r="G665" s="478"/>
      <c r="H665" s="238"/>
    </row>
    <row r="666" spans="2:8">
      <c r="B666" s="235" t="s">
        <v>4849</v>
      </c>
      <c r="C666" s="212" t="s">
        <v>5494</v>
      </c>
      <c r="D666" s="213" t="s">
        <v>4721</v>
      </c>
      <c r="E666" s="4" t="s">
        <v>4685</v>
      </c>
      <c r="F666" s="236"/>
      <c r="G666" s="478"/>
      <c r="H666" s="238"/>
    </row>
    <row r="667" spans="2:8">
      <c r="B667" s="235" t="s">
        <v>4851</v>
      </c>
      <c r="C667" s="212" t="s">
        <v>5495</v>
      </c>
      <c r="D667" s="213" t="s">
        <v>1367</v>
      </c>
      <c r="E667" s="4" t="s">
        <v>4685</v>
      </c>
      <c r="F667" s="236"/>
      <c r="G667" s="478"/>
      <c r="H667" s="238"/>
    </row>
    <row r="668" spans="2:8" ht="33">
      <c r="B668" s="235" t="s">
        <v>4853</v>
      </c>
      <c r="C668" s="212" t="s">
        <v>5496</v>
      </c>
      <c r="D668" s="213" t="s">
        <v>1356</v>
      </c>
      <c r="E668" s="4" t="s">
        <v>4671</v>
      </c>
      <c r="F668" s="236"/>
      <c r="G668" s="478"/>
      <c r="H668" s="238"/>
    </row>
    <row r="669" spans="2:8">
      <c r="B669" s="235" t="s">
        <v>4855</v>
      </c>
      <c r="C669" s="212" t="s">
        <v>5497</v>
      </c>
      <c r="D669" s="213" t="s">
        <v>1367</v>
      </c>
      <c r="E669" s="4" t="s">
        <v>4685</v>
      </c>
      <c r="F669" s="236"/>
      <c r="G669" s="478"/>
      <c r="H669" s="238"/>
    </row>
    <row r="670" spans="2:8" ht="33">
      <c r="B670" s="235" t="s">
        <v>4857</v>
      </c>
      <c r="C670" s="212" t="s">
        <v>5498</v>
      </c>
      <c r="D670" s="213" t="s">
        <v>1574</v>
      </c>
      <c r="E670" s="4" t="s">
        <v>4685</v>
      </c>
      <c r="F670" s="236"/>
      <c r="G670" s="478"/>
      <c r="H670" s="238"/>
    </row>
    <row r="671" spans="2:8" ht="33">
      <c r="B671" s="235" t="s">
        <v>4859</v>
      </c>
      <c r="C671" s="212" t="s">
        <v>5499</v>
      </c>
      <c r="D671" s="213" t="s">
        <v>1367</v>
      </c>
      <c r="E671" s="4" t="s">
        <v>4685</v>
      </c>
      <c r="F671" s="236"/>
      <c r="G671" s="478"/>
      <c r="H671" s="238"/>
    </row>
    <row r="672" spans="2:8" ht="33">
      <c r="B672" s="235" t="s">
        <v>4861</v>
      </c>
      <c r="C672" s="212" t="s">
        <v>5500</v>
      </c>
      <c r="D672" s="213" t="s">
        <v>2158</v>
      </c>
      <c r="E672" s="4" t="s">
        <v>4685</v>
      </c>
      <c r="F672" s="236"/>
      <c r="G672" s="478"/>
      <c r="H672" s="238"/>
    </row>
    <row r="673" spans="2:8" ht="33">
      <c r="B673" s="235" t="s">
        <v>4863</v>
      </c>
      <c r="C673" s="212" t="s">
        <v>5501</v>
      </c>
      <c r="D673" s="213" t="s">
        <v>1574</v>
      </c>
      <c r="E673" s="4" t="s">
        <v>4685</v>
      </c>
      <c r="F673" s="236"/>
      <c r="G673" s="478"/>
      <c r="H673" s="238"/>
    </row>
    <row r="674" spans="2:8" ht="33">
      <c r="B674" s="235" t="s">
        <v>4865</v>
      </c>
      <c r="C674" s="212" t="s">
        <v>5502</v>
      </c>
      <c r="D674" s="213" t="s">
        <v>1367</v>
      </c>
      <c r="E674" s="4" t="s">
        <v>4685</v>
      </c>
      <c r="F674" s="236"/>
      <c r="G674" s="478"/>
      <c r="H674" s="238"/>
    </row>
    <row r="675" spans="2:8">
      <c r="B675" s="235" t="s">
        <v>4867</v>
      </c>
      <c r="C675" s="212" t="s">
        <v>5503</v>
      </c>
      <c r="D675" s="213" t="s">
        <v>1980</v>
      </c>
      <c r="E675" s="4" t="s">
        <v>4685</v>
      </c>
      <c r="F675" s="236"/>
      <c r="G675" s="478"/>
      <c r="H675" s="238"/>
    </row>
    <row r="676" spans="2:8" ht="33">
      <c r="B676" s="235" t="s">
        <v>4869</v>
      </c>
      <c r="C676" s="212" t="s">
        <v>5504</v>
      </c>
      <c r="D676" s="213" t="s">
        <v>1356</v>
      </c>
      <c r="E676" s="4" t="s">
        <v>4671</v>
      </c>
      <c r="F676" s="236"/>
      <c r="G676" s="478"/>
      <c r="H676" s="238"/>
    </row>
    <row r="677" spans="2:8">
      <c r="B677" s="235" t="s">
        <v>4871</v>
      </c>
      <c r="C677" s="212" t="s">
        <v>5505</v>
      </c>
      <c r="D677" s="213" t="s">
        <v>1367</v>
      </c>
      <c r="E677" s="4" t="s">
        <v>4685</v>
      </c>
      <c r="F677" s="236"/>
      <c r="G677" s="478"/>
      <c r="H677" s="238"/>
    </row>
    <row r="678" spans="2:8" ht="33">
      <c r="B678" s="235" t="s">
        <v>4873</v>
      </c>
      <c r="C678" s="212" t="s">
        <v>5506</v>
      </c>
      <c r="D678" s="213" t="s">
        <v>1574</v>
      </c>
      <c r="E678" s="4" t="s">
        <v>4685</v>
      </c>
      <c r="F678" s="236"/>
      <c r="G678" s="478"/>
      <c r="H678" s="238"/>
    </row>
    <row r="679" spans="2:8" ht="33">
      <c r="B679" s="235" t="s">
        <v>4875</v>
      </c>
      <c r="C679" s="212" t="s">
        <v>5507</v>
      </c>
      <c r="D679" s="213" t="s">
        <v>1367</v>
      </c>
      <c r="E679" s="4" t="s">
        <v>4685</v>
      </c>
      <c r="F679" s="236"/>
      <c r="G679" s="478"/>
      <c r="H679" s="238"/>
    </row>
    <row r="680" spans="2:8" ht="33">
      <c r="B680" s="235" t="s">
        <v>4877</v>
      </c>
      <c r="C680" s="212" t="s">
        <v>5508</v>
      </c>
      <c r="D680" s="213" t="s">
        <v>2158</v>
      </c>
      <c r="E680" s="4" t="s">
        <v>4685</v>
      </c>
      <c r="F680" s="236"/>
      <c r="G680" s="478"/>
      <c r="H680" s="238"/>
    </row>
    <row r="681" spans="2:8" ht="33">
      <c r="B681" s="235" t="s">
        <v>4879</v>
      </c>
      <c r="C681" s="212" t="s">
        <v>5509</v>
      </c>
      <c r="D681" s="213" t="s">
        <v>1574</v>
      </c>
      <c r="E681" s="4" t="s">
        <v>4685</v>
      </c>
      <c r="F681" s="236"/>
      <c r="G681" s="478"/>
      <c r="H681" s="238"/>
    </row>
    <row r="682" spans="2:8" ht="33">
      <c r="B682" s="235" t="s">
        <v>4881</v>
      </c>
      <c r="C682" s="212" t="s">
        <v>5510</v>
      </c>
      <c r="D682" s="213" t="s">
        <v>1367</v>
      </c>
      <c r="E682" s="4" t="s">
        <v>4685</v>
      </c>
      <c r="F682" s="236"/>
      <c r="G682" s="478"/>
      <c r="H682" s="238"/>
    </row>
    <row r="683" spans="2:8">
      <c r="B683" s="235" t="s">
        <v>4883</v>
      </c>
      <c r="C683" s="212" t="s">
        <v>5511</v>
      </c>
      <c r="D683" s="213" t="s">
        <v>1980</v>
      </c>
      <c r="E683" s="4" t="s">
        <v>4685</v>
      </c>
      <c r="F683" s="236"/>
      <c r="G683" s="478"/>
      <c r="H683" s="238"/>
    </row>
    <row r="684" spans="2:8" ht="33">
      <c r="B684" s="235" t="s">
        <v>4885</v>
      </c>
      <c r="C684" s="212" t="s">
        <v>5512</v>
      </c>
      <c r="D684" s="213" t="s">
        <v>1356</v>
      </c>
      <c r="E684" s="4" t="s">
        <v>4671</v>
      </c>
      <c r="F684" s="236"/>
      <c r="G684" s="478"/>
      <c r="H684" s="238"/>
    </row>
    <row r="685" spans="2:8">
      <c r="B685" s="235" t="s">
        <v>4887</v>
      </c>
      <c r="C685" s="212" t="s">
        <v>5513</v>
      </c>
      <c r="D685" s="213" t="s">
        <v>1367</v>
      </c>
      <c r="E685" s="4" t="s">
        <v>4685</v>
      </c>
      <c r="F685" s="236"/>
      <c r="G685" s="478"/>
      <c r="H685" s="238"/>
    </row>
    <row r="686" spans="2:8" ht="33">
      <c r="B686" s="235" t="s">
        <v>4889</v>
      </c>
      <c r="C686" s="212" t="s">
        <v>5514</v>
      </c>
      <c r="D686" s="213" t="s">
        <v>1574</v>
      </c>
      <c r="E686" s="4" t="s">
        <v>4685</v>
      </c>
      <c r="F686" s="236"/>
      <c r="G686" s="478"/>
      <c r="H686" s="238"/>
    </row>
    <row r="687" spans="2:8" ht="33">
      <c r="B687" s="235" t="s">
        <v>4891</v>
      </c>
      <c r="C687" s="212" t="s">
        <v>5515</v>
      </c>
      <c r="D687" s="213" t="s">
        <v>1367</v>
      </c>
      <c r="E687" s="4" t="s">
        <v>4685</v>
      </c>
      <c r="F687" s="236"/>
      <c r="G687" s="478"/>
      <c r="H687" s="238"/>
    </row>
    <row r="688" spans="2:8" ht="33">
      <c r="B688" s="235" t="s">
        <v>4893</v>
      </c>
      <c r="C688" s="212" t="s">
        <v>5516</v>
      </c>
      <c r="D688" s="213" t="s">
        <v>2158</v>
      </c>
      <c r="E688" s="4" t="s">
        <v>4685</v>
      </c>
      <c r="F688" s="236"/>
      <c r="G688" s="478"/>
      <c r="H688" s="238"/>
    </row>
    <row r="689" spans="2:8" ht="33">
      <c r="B689" s="235" t="s">
        <v>4895</v>
      </c>
      <c r="C689" s="212" t="s">
        <v>5517</v>
      </c>
      <c r="D689" s="213" t="s">
        <v>1574</v>
      </c>
      <c r="E689" s="4" t="s">
        <v>4685</v>
      </c>
      <c r="F689" s="236"/>
      <c r="G689" s="478"/>
      <c r="H689" s="238"/>
    </row>
    <row r="690" spans="2:8" ht="33">
      <c r="B690" s="235" t="s">
        <v>4897</v>
      </c>
      <c r="C690" s="212" t="s">
        <v>5518</v>
      </c>
      <c r="D690" s="213" t="s">
        <v>1367</v>
      </c>
      <c r="E690" s="4" t="s">
        <v>4685</v>
      </c>
      <c r="F690" s="236"/>
      <c r="G690" s="478"/>
      <c r="H690" s="238"/>
    </row>
    <row r="691" spans="2:8" ht="17.25" thickBot="1">
      <c r="B691" s="235" t="s">
        <v>4899</v>
      </c>
      <c r="C691" s="212" t="s">
        <v>5519</v>
      </c>
      <c r="D691" s="213" t="s">
        <v>1980</v>
      </c>
      <c r="E691" s="4" t="s">
        <v>4685</v>
      </c>
      <c r="F691" s="236"/>
      <c r="G691" s="479"/>
      <c r="H691" s="238"/>
    </row>
    <row r="692" spans="2:8" ht="20.100000000000001" customHeight="1" thickBot="1">
      <c r="B692" s="474" t="s">
        <v>4901</v>
      </c>
      <c r="C692" s="463"/>
      <c r="D692" s="464"/>
      <c r="E692" s="475"/>
      <c r="F692" s="475"/>
      <c r="G692" s="476"/>
      <c r="H692" s="238"/>
    </row>
    <row r="693" spans="2:8" ht="20.100000000000001" customHeight="1" thickBot="1">
      <c r="B693" s="474" t="s">
        <v>4715</v>
      </c>
      <c r="C693" s="463"/>
      <c r="D693" s="464"/>
      <c r="E693" s="475"/>
      <c r="F693" s="475"/>
      <c r="G693" s="476"/>
      <c r="H693" s="238"/>
    </row>
    <row r="694" spans="2:8">
      <c r="B694" s="438" t="s">
        <v>5337</v>
      </c>
      <c r="C694" s="206" t="s">
        <v>5520</v>
      </c>
      <c r="D694" s="423" t="s">
        <v>1367</v>
      </c>
      <c r="E694" s="433" t="s">
        <v>4685</v>
      </c>
      <c r="F694" s="432"/>
      <c r="G694" s="477" t="s">
        <v>5252</v>
      </c>
      <c r="H694" s="238"/>
    </row>
    <row r="695" spans="2:8">
      <c r="B695" s="235" t="s">
        <v>4719</v>
      </c>
      <c r="C695" s="212" t="s">
        <v>5521</v>
      </c>
      <c r="D695" s="213" t="s">
        <v>4721</v>
      </c>
      <c r="E695" s="4" t="s">
        <v>4685</v>
      </c>
      <c r="F695" s="236"/>
      <c r="G695" s="478"/>
      <c r="H695" s="238"/>
    </row>
    <row r="696" spans="2:8">
      <c r="B696" s="235" t="s">
        <v>4723</v>
      </c>
      <c r="C696" s="212" t="s">
        <v>5522</v>
      </c>
      <c r="D696" s="213" t="s">
        <v>1367</v>
      </c>
      <c r="E696" s="4" t="s">
        <v>4685</v>
      </c>
      <c r="F696" s="236"/>
      <c r="G696" s="478"/>
      <c r="H696" s="238"/>
    </row>
    <row r="697" spans="2:8" ht="33">
      <c r="B697" s="235" t="s">
        <v>4726</v>
      </c>
      <c r="C697" s="212" t="s">
        <v>5523</v>
      </c>
      <c r="D697" s="213" t="s">
        <v>1356</v>
      </c>
      <c r="E697" s="4" t="s">
        <v>4671</v>
      </c>
      <c r="F697" s="236"/>
      <c r="G697" s="478"/>
      <c r="H697" s="238"/>
    </row>
    <row r="698" spans="2:8">
      <c r="B698" s="235" t="s">
        <v>4729</v>
      </c>
      <c r="C698" s="212" t="s">
        <v>5524</v>
      </c>
      <c r="D698" s="213" t="s">
        <v>1367</v>
      </c>
      <c r="E698" s="4" t="s">
        <v>4685</v>
      </c>
      <c r="F698" s="236"/>
      <c r="G698" s="478"/>
      <c r="H698" s="238"/>
    </row>
    <row r="699" spans="2:8" ht="33">
      <c r="B699" s="235" t="s">
        <v>4732</v>
      </c>
      <c r="C699" s="212" t="s">
        <v>5525</v>
      </c>
      <c r="D699" s="213" t="s">
        <v>1574</v>
      </c>
      <c r="E699" s="4" t="s">
        <v>4685</v>
      </c>
      <c r="F699" s="236"/>
      <c r="G699" s="478"/>
      <c r="H699" s="238"/>
    </row>
    <row r="700" spans="2:8" ht="33">
      <c r="B700" s="235" t="s">
        <v>4735</v>
      </c>
      <c r="C700" s="212" t="s">
        <v>5526</v>
      </c>
      <c r="D700" s="213" t="s">
        <v>1367</v>
      </c>
      <c r="E700" s="4" t="s">
        <v>4685</v>
      </c>
      <c r="F700" s="236"/>
      <c r="G700" s="478"/>
      <c r="H700" s="238"/>
    </row>
    <row r="701" spans="2:8" ht="33">
      <c r="B701" s="235" t="s">
        <v>4738</v>
      </c>
      <c r="C701" s="212" t="s">
        <v>5527</v>
      </c>
      <c r="D701" s="213" t="s">
        <v>2158</v>
      </c>
      <c r="E701" s="4" t="s">
        <v>4685</v>
      </c>
      <c r="F701" s="236"/>
      <c r="G701" s="478"/>
      <c r="H701" s="238"/>
    </row>
    <row r="702" spans="2:8" ht="33">
      <c r="B702" s="235" t="s">
        <v>4741</v>
      </c>
      <c r="C702" s="212" t="s">
        <v>5528</v>
      </c>
      <c r="D702" s="213" t="s">
        <v>1574</v>
      </c>
      <c r="E702" s="4" t="s">
        <v>4685</v>
      </c>
      <c r="F702" s="236"/>
      <c r="G702" s="478"/>
      <c r="H702" s="238"/>
    </row>
    <row r="703" spans="2:8" ht="33">
      <c r="B703" s="235" t="s">
        <v>4744</v>
      </c>
      <c r="C703" s="212" t="s">
        <v>5529</v>
      </c>
      <c r="D703" s="213" t="s">
        <v>1367</v>
      </c>
      <c r="E703" s="4" t="s">
        <v>4685</v>
      </c>
      <c r="F703" s="236"/>
      <c r="G703" s="478"/>
      <c r="H703" s="238"/>
    </row>
    <row r="704" spans="2:8">
      <c r="B704" s="235" t="s">
        <v>4747</v>
      </c>
      <c r="C704" s="212" t="s">
        <v>5530</v>
      </c>
      <c r="D704" s="213" t="s">
        <v>1980</v>
      </c>
      <c r="E704" s="4" t="s">
        <v>4685</v>
      </c>
      <c r="F704" s="236"/>
      <c r="G704" s="478"/>
      <c r="H704" s="238"/>
    </row>
    <row r="705" spans="2:8" ht="33">
      <c r="B705" s="235" t="s">
        <v>4751</v>
      </c>
      <c r="C705" s="212" t="s">
        <v>5531</v>
      </c>
      <c r="D705" s="213" t="s">
        <v>1356</v>
      </c>
      <c r="E705" s="4" t="s">
        <v>4671</v>
      </c>
      <c r="F705" s="236"/>
      <c r="G705" s="478"/>
      <c r="H705" s="238"/>
    </row>
    <row r="706" spans="2:8">
      <c r="B706" s="235" t="s">
        <v>4754</v>
      </c>
      <c r="C706" s="212" t="s">
        <v>5532</v>
      </c>
      <c r="D706" s="213" t="s">
        <v>1367</v>
      </c>
      <c r="E706" s="4" t="s">
        <v>4685</v>
      </c>
      <c r="F706" s="236"/>
      <c r="G706" s="478"/>
      <c r="H706" s="238"/>
    </row>
    <row r="707" spans="2:8" ht="33">
      <c r="B707" s="235" t="s">
        <v>4756</v>
      </c>
      <c r="C707" s="212" t="s">
        <v>5533</v>
      </c>
      <c r="D707" s="213" t="s">
        <v>1574</v>
      </c>
      <c r="E707" s="4" t="s">
        <v>4685</v>
      </c>
      <c r="F707" s="236"/>
      <c r="G707" s="478"/>
      <c r="H707" s="238"/>
    </row>
    <row r="708" spans="2:8" ht="33">
      <c r="B708" s="235" t="s">
        <v>4758</v>
      </c>
      <c r="C708" s="212" t="s">
        <v>5534</v>
      </c>
      <c r="D708" s="213" t="s">
        <v>1367</v>
      </c>
      <c r="E708" s="4" t="s">
        <v>4685</v>
      </c>
      <c r="F708" s="236"/>
      <c r="G708" s="478"/>
      <c r="H708" s="238"/>
    </row>
    <row r="709" spans="2:8" ht="33">
      <c r="B709" s="235" t="s">
        <v>4760</v>
      </c>
      <c r="C709" s="212" t="s">
        <v>5535</v>
      </c>
      <c r="D709" s="213" t="s">
        <v>2158</v>
      </c>
      <c r="E709" s="4" t="s">
        <v>4685</v>
      </c>
      <c r="F709" s="236"/>
      <c r="G709" s="478"/>
      <c r="H709" s="238"/>
    </row>
    <row r="710" spans="2:8" ht="33">
      <c r="B710" s="235" t="s">
        <v>4762</v>
      </c>
      <c r="C710" s="212" t="s">
        <v>5536</v>
      </c>
      <c r="D710" s="213" t="s">
        <v>1574</v>
      </c>
      <c r="E710" s="4" t="s">
        <v>4685</v>
      </c>
      <c r="F710" s="236"/>
      <c r="G710" s="478"/>
      <c r="H710" s="238"/>
    </row>
    <row r="711" spans="2:8" ht="33">
      <c r="B711" s="235" t="s">
        <v>4764</v>
      </c>
      <c r="C711" s="212" t="s">
        <v>5537</v>
      </c>
      <c r="D711" s="213" t="s">
        <v>1367</v>
      </c>
      <c r="E711" s="4" t="s">
        <v>4685</v>
      </c>
      <c r="F711" s="236"/>
      <c r="G711" s="478"/>
      <c r="H711" s="238"/>
    </row>
    <row r="712" spans="2:8">
      <c r="B712" s="235" t="s">
        <v>4766</v>
      </c>
      <c r="C712" s="212" t="s">
        <v>5538</v>
      </c>
      <c r="D712" s="213" t="s">
        <v>1980</v>
      </c>
      <c r="E712" s="4" t="s">
        <v>4685</v>
      </c>
      <c r="F712" s="236"/>
      <c r="G712" s="478"/>
      <c r="H712" s="238"/>
    </row>
    <row r="713" spans="2:8" ht="33">
      <c r="B713" s="235" t="s">
        <v>4768</v>
      </c>
      <c r="C713" s="212" t="s">
        <v>5539</v>
      </c>
      <c r="D713" s="213" t="s">
        <v>1356</v>
      </c>
      <c r="E713" s="4" t="s">
        <v>4671</v>
      </c>
      <c r="F713" s="236"/>
      <c r="G713" s="478"/>
      <c r="H713" s="238"/>
    </row>
    <row r="714" spans="2:8">
      <c r="B714" s="235" t="s">
        <v>4771</v>
      </c>
      <c r="C714" s="212" t="s">
        <v>5540</v>
      </c>
      <c r="D714" s="213" t="s">
        <v>1367</v>
      </c>
      <c r="E714" s="4" t="s">
        <v>4685</v>
      </c>
      <c r="F714" s="236"/>
      <c r="G714" s="478"/>
      <c r="H714" s="238"/>
    </row>
    <row r="715" spans="2:8" ht="33">
      <c r="B715" s="235" t="s">
        <v>4773</v>
      </c>
      <c r="C715" s="212" t="s">
        <v>5541</v>
      </c>
      <c r="D715" s="213" t="s">
        <v>1574</v>
      </c>
      <c r="E715" s="4" t="s">
        <v>4685</v>
      </c>
      <c r="F715" s="236"/>
      <c r="G715" s="478"/>
      <c r="H715" s="238"/>
    </row>
    <row r="716" spans="2:8" ht="33">
      <c r="B716" s="235" t="s">
        <v>4775</v>
      </c>
      <c r="C716" s="212" t="s">
        <v>5542</v>
      </c>
      <c r="D716" s="213" t="s">
        <v>1367</v>
      </c>
      <c r="E716" s="4" t="s">
        <v>4685</v>
      </c>
      <c r="F716" s="236"/>
      <c r="G716" s="478"/>
      <c r="H716" s="238"/>
    </row>
    <row r="717" spans="2:8" ht="33">
      <c r="B717" s="235" t="s">
        <v>4777</v>
      </c>
      <c r="C717" s="212" t="s">
        <v>5543</v>
      </c>
      <c r="D717" s="213" t="s">
        <v>2158</v>
      </c>
      <c r="E717" s="4" t="s">
        <v>4685</v>
      </c>
      <c r="F717" s="236"/>
      <c r="G717" s="478"/>
      <c r="H717" s="238"/>
    </row>
    <row r="718" spans="2:8" ht="33">
      <c r="B718" s="235" t="s">
        <v>4779</v>
      </c>
      <c r="C718" s="212" t="s">
        <v>5544</v>
      </c>
      <c r="D718" s="213" t="s">
        <v>1574</v>
      </c>
      <c r="E718" s="4" t="s">
        <v>4685</v>
      </c>
      <c r="F718" s="236"/>
      <c r="G718" s="478"/>
      <c r="H718" s="238"/>
    </row>
    <row r="719" spans="2:8" ht="33">
      <c r="B719" s="235" t="s">
        <v>4781</v>
      </c>
      <c r="C719" s="212" t="s">
        <v>5545</v>
      </c>
      <c r="D719" s="213" t="s">
        <v>1367</v>
      </c>
      <c r="E719" s="4" t="s">
        <v>4685</v>
      </c>
      <c r="F719" s="236"/>
      <c r="G719" s="478"/>
      <c r="H719" s="238"/>
    </row>
    <row r="720" spans="2:8" ht="17.25" thickBot="1">
      <c r="B720" s="235" t="s">
        <v>4783</v>
      </c>
      <c r="C720" s="212" t="s">
        <v>5546</v>
      </c>
      <c r="D720" s="213" t="s">
        <v>1980</v>
      </c>
      <c r="E720" s="4" t="s">
        <v>4685</v>
      </c>
      <c r="F720" s="236"/>
      <c r="G720" s="479"/>
      <c r="H720" s="238"/>
    </row>
    <row r="721" spans="2:8" ht="20.100000000000001" customHeight="1" thickBot="1">
      <c r="B721" s="474" t="s">
        <v>4785</v>
      </c>
      <c r="C721" s="463"/>
      <c r="D721" s="464"/>
      <c r="E721" s="475"/>
      <c r="F721" s="475"/>
      <c r="G721" s="476"/>
      <c r="H721" s="238"/>
    </row>
    <row r="722" spans="2:8" ht="30" customHeight="1">
      <c r="B722" s="438" t="s">
        <v>4786</v>
      </c>
      <c r="C722" s="206" t="s">
        <v>5547</v>
      </c>
      <c r="D722" s="423" t="s">
        <v>1980</v>
      </c>
      <c r="E722" s="433" t="s">
        <v>4685</v>
      </c>
      <c r="F722" s="432"/>
      <c r="G722" s="477" t="s">
        <v>5366</v>
      </c>
      <c r="H722" s="238"/>
    </row>
    <row r="723" spans="2:8">
      <c r="B723" s="235" t="s">
        <v>4789</v>
      </c>
      <c r="C723" s="212" t="s">
        <v>5548</v>
      </c>
      <c r="D723" s="213" t="s">
        <v>1367</v>
      </c>
      <c r="E723" s="4" t="s">
        <v>4685</v>
      </c>
      <c r="F723" s="236"/>
      <c r="G723" s="478"/>
      <c r="H723" s="238"/>
    </row>
    <row r="724" spans="2:8">
      <c r="B724" s="235" t="s">
        <v>4792</v>
      </c>
      <c r="C724" s="212" t="s">
        <v>5549</v>
      </c>
      <c r="D724" s="213" t="s">
        <v>4721</v>
      </c>
      <c r="E724" s="4" t="s">
        <v>4685</v>
      </c>
      <c r="F724" s="236"/>
      <c r="G724" s="478"/>
      <c r="H724" s="238"/>
    </row>
    <row r="725" spans="2:8">
      <c r="B725" s="235" t="s">
        <v>4794</v>
      </c>
      <c r="C725" s="212" t="s">
        <v>5550</v>
      </c>
      <c r="D725" s="213" t="s">
        <v>1367</v>
      </c>
      <c r="E725" s="4" t="s">
        <v>4685</v>
      </c>
      <c r="F725" s="236"/>
      <c r="G725" s="478"/>
      <c r="H725" s="238"/>
    </row>
    <row r="726" spans="2:8" ht="33">
      <c r="B726" s="235" t="s">
        <v>4796</v>
      </c>
      <c r="C726" s="212" t="s">
        <v>5551</v>
      </c>
      <c r="D726" s="213" t="s">
        <v>1356</v>
      </c>
      <c r="E726" s="4" t="s">
        <v>4671</v>
      </c>
      <c r="F726" s="236"/>
      <c r="G726" s="478"/>
      <c r="H726" s="238"/>
    </row>
    <row r="727" spans="2:8">
      <c r="B727" s="235" t="s">
        <v>4798</v>
      </c>
      <c r="C727" s="212" t="s">
        <v>5552</v>
      </c>
      <c r="D727" s="213" t="s">
        <v>1367</v>
      </c>
      <c r="E727" s="4" t="s">
        <v>4685</v>
      </c>
      <c r="F727" s="236"/>
      <c r="G727" s="478"/>
      <c r="H727" s="238"/>
    </row>
    <row r="728" spans="2:8" ht="33">
      <c r="B728" s="235" t="s">
        <v>4800</v>
      </c>
      <c r="C728" s="212" t="s">
        <v>5553</v>
      </c>
      <c r="D728" s="213" t="s">
        <v>1574</v>
      </c>
      <c r="E728" s="4" t="s">
        <v>4685</v>
      </c>
      <c r="F728" s="236"/>
      <c r="G728" s="478"/>
      <c r="H728" s="238"/>
    </row>
    <row r="729" spans="2:8" ht="33">
      <c r="B729" s="235" t="s">
        <v>4802</v>
      </c>
      <c r="C729" s="212" t="s">
        <v>5554</v>
      </c>
      <c r="D729" s="213" t="s">
        <v>1367</v>
      </c>
      <c r="E729" s="4" t="s">
        <v>4685</v>
      </c>
      <c r="F729" s="236"/>
      <c r="G729" s="478"/>
      <c r="H729" s="238"/>
    </row>
    <row r="730" spans="2:8" ht="33">
      <c r="B730" s="235" t="s">
        <v>4804</v>
      </c>
      <c r="C730" s="212" t="s">
        <v>5555</v>
      </c>
      <c r="D730" s="213" t="s">
        <v>2158</v>
      </c>
      <c r="E730" s="4" t="s">
        <v>4685</v>
      </c>
      <c r="F730" s="236"/>
      <c r="G730" s="478"/>
      <c r="H730" s="238"/>
    </row>
    <row r="731" spans="2:8" ht="33">
      <c r="B731" s="235" t="s">
        <v>4806</v>
      </c>
      <c r="C731" s="212" t="s">
        <v>5556</v>
      </c>
      <c r="D731" s="213" t="s">
        <v>1574</v>
      </c>
      <c r="E731" s="4" t="s">
        <v>4685</v>
      </c>
      <c r="F731" s="236"/>
      <c r="G731" s="478"/>
      <c r="H731" s="238"/>
    </row>
    <row r="732" spans="2:8" ht="33">
      <c r="B732" s="235" t="s">
        <v>4808</v>
      </c>
      <c r="C732" s="212" t="s">
        <v>5557</v>
      </c>
      <c r="D732" s="213" t="s">
        <v>1367</v>
      </c>
      <c r="E732" s="4" t="s">
        <v>4685</v>
      </c>
      <c r="F732" s="236"/>
      <c r="G732" s="478"/>
      <c r="H732" s="238"/>
    </row>
    <row r="733" spans="2:8">
      <c r="B733" s="235" t="s">
        <v>4810</v>
      </c>
      <c r="C733" s="212" t="s">
        <v>5558</v>
      </c>
      <c r="D733" s="213" t="s">
        <v>1980</v>
      </c>
      <c r="E733" s="4" t="s">
        <v>4685</v>
      </c>
      <c r="F733" s="236"/>
      <c r="G733" s="478"/>
      <c r="H733" s="238"/>
    </row>
    <row r="734" spans="2:8" ht="33">
      <c r="B734" s="235" t="s">
        <v>4812</v>
      </c>
      <c r="C734" s="212" t="s">
        <v>5559</v>
      </c>
      <c r="D734" s="213" t="s">
        <v>1356</v>
      </c>
      <c r="E734" s="4" t="s">
        <v>4671</v>
      </c>
      <c r="F734" s="236"/>
      <c r="G734" s="478"/>
      <c r="H734" s="238"/>
    </row>
    <row r="735" spans="2:8">
      <c r="B735" s="235" t="s">
        <v>4814</v>
      </c>
      <c r="C735" s="212" t="s">
        <v>5560</v>
      </c>
      <c r="D735" s="213" t="s">
        <v>1367</v>
      </c>
      <c r="E735" s="4" t="s">
        <v>4685</v>
      </c>
      <c r="F735" s="236"/>
      <c r="G735" s="478"/>
      <c r="H735" s="238"/>
    </row>
    <row r="736" spans="2:8" ht="33">
      <c r="B736" s="235" t="s">
        <v>4816</v>
      </c>
      <c r="C736" s="212" t="s">
        <v>5561</v>
      </c>
      <c r="D736" s="213" t="s">
        <v>1574</v>
      </c>
      <c r="E736" s="4" t="s">
        <v>4685</v>
      </c>
      <c r="F736" s="236"/>
      <c r="G736" s="478"/>
      <c r="H736" s="238"/>
    </row>
    <row r="737" spans="2:8" ht="33">
      <c r="B737" s="235" t="s">
        <v>4818</v>
      </c>
      <c r="C737" s="212" t="s">
        <v>5562</v>
      </c>
      <c r="D737" s="213" t="s">
        <v>1367</v>
      </c>
      <c r="E737" s="4" t="s">
        <v>4685</v>
      </c>
      <c r="F737" s="236"/>
      <c r="G737" s="478"/>
      <c r="H737" s="238"/>
    </row>
    <row r="738" spans="2:8" ht="33">
      <c r="B738" s="235" t="s">
        <v>4820</v>
      </c>
      <c r="C738" s="212" t="s">
        <v>5563</v>
      </c>
      <c r="D738" s="213" t="s">
        <v>2158</v>
      </c>
      <c r="E738" s="4" t="s">
        <v>4685</v>
      </c>
      <c r="F738" s="236"/>
      <c r="G738" s="478"/>
      <c r="H738" s="238"/>
    </row>
    <row r="739" spans="2:8" ht="33">
      <c r="B739" s="235" t="s">
        <v>4822</v>
      </c>
      <c r="C739" s="212" t="s">
        <v>5564</v>
      </c>
      <c r="D739" s="213" t="s">
        <v>1574</v>
      </c>
      <c r="E739" s="4" t="s">
        <v>4685</v>
      </c>
      <c r="F739" s="236"/>
      <c r="G739" s="478"/>
      <c r="H739" s="238"/>
    </row>
    <row r="740" spans="2:8" ht="33">
      <c r="B740" s="235" t="s">
        <v>4824</v>
      </c>
      <c r="C740" s="212" t="s">
        <v>5565</v>
      </c>
      <c r="D740" s="213" t="s">
        <v>1367</v>
      </c>
      <c r="E740" s="4" t="s">
        <v>4685</v>
      </c>
      <c r="F740" s="236"/>
      <c r="G740" s="478"/>
      <c r="H740" s="238"/>
    </row>
    <row r="741" spans="2:8">
      <c r="B741" s="235" t="s">
        <v>4826</v>
      </c>
      <c r="C741" s="212" t="s">
        <v>5566</v>
      </c>
      <c r="D741" s="213" t="s">
        <v>1980</v>
      </c>
      <c r="E741" s="4" t="s">
        <v>4685</v>
      </c>
      <c r="F741" s="236"/>
      <c r="G741" s="478"/>
      <c r="H741" s="238"/>
    </row>
    <row r="742" spans="2:8" ht="33">
      <c r="B742" s="235" t="s">
        <v>4828</v>
      </c>
      <c r="C742" s="212" t="s">
        <v>5567</v>
      </c>
      <c r="D742" s="213" t="s">
        <v>1356</v>
      </c>
      <c r="E742" s="4" t="s">
        <v>4671</v>
      </c>
      <c r="F742" s="236"/>
      <c r="G742" s="478"/>
      <c r="H742" s="238"/>
    </row>
    <row r="743" spans="2:8">
      <c r="B743" s="235" t="s">
        <v>4830</v>
      </c>
      <c r="C743" s="212" t="s">
        <v>5568</v>
      </c>
      <c r="D743" s="213" t="s">
        <v>1367</v>
      </c>
      <c r="E743" s="4" t="s">
        <v>4685</v>
      </c>
      <c r="F743" s="236"/>
      <c r="G743" s="478"/>
      <c r="H743" s="238"/>
    </row>
    <row r="744" spans="2:8" ht="33">
      <c r="B744" s="235" t="s">
        <v>4832</v>
      </c>
      <c r="C744" s="212" t="s">
        <v>5569</v>
      </c>
      <c r="D744" s="213" t="s">
        <v>1574</v>
      </c>
      <c r="E744" s="4" t="s">
        <v>4685</v>
      </c>
      <c r="F744" s="236"/>
      <c r="G744" s="478"/>
      <c r="H744" s="238"/>
    </row>
    <row r="745" spans="2:8" ht="33">
      <c r="B745" s="235" t="s">
        <v>4834</v>
      </c>
      <c r="C745" s="212" t="s">
        <v>5570</v>
      </c>
      <c r="D745" s="213" t="s">
        <v>1367</v>
      </c>
      <c r="E745" s="4" t="s">
        <v>4685</v>
      </c>
      <c r="F745" s="236"/>
      <c r="G745" s="478"/>
      <c r="H745" s="238"/>
    </row>
    <row r="746" spans="2:8" ht="33">
      <c r="B746" s="235" t="s">
        <v>4836</v>
      </c>
      <c r="C746" s="212" t="s">
        <v>5571</v>
      </c>
      <c r="D746" s="213" t="s">
        <v>2158</v>
      </c>
      <c r="E746" s="4" t="s">
        <v>4685</v>
      </c>
      <c r="F746" s="236"/>
      <c r="G746" s="478"/>
      <c r="H746" s="238"/>
    </row>
    <row r="747" spans="2:8" ht="33">
      <c r="B747" s="235" t="s">
        <v>4838</v>
      </c>
      <c r="C747" s="212" t="s">
        <v>5572</v>
      </c>
      <c r="D747" s="213" t="s">
        <v>1574</v>
      </c>
      <c r="E747" s="4" t="s">
        <v>4685</v>
      </c>
      <c r="F747" s="236"/>
      <c r="G747" s="478"/>
      <c r="H747" s="238"/>
    </row>
    <row r="748" spans="2:8" ht="33">
      <c r="B748" s="235" t="s">
        <v>4840</v>
      </c>
      <c r="C748" s="212" t="s">
        <v>5573</v>
      </c>
      <c r="D748" s="213" t="s">
        <v>1367</v>
      </c>
      <c r="E748" s="4" t="s">
        <v>4685</v>
      </c>
      <c r="F748" s="236"/>
      <c r="G748" s="478"/>
      <c r="H748" s="238"/>
    </row>
    <row r="749" spans="2:8" ht="17.25" thickBot="1">
      <c r="B749" s="235" t="s">
        <v>4842</v>
      </c>
      <c r="C749" s="212" t="s">
        <v>5574</v>
      </c>
      <c r="D749" s="213" t="s">
        <v>1980</v>
      </c>
      <c r="E749" s="4" t="s">
        <v>4685</v>
      </c>
      <c r="F749" s="236"/>
      <c r="G749" s="479"/>
      <c r="H749" s="238"/>
    </row>
    <row r="750" spans="2:8" ht="20.100000000000001" customHeight="1" thickBot="1">
      <c r="B750" s="474" t="s">
        <v>4960</v>
      </c>
      <c r="C750" s="463"/>
      <c r="D750" s="464"/>
      <c r="E750" s="475"/>
      <c r="F750" s="475"/>
      <c r="G750" s="476"/>
      <c r="H750" s="238"/>
    </row>
    <row r="751" spans="2:8">
      <c r="B751" s="438" t="s">
        <v>4845</v>
      </c>
      <c r="C751" s="206" t="s">
        <v>5575</v>
      </c>
      <c r="D751" s="423" t="s">
        <v>1980</v>
      </c>
      <c r="E751" s="433" t="s">
        <v>4685</v>
      </c>
      <c r="F751" s="432"/>
      <c r="G751" s="477" t="s">
        <v>5309</v>
      </c>
      <c r="H751" s="238"/>
    </row>
    <row r="752" spans="2:8">
      <c r="B752" s="235" t="s">
        <v>4847</v>
      </c>
      <c r="C752" s="212" t="s">
        <v>5576</v>
      </c>
      <c r="D752" s="213" t="s">
        <v>1367</v>
      </c>
      <c r="E752" s="4" t="s">
        <v>4685</v>
      </c>
      <c r="F752" s="236"/>
      <c r="G752" s="478"/>
      <c r="H752" s="238"/>
    </row>
    <row r="753" spans="2:8">
      <c r="B753" s="235" t="s">
        <v>4849</v>
      </c>
      <c r="C753" s="212" t="s">
        <v>5577</v>
      </c>
      <c r="D753" s="213" t="s">
        <v>4721</v>
      </c>
      <c r="E753" s="4" t="s">
        <v>4685</v>
      </c>
      <c r="F753" s="236"/>
      <c r="G753" s="478"/>
      <c r="H753" s="238"/>
    </row>
    <row r="754" spans="2:8">
      <c r="B754" s="235" t="s">
        <v>4851</v>
      </c>
      <c r="C754" s="212" t="s">
        <v>5578</v>
      </c>
      <c r="D754" s="213" t="s">
        <v>1367</v>
      </c>
      <c r="E754" s="4" t="s">
        <v>4685</v>
      </c>
      <c r="F754" s="236"/>
      <c r="G754" s="478"/>
      <c r="H754" s="238"/>
    </row>
    <row r="755" spans="2:8" ht="33">
      <c r="B755" s="235" t="s">
        <v>4853</v>
      </c>
      <c r="C755" s="212" t="s">
        <v>5579</v>
      </c>
      <c r="D755" s="213" t="s">
        <v>1356</v>
      </c>
      <c r="E755" s="4" t="s">
        <v>4671</v>
      </c>
      <c r="F755" s="236"/>
      <c r="G755" s="478"/>
      <c r="H755" s="238"/>
    </row>
    <row r="756" spans="2:8">
      <c r="B756" s="235" t="s">
        <v>4855</v>
      </c>
      <c r="C756" s="212" t="s">
        <v>5580</v>
      </c>
      <c r="D756" s="213" t="s">
        <v>1367</v>
      </c>
      <c r="E756" s="4" t="s">
        <v>4685</v>
      </c>
      <c r="F756" s="236"/>
      <c r="G756" s="478"/>
      <c r="H756" s="238"/>
    </row>
    <row r="757" spans="2:8" ht="33">
      <c r="B757" s="235" t="s">
        <v>4857</v>
      </c>
      <c r="C757" s="212" t="s">
        <v>5581</v>
      </c>
      <c r="D757" s="213" t="s">
        <v>1574</v>
      </c>
      <c r="E757" s="4" t="s">
        <v>4685</v>
      </c>
      <c r="F757" s="236"/>
      <c r="G757" s="478"/>
      <c r="H757" s="238"/>
    </row>
    <row r="758" spans="2:8" ht="33">
      <c r="B758" s="235" t="s">
        <v>4859</v>
      </c>
      <c r="C758" s="212" t="s">
        <v>5582</v>
      </c>
      <c r="D758" s="213" t="s">
        <v>1367</v>
      </c>
      <c r="E758" s="4" t="s">
        <v>4685</v>
      </c>
      <c r="F758" s="236"/>
      <c r="G758" s="478"/>
      <c r="H758" s="238"/>
    </row>
    <row r="759" spans="2:8" ht="33">
      <c r="B759" s="235" t="s">
        <v>4861</v>
      </c>
      <c r="C759" s="212" t="s">
        <v>5583</v>
      </c>
      <c r="D759" s="213" t="s">
        <v>2158</v>
      </c>
      <c r="E759" s="4" t="s">
        <v>4685</v>
      </c>
      <c r="F759" s="236"/>
      <c r="G759" s="478"/>
      <c r="H759" s="238"/>
    </row>
    <row r="760" spans="2:8" ht="33">
      <c r="B760" s="235" t="s">
        <v>4863</v>
      </c>
      <c r="C760" s="212" t="s">
        <v>5584</v>
      </c>
      <c r="D760" s="213" t="s">
        <v>1574</v>
      </c>
      <c r="E760" s="4" t="s">
        <v>4685</v>
      </c>
      <c r="F760" s="236"/>
      <c r="G760" s="478"/>
      <c r="H760" s="238"/>
    </row>
    <row r="761" spans="2:8" ht="33">
      <c r="B761" s="235" t="s">
        <v>4865</v>
      </c>
      <c r="C761" s="212" t="s">
        <v>5585</v>
      </c>
      <c r="D761" s="213" t="s">
        <v>1367</v>
      </c>
      <c r="E761" s="4" t="s">
        <v>4685</v>
      </c>
      <c r="F761" s="236"/>
      <c r="G761" s="478"/>
      <c r="H761" s="238"/>
    </row>
    <row r="762" spans="2:8">
      <c r="B762" s="235" t="s">
        <v>4867</v>
      </c>
      <c r="C762" s="212" t="s">
        <v>5586</v>
      </c>
      <c r="D762" s="213" t="s">
        <v>1980</v>
      </c>
      <c r="E762" s="4" t="s">
        <v>4685</v>
      </c>
      <c r="F762" s="236"/>
      <c r="G762" s="478"/>
      <c r="H762" s="238"/>
    </row>
    <row r="763" spans="2:8" ht="33">
      <c r="B763" s="235" t="s">
        <v>4869</v>
      </c>
      <c r="C763" s="212" t="s">
        <v>5587</v>
      </c>
      <c r="D763" s="213" t="s">
        <v>1356</v>
      </c>
      <c r="E763" s="4" t="s">
        <v>4671</v>
      </c>
      <c r="F763" s="236"/>
      <c r="G763" s="478"/>
      <c r="H763" s="238"/>
    </row>
    <row r="764" spans="2:8">
      <c r="B764" s="235" t="s">
        <v>4871</v>
      </c>
      <c r="C764" s="212" t="s">
        <v>5588</v>
      </c>
      <c r="D764" s="213" t="s">
        <v>1367</v>
      </c>
      <c r="E764" s="4" t="s">
        <v>4685</v>
      </c>
      <c r="F764" s="236"/>
      <c r="G764" s="478"/>
      <c r="H764" s="238"/>
    </row>
    <row r="765" spans="2:8" ht="33">
      <c r="B765" s="235" t="s">
        <v>4873</v>
      </c>
      <c r="C765" s="212" t="s">
        <v>5589</v>
      </c>
      <c r="D765" s="213" t="s">
        <v>1574</v>
      </c>
      <c r="E765" s="4" t="s">
        <v>4685</v>
      </c>
      <c r="F765" s="236"/>
      <c r="G765" s="478"/>
      <c r="H765" s="238"/>
    </row>
    <row r="766" spans="2:8" ht="33">
      <c r="B766" s="235" t="s">
        <v>4875</v>
      </c>
      <c r="C766" s="212" t="s">
        <v>5590</v>
      </c>
      <c r="D766" s="213" t="s">
        <v>1367</v>
      </c>
      <c r="E766" s="4" t="s">
        <v>4685</v>
      </c>
      <c r="F766" s="236"/>
      <c r="G766" s="478"/>
      <c r="H766" s="238"/>
    </row>
    <row r="767" spans="2:8" ht="33">
      <c r="B767" s="235" t="s">
        <v>4877</v>
      </c>
      <c r="C767" s="212" t="s">
        <v>5591</v>
      </c>
      <c r="D767" s="213" t="s">
        <v>2158</v>
      </c>
      <c r="E767" s="4" t="s">
        <v>4685</v>
      </c>
      <c r="F767" s="236"/>
      <c r="G767" s="478"/>
      <c r="H767" s="238"/>
    </row>
    <row r="768" spans="2:8" ht="33">
      <c r="B768" s="235" t="s">
        <v>4879</v>
      </c>
      <c r="C768" s="212" t="s">
        <v>5592</v>
      </c>
      <c r="D768" s="213" t="s">
        <v>1574</v>
      </c>
      <c r="E768" s="4" t="s">
        <v>4685</v>
      </c>
      <c r="F768" s="236"/>
      <c r="G768" s="478"/>
      <c r="H768" s="238"/>
    </row>
    <row r="769" spans="2:8" ht="33">
      <c r="B769" s="235" t="s">
        <v>4881</v>
      </c>
      <c r="C769" s="212" t="s">
        <v>5593</v>
      </c>
      <c r="D769" s="213" t="s">
        <v>1367</v>
      </c>
      <c r="E769" s="4" t="s">
        <v>4685</v>
      </c>
      <c r="F769" s="236"/>
      <c r="G769" s="478"/>
      <c r="H769" s="238"/>
    </row>
    <row r="770" spans="2:8">
      <c r="B770" s="235" t="s">
        <v>4883</v>
      </c>
      <c r="C770" s="212" t="s">
        <v>5594</v>
      </c>
      <c r="D770" s="213" t="s">
        <v>1980</v>
      </c>
      <c r="E770" s="4" t="s">
        <v>4685</v>
      </c>
      <c r="F770" s="236"/>
      <c r="G770" s="478"/>
      <c r="H770" s="238"/>
    </row>
    <row r="771" spans="2:8" ht="33">
      <c r="B771" s="235" t="s">
        <v>4885</v>
      </c>
      <c r="C771" s="212" t="s">
        <v>5595</v>
      </c>
      <c r="D771" s="213" t="s">
        <v>1356</v>
      </c>
      <c r="E771" s="4" t="s">
        <v>4671</v>
      </c>
      <c r="F771" s="236"/>
      <c r="G771" s="478"/>
      <c r="H771" s="238"/>
    </row>
    <row r="772" spans="2:8">
      <c r="B772" s="235" t="s">
        <v>4887</v>
      </c>
      <c r="C772" s="212" t="s">
        <v>5596</v>
      </c>
      <c r="D772" s="213" t="s">
        <v>1367</v>
      </c>
      <c r="E772" s="4" t="s">
        <v>4685</v>
      </c>
      <c r="F772" s="236"/>
      <c r="G772" s="478"/>
      <c r="H772" s="238"/>
    </row>
    <row r="773" spans="2:8" ht="33">
      <c r="B773" s="235" t="s">
        <v>4889</v>
      </c>
      <c r="C773" s="212" t="s">
        <v>5597</v>
      </c>
      <c r="D773" s="213" t="s">
        <v>1574</v>
      </c>
      <c r="E773" s="4" t="s">
        <v>4685</v>
      </c>
      <c r="F773" s="236"/>
      <c r="G773" s="478"/>
      <c r="H773" s="238"/>
    </row>
    <row r="774" spans="2:8" ht="33">
      <c r="B774" s="235" t="s">
        <v>4891</v>
      </c>
      <c r="C774" s="212" t="s">
        <v>5598</v>
      </c>
      <c r="D774" s="213" t="s">
        <v>1367</v>
      </c>
      <c r="E774" s="4" t="s">
        <v>4685</v>
      </c>
      <c r="F774" s="236"/>
      <c r="G774" s="478"/>
      <c r="H774" s="238"/>
    </row>
    <row r="775" spans="2:8" ht="33">
      <c r="B775" s="235" t="s">
        <v>4893</v>
      </c>
      <c r="C775" s="212" t="s">
        <v>5599</v>
      </c>
      <c r="D775" s="213" t="s">
        <v>2158</v>
      </c>
      <c r="E775" s="4" t="s">
        <v>4685</v>
      </c>
      <c r="F775" s="236"/>
      <c r="G775" s="478"/>
      <c r="H775" s="238"/>
    </row>
    <row r="776" spans="2:8" ht="33">
      <c r="B776" s="235" t="s">
        <v>4895</v>
      </c>
      <c r="C776" s="212" t="s">
        <v>5600</v>
      </c>
      <c r="D776" s="213" t="s">
        <v>1574</v>
      </c>
      <c r="E776" s="4" t="s">
        <v>4685</v>
      </c>
      <c r="F776" s="236"/>
      <c r="G776" s="478"/>
      <c r="H776" s="238"/>
    </row>
    <row r="777" spans="2:8" ht="33">
      <c r="B777" s="235" t="s">
        <v>4897</v>
      </c>
      <c r="C777" s="212" t="s">
        <v>5601</v>
      </c>
      <c r="D777" s="213" t="s">
        <v>1367</v>
      </c>
      <c r="E777" s="4" t="s">
        <v>4685</v>
      </c>
      <c r="F777" s="236"/>
      <c r="G777" s="478"/>
      <c r="H777" s="238"/>
    </row>
    <row r="778" spans="2:8" ht="17.25" thickBot="1">
      <c r="B778" s="235" t="s">
        <v>4899</v>
      </c>
      <c r="C778" s="212" t="s">
        <v>5602</v>
      </c>
      <c r="D778" s="213" t="s">
        <v>1980</v>
      </c>
      <c r="E778" s="4" t="s">
        <v>4685</v>
      </c>
      <c r="F778" s="236"/>
      <c r="G778" s="479"/>
      <c r="H778" s="238"/>
    </row>
    <row r="779" spans="2:8">
      <c r="B779" s="469" t="s">
        <v>5603</v>
      </c>
      <c r="C779" s="273"/>
      <c r="D779" s="274"/>
      <c r="E779" s="437"/>
      <c r="F779" s="437"/>
      <c r="G779" s="470"/>
      <c r="H779" s="238"/>
    </row>
    <row r="780" spans="2:8" ht="17.25" thickBot="1">
      <c r="B780" s="471" t="s">
        <v>4990</v>
      </c>
      <c r="C780" s="279"/>
      <c r="D780" s="280"/>
      <c r="E780" s="472"/>
      <c r="F780" s="472"/>
      <c r="G780" s="473"/>
      <c r="H780" s="238"/>
    </row>
    <row r="781" spans="2:8">
      <c r="B781" s="468" t="s">
        <v>98</v>
      </c>
      <c r="C781" s="317" t="s">
        <v>5604</v>
      </c>
      <c r="D781" s="425" t="s">
        <v>1574</v>
      </c>
      <c r="E781" s="245" t="s">
        <v>2154</v>
      </c>
      <c r="F781" s="344"/>
      <c r="G781" s="477" t="s">
        <v>5235</v>
      </c>
      <c r="H781" s="238"/>
    </row>
    <row r="782" spans="2:8">
      <c r="B782" s="235" t="s">
        <v>433</v>
      </c>
      <c r="C782" s="212" t="s">
        <v>5605</v>
      </c>
      <c r="D782" s="213" t="s">
        <v>1367</v>
      </c>
      <c r="E782" s="4" t="s">
        <v>2290</v>
      </c>
      <c r="F782" s="236"/>
      <c r="G782" s="478"/>
      <c r="H782" s="238"/>
    </row>
    <row r="783" spans="2:8">
      <c r="B783" s="235" t="s">
        <v>434</v>
      </c>
      <c r="C783" s="212" t="s">
        <v>5606</v>
      </c>
      <c r="D783" s="213" t="s">
        <v>1367</v>
      </c>
      <c r="E783" s="4" t="s">
        <v>2290</v>
      </c>
      <c r="F783" s="236"/>
      <c r="G783" s="478"/>
      <c r="H783" s="238"/>
    </row>
    <row r="784" spans="2:8">
      <c r="B784" s="235" t="s">
        <v>4996</v>
      </c>
      <c r="C784" s="212" t="s">
        <v>5607</v>
      </c>
      <c r="D784" s="213" t="s">
        <v>1367</v>
      </c>
      <c r="E784" s="4" t="s">
        <v>2290</v>
      </c>
      <c r="F784" s="236"/>
      <c r="G784" s="478"/>
      <c r="H784" s="238"/>
    </row>
    <row r="785" spans="2:8">
      <c r="B785" s="235" t="s">
        <v>436</v>
      </c>
      <c r="C785" s="212" t="s">
        <v>5608</v>
      </c>
      <c r="D785" s="213" t="s">
        <v>2158</v>
      </c>
      <c r="E785" s="4" t="s">
        <v>2283</v>
      </c>
      <c r="F785" s="236"/>
      <c r="G785" s="478"/>
      <c r="H785" s="238"/>
    </row>
    <row r="786" spans="2:8">
      <c r="B786" s="235" t="s">
        <v>437</v>
      </c>
      <c r="C786" s="212" t="s">
        <v>5609</v>
      </c>
      <c r="D786" s="213" t="s">
        <v>1367</v>
      </c>
      <c r="E786" s="4" t="s">
        <v>2290</v>
      </c>
      <c r="F786" s="236"/>
      <c r="G786" s="478"/>
      <c r="H786" s="238"/>
    </row>
    <row r="787" spans="2:8" ht="33">
      <c r="B787" s="235" t="s">
        <v>5000</v>
      </c>
      <c r="C787" s="212" t="s">
        <v>5610</v>
      </c>
      <c r="D787" s="213" t="s">
        <v>1367</v>
      </c>
      <c r="E787" s="4" t="s">
        <v>2290</v>
      </c>
      <c r="F787" s="236"/>
      <c r="G787" s="478"/>
      <c r="H787" s="238"/>
    </row>
    <row r="788" spans="2:8">
      <c r="B788" s="235" t="s">
        <v>5002</v>
      </c>
      <c r="C788" s="212" t="s">
        <v>5611</v>
      </c>
      <c r="D788" s="213" t="s">
        <v>1367</v>
      </c>
      <c r="E788" s="4" t="s">
        <v>2290</v>
      </c>
      <c r="F788" s="236"/>
      <c r="G788" s="478"/>
      <c r="H788" s="238"/>
    </row>
    <row r="789" spans="2:8">
      <c r="B789" s="235" t="s">
        <v>440</v>
      </c>
      <c r="C789" s="212" t="s">
        <v>5612</v>
      </c>
      <c r="D789" s="213" t="s">
        <v>1367</v>
      </c>
      <c r="E789" s="4" t="s">
        <v>2290</v>
      </c>
      <c r="F789" s="236"/>
      <c r="G789" s="478"/>
      <c r="H789" s="238"/>
    </row>
    <row r="790" spans="2:8">
      <c r="B790" s="235" t="s">
        <v>5005</v>
      </c>
      <c r="C790" s="212" t="s">
        <v>5613</v>
      </c>
      <c r="D790" s="213" t="s">
        <v>1367</v>
      </c>
      <c r="E790" s="4" t="s">
        <v>2290</v>
      </c>
      <c r="F790" s="236"/>
      <c r="G790" s="478"/>
      <c r="H790" s="238"/>
    </row>
    <row r="791" spans="2:8">
      <c r="B791" s="235" t="s">
        <v>442</v>
      </c>
      <c r="C791" s="212" t="s">
        <v>5614</v>
      </c>
      <c r="D791" s="213" t="s">
        <v>2158</v>
      </c>
      <c r="E791" s="4" t="s">
        <v>2283</v>
      </c>
      <c r="F791" s="236"/>
      <c r="G791" s="478"/>
      <c r="H791" s="238"/>
    </row>
    <row r="792" spans="2:8">
      <c r="B792" s="235" t="s">
        <v>443</v>
      </c>
      <c r="C792" s="212" t="s">
        <v>5615</v>
      </c>
      <c r="D792" s="213" t="s">
        <v>1367</v>
      </c>
      <c r="E792" s="4" t="s">
        <v>2290</v>
      </c>
      <c r="F792" s="236"/>
      <c r="G792" s="478"/>
      <c r="H792" s="238"/>
    </row>
    <row r="793" spans="2:8">
      <c r="B793" s="235" t="s">
        <v>5009</v>
      </c>
      <c r="C793" s="212" t="s">
        <v>5616</v>
      </c>
      <c r="D793" s="213" t="s">
        <v>1367</v>
      </c>
      <c r="E793" s="4" t="s">
        <v>2290</v>
      </c>
      <c r="F793" s="236"/>
      <c r="G793" s="478"/>
      <c r="H793" s="238"/>
    </row>
    <row r="794" spans="2:8" ht="17.25" thickBot="1">
      <c r="B794" s="235" t="s">
        <v>5011</v>
      </c>
      <c r="C794" s="212" t="s">
        <v>5617</v>
      </c>
      <c r="D794" s="213" t="s">
        <v>1367</v>
      </c>
      <c r="E794" s="4" t="s">
        <v>2290</v>
      </c>
      <c r="F794" s="236"/>
      <c r="G794" s="479"/>
      <c r="H794" s="238"/>
    </row>
    <row r="795" spans="2:8" ht="20.100000000000001" customHeight="1" thickBot="1">
      <c r="B795" s="474" t="s">
        <v>4714</v>
      </c>
      <c r="C795" s="463"/>
      <c r="D795" s="464"/>
      <c r="E795" s="475"/>
      <c r="F795" s="475"/>
      <c r="G795" s="476"/>
      <c r="H795" s="238"/>
    </row>
    <row r="796" spans="2:8" ht="20.100000000000001" customHeight="1" thickBot="1">
      <c r="B796" s="474" t="s">
        <v>4715</v>
      </c>
      <c r="C796" s="463"/>
      <c r="D796" s="464"/>
      <c r="E796" s="475"/>
      <c r="F796" s="475"/>
      <c r="G796" s="476"/>
      <c r="H796" s="238"/>
    </row>
    <row r="797" spans="2:8">
      <c r="B797" s="438" t="s">
        <v>4716</v>
      </c>
      <c r="C797" s="206" t="s">
        <v>5618</v>
      </c>
      <c r="D797" s="423" t="s">
        <v>1367</v>
      </c>
      <c r="E797" s="433" t="s">
        <v>5014</v>
      </c>
      <c r="F797" s="432"/>
      <c r="G797" s="477" t="s">
        <v>5252</v>
      </c>
      <c r="H797" s="238"/>
    </row>
    <row r="798" spans="2:8">
      <c r="B798" s="235" t="s">
        <v>4719</v>
      </c>
      <c r="C798" s="212" t="s">
        <v>5619</v>
      </c>
      <c r="D798" s="213" t="s">
        <v>4721</v>
      </c>
      <c r="E798" s="4" t="s">
        <v>5014</v>
      </c>
      <c r="F798" s="236"/>
      <c r="G798" s="478"/>
      <c r="H798" s="238"/>
    </row>
    <row r="799" spans="2:8">
      <c r="B799" s="235" t="s">
        <v>4723</v>
      </c>
      <c r="C799" s="212" t="s">
        <v>5620</v>
      </c>
      <c r="D799" s="213" t="s">
        <v>1367</v>
      </c>
      <c r="E799" s="4" t="s">
        <v>5014</v>
      </c>
      <c r="F799" s="236"/>
      <c r="G799" s="478"/>
      <c r="H799" s="238"/>
    </row>
    <row r="800" spans="2:8" ht="33">
      <c r="B800" s="235" t="s">
        <v>4726</v>
      </c>
      <c r="C800" s="212" t="s">
        <v>5621</v>
      </c>
      <c r="D800" s="213" t="s">
        <v>1356</v>
      </c>
      <c r="E800" s="4" t="s">
        <v>5019</v>
      </c>
      <c r="F800" s="236"/>
      <c r="G800" s="478"/>
      <c r="H800" s="238"/>
    </row>
    <row r="801" spans="2:8">
      <c r="B801" s="235" t="s">
        <v>5020</v>
      </c>
      <c r="C801" s="212" t="s">
        <v>5622</v>
      </c>
      <c r="D801" s="213" t="s">
        <v>1367</v>
      </c>
      <c r="E801" s="4" t="s">
        <v>5014</v>
      </c>
      <c r="F801" s="236"/>
      <c r="G801" s="478"/>
      <c r="H801" s="238"/>
    </row>
    <row r="802" spans="2:8" ht="33">
      <c r="B802" s="235" t="s">
        <v>4732</v>
      </c>
      <c r="C802" s="212" t="s">
        <v>5623</v>
      </c>
      <c r="D802" s="213" t="s">
        <v>1574</v>
      </c>
      <c r="E802" s="4" t="s">
        <v>5014</v>
      </c>
      <c r="F802" s="236"/>
      <c r="G802" s="478"/>
      <c r="H802" s="238"/>
    </row>
    <row r="803" spans="2:8" ht="33">
      <c r="B803" s="235" t="s">
        <v>5023</v>
      </c>
      <c r="C803" s="212" t="s">
        <v>5624</v>
      </c>
      <c r="D803" s="213" t="s">
        <v>1367</v>
      </c>
      <c r="E803" s="4" t="s">
        <v>5014</v>
      </c>
      <c r="F803" s="236"/>
      <c r="G803" s="478"/>
      <c r="H803" s="238"/>
    </row>
    <row r="804" spans="2:8" ht="33">
      <c r="B804" s="235" t="s">
        <v>5025</v>
      </c>
      <c r="C804" s="212" t="s">
        <v>5625</v>
      </c>
      <c r="D804" s="213" t="s">
        <v>2158</v>
      </c>
      <c r="E804" s="4" t="s">
        <v>5014</v>
      </c>
      <c r="F804" s="236"/>
      <c r="G804" s="478"/>
      <c r="H804" s="238"/>
    </row>
    <row r="805" spans="2:8" ht="33">
      <c r="B805" s="235" t="s">
        <v>5027</v>
      </c>
      <c r="C805" s="212" t="s">
        <v>5626</v>
      </c>
      <c r="D805" s="213" t="s">
        <v>1574</v>
      </c>
      <c r="E805" s="4" t="s">
        <v>5014</v>
      </c>
      <c r="F805" s="236"/>
      <c r="G805" s="478"/>
      <c r="H805" s="238"/>
    </row>
    <row r="806" spans="2:8" ht="33">
      <c r="B806" s="235" t="s">
        <v>4744</v>
      </c>
      <c r="C806" s="212" t="s">
        <v>5627</v>
      </c>
      <c r="D806" s="213" t="s">
        <v>1367</v>
      </c>
      <c r="E806" s="4" t="s">
        <v>5014</v>
      </c>
      <c r="F806" s="236"/>
      <c r="G806" s="478"/>
      <c r="H806" s="238"/>
    </row>
    <row r="807" spans="2:8">
      <c r="B807" s="235" t="s">
        <v>5030</v>
      </c>
      <c r="C807" s="212" t="s">
        <v>5628</v>
      </c>
      <c r="D807" s="213" t="s">
        <v>1980</v>
      </c>
      <c r="E807" s="4" t="s">
        <v>5014</v>
      </c>
      <c r="F807" s="236"/>
      <c r="G807" s="478"/>
      <c r="H807" s="238"/>
    </row>
    <row r="808" spans="2:8" ht="33">
      <c r="B808" s="235" t="s">
        <v>4751</v>
      </c>
      <c r="C808" s="212" t="s">
        <v>5629</v>
      </c>
      <c r="D808" s="213" t="s">
        <v>1356</v>
      </c>
      <c r="E808" s="4" t="s">
        <v>5019</v>
      </c>
      <c r="F808" s="236"/>
      <c r="G808" s="478"/>
      <c r="H808" s="238"/>
    </row>
    <row r="809" spans="2:8">
      <c r="B809" s="235" t="s">
        <v>5033</v>
      </c>
      <c r="C809" s="212" t="s">
        <v>5630</v>
      </c>
      <c r="D809" s="213" t="s">
        <v>1367</v>
      </c>
      <c r="E809" s="4" t="s">
        <v>5014</v>
      </c>
      <c r="F809" s="236"/>
      <c r="G809" s="478"/>
      <c r="H809" s="238"/>
    </row>
    <row r="810" spans="2:8" ht="33">
      <c r="B810" s="235" t="s">
        <v>4756</v>
      </c>
      <c r="C810" s="212" t="s">
        <v>5631</v>
      </c>
      <c r="D810" s="213" t="s">
        <v>1574</v>
      </c>
      <c r="E810" s="4" t="s">
        <v>5014</v>
      </c>
      <c r="F810" s="236"/>
      <c r="G810" s="478"/>
      <c r="H810" s="238"/>
    </row>
    <row r="811" spans="2:8" ht="33">
      <c r="B811" s="235" t="s">
        <v>5036</v>
      </c>
      <c r="C811" s="212" t="s">
        <v>5632</v>
      </c>
      <c r="D811" s="213" t="s">
        <v>1367</v>
      </c>
      <c r="E811" s="4" t="s">
        <v>5014</v>
      </c>
      <c r="F811" s="236"/>
      <c r="G811" s="478"/>
      <c r="H811" s="238"/>
    </row>
    <row r="812" spans="2:8" ht="33">
      <c r="B812" s="235" t="s">
        <v>5038</v>
      </c>
      <c r="C812" s="212" t="s">
        <v>5633</v>
      </c>
      <c r="D812" s="213" t="s">
        <v>2158</v>
      </c>
      <c r="E812" s="4" t="s">
        <v>5014</v>
      </c>
      <c r="F812" s="236"/>
      <c r="G812" s="478"/>
      <c r="H812" s="238"/>
    </row>
    <row r="813" spans="2:8" ht="33">
      <c r="B813" s="235" t="s">
        <v>5040</v>
      </c>
      <c r="C813" s="212" t="s">
        <v>5634</v>
      </c>
      <c r="D813" s="213" t="s">
        <v>1574</v>
      </c>
      <c r="E813" s="4" t="s">
        <v>5014</v>
      </c>
      <c r="F813" s="236"/>
      <c r="G813" s="478"/>
      <c r="H813" s="238"/>
    </row>
    <row r="814" spans="2:8" ht="33">
      <c r="B814" s="235" t="s">
        <v>4764</v>
      </c>
      <c r="C814" s="212" t="s">
        <v>5635</v>
      </c>
      <c r="D814" s="213" t="s">
        <v>1367</v>
      </c>
      <c r="E814" s="4" t="s">
        <v>5014</v>
      </c>
      <c r="F814" s="236"/>
      <c r="G814" s="478"/>
      <c r="H814" s="238"/>
    </row>
    <row r="815" spans="2:8">
      <c r="B815" s="235" t="s">
        <v>5043</v>
      </c>
      <c r="C815" s="212" t="s">
        <v>5636</v>
      </c>
      <c r="D815" s="213" t="s">
        <v>1980</v>
      </c>
      <c r="E815" s="4" t="s">
        <v>5014</v>
      </c>
      <c r="F815" s="236"/>
      <c r="G815" s="478"/>
      <c r="H815" s="238"/>
    </row>
    <row r="816" spans="2:8" ht="33">
      <c r="B816" s="235" t="s">
        <v>4768</v>
      </c>
      <c r="C816" s="212" t="s">
        <v>5637</v>
      </c>
      <c r="D816" s="213" t="s">
        <v>1356</v>
      </c>
      <c r="E816" s="4" t="s">
        <v>5019</v>
      </c>
      <c r="F816" s="236"/>
      <c r="G816" s="478"/>
      <c r="H816" s="238"/>
    </row>
    <row r="817" spans="2:8">
      <c r="B817" s="235" t="s">
        <v>5046</v>
      </c>
      <c r="C817" s="212" t="s">
        <v>5638</v>
      </c>
      <c r="D817" s="213" t="s">
        <v>1367</v>
      </c>
      <c r="E817" s="4" t="s">
        <v>5014</v>
      </c>
      <c r="F817" s="236"/>
      <c r="G817" s="478"/>
      <c r="H817" s="238"/>
    </row>
    <row r="818" spans="2:8" ht="33">
      <c r="B818" s="235" t="s">
        <v>4773</v>
      </c>
      <c r="C818" s="212" t="s">
        <v>5639</v>
      </c>
      <c r="D818" s="213" t="s">
        <v>1574</v>
      </c>
      <c r="E818" s="4" t="s">
        <v>5014</v>
      </c>
      <c r="F818" s="236"/>
      <c r="G818" s="478"/>
      <c r="H818" s="238"/>
    </row>
    <row r="819" spans="2:8" ht="33">
      <c r="B819" s="235" t="s">
        <v>5049</v>
      </c>
      <c r="C819" s="212" t="s">
        <v>5640</v>
      </c>
      <c r="D819" s="213" t="s">
        <v>1367</v>
      </c>
      <c r="E819" s="4" t="s">
        <v>5014</v>
      </c>
      <c r="F819" s="236"/>
      <c r="G819" s="478"/>
      <c r="H819" s="238"/>
    </row>
    <row r="820" spans="2:8" ht="33">
      <c r="B820" s="235" t="s">
        <v>5051</v>
      </c>
      <c r="C820" s="212" t="s">
        <v>5641</v>
      </c>
      <c r="D820" s="213" t="s">
        <v>2158</v>
      </c>
      <c r="E820" s="4" t="s">
        <v>5014</v>
      </c>
      <c r="F820" s="236"/>
      <c r="G820" s="478"/>
      <c r="H820" s="238"/>
    </row>
    <row r="821" spans="2:8" ht="33">
      <c r="B821" s="235" t="s">
        <v>5053</v>
      </c>
      <c r="C821" s="212" t="s">
        <v>5642</v>
      </c>
      <c r="D821" s="213" t="s">
        <v>1574</v>
      </c>
      <c r="E821" s="4" t="s">
        <v>5014</v>
      </c>
      <c r="F821" s="236"/>
      <c r="G821" s="478"/>
      <c r="H821" s="238"/>
    </row>
    <row r="822" spans="2:8" ht="33">
      <c r="B822" s="235" t="s">
        <v>4781</v>
      </c>
      <c r="C822" s="212" t="s">
        <v>5643</v>
      </c>
      <c r="D822" s="213" t="s">
        <v>1367</v>
      </c>
      <c r="E822" s="4" t="s">
        <v>5014</v>
      </c>
      <c r="F822" s="236"/>
      <c r="G822" s="478"/>
      <c r="H822" s="238"/>
    </row>
    <row r="823" spans="2:8" ht="17.25" thickBot="1">
      <c r="B823" s="235" t="s">
        <v>5056</v>
      </c>
      <c r="C823" s="212" t="s">
        <v>5644</v>
      </c>
      <c r="D823" s="213" t="s">
        <v>1980</v>
      </c>
      <c r="E823" s="4" t="s">
        <v>5014</v>
      </c>
      <c r="F823" s="236"/>
      <c r="G823" s="479"/>
      <c r="H823" s="238"/>
    </row>
    <row r="824" spans="2:8" ht="20.100000000000001" customHeight="1" thickBot="1">
      <c r="B824" s="474" t="s">
        <v>4785</v>
      </c>
      <c r="C824" s="463"/>
      <c r="D824" s="464"/>
      <c r="E824" s="475"/>
      <c r="F824" s="475"/>
      <c r="G824" s="476"/>
      <c r="H824" s="238"/>
    </row>
    <row r="825" spans="2:8">
      <c r="B825" s="438" t="s">
        <v>5058</v>
      </c>
      <c r="C825" s="206" t="s">
        <v>5645</v>
      </c>
      <c r="D825" s="423" t="s">
        <v>1980</v>
      </c>
      <c r="E825" s="433" t="s">
        <v>2290</v>
      </c>
      <c r="F825" s="432"/>
      <c r="G825" s="477" t="s">
        <v>5280</v>
      </c>
      <c r="H825" s="238"/>
    </row>
    <row r="826" spans="2:8" ht="30" customHeight="1">
      <c r="B826" s="235" t="s">
        <v>4789</v>
      </c>
      <c r="C826" s="212" t="s">
        <v>5646</v>
      </c>
      <c r="D826" s="213" t="s">
        <v>1367</v>
      </c>
      <c r="E826" s="4" t="s">
        <v>2290</v>
      </c>
      <c r="F826" s="236"/>
      <c r="G826" s="478"/>
      <c r="H826" s="238"/>
    </row>
    <row r="827" spans="2:8">
      <c r="B827" s="235" t="s">
        <v>4792</v>
      </c>
      <c r="C827" s="212" t="s">
        <v>5647</v>
      </c>
      <c r="D827" s="213" t="s">
        <v>4721</v>
      </c>
      <c r="E827" s="4" t="s">
        <v>2290</v>
      </c>
      <c r="F827" s="236"/>
      <c r="G827" s="478"/>
      <c r="H827" s="238"/>
    </row>
    <row r="828" spans="2:8">
      <c r="B828" s="235" t="s">
        <v>4794</v>
      </c>
      <c r="C828" s="212" t="s">
        <v>5648</v>
      </c>
      <c r="D828" s="213" t="s">
        <v>1367</v>
      </c>
      <c r="E828" s="4" t="s">
        <v>2290</v>
      </c>
      <c r="F828" s="236"/>
      <c r="G828" s="478"/>
      <c r="H828" s="238"/>
    </row>
    <row r="829" spans="2:8" ht="33">
      <c r="B829" s="235" t="s">
        <v>4796</v>
      </c>
      <c r="C829" s="212" t="s">
        <v>5649</v>
      </c>
      <c r="D829" s="213" t="s">
        <v>1356</v>
      </c>
      <c r="E829" s="4" t="s">
        <v>2283</v>
      </c>
      <c r="F829" s="236"/>
      <c r="G829" s="478"/>
      <c r="H829" s="238"/>
    </row>
    <row r="830" spans="2:8">
      <c r="B830" s="235" t="s">
        <v>5065</v>
      </c>
      <c r="C830" s="212" t="s">
        <v>5650</v>
      </c>
      <c r="D830" s="213" t="s">
        <v>1367</v>
      </c>
      <c r="E830" s="4" t="s">
        <v>2290</v>
      </c>
      <c r="F830" s="236"/>
      <c r="G830" s="478"/>
      <c r="H830" s="238"/>
    </row>
    <row r="831" spans="2:8" ht="33">
      <c r="B831" s="235" t="s">
        <v>4800</v>
      </c>
      <c r="C831" s="212" t="s">
        <v>5651</v>
      </c>
      <c r="D831" s="213" t="s">
        <v>1574</v>
      </c>
      <c r="E831" s="4" t="s">
        <v>2290</v>
      </c>
      <c r="F831" s="236"/>
      <c r="G831" s="478"/>
      <c r="H831" s="238"/>
    </row>
    <row r="832" spans="2:8" ht="33">
      <c r="B832" s="235" t="s">
        <v>5068</v>
      </c>
      <c r="C832" s="212" t="s">
        <v>5652</v>
      </c>
      <c r="D832" s="213" t="s">
        <v>1367</v>
      </c>
      <c r="E832" s="4" t="s">
        <v>2290</v>
      </c>
      <c r="F832" s="236"/>
      <c r="G832" s="478"/>
      <c r="H832" s="238"/>
    </row>
    <row r="833" spans="2:8" ht="33">
      <c r="B833" s="235" t="s">
        <v>5070</v>
      </c>
      <c r="C833" s="212" t="s">
        <v>5653</v>
      </c>
      <c r="D833" s="213" t="s">
        <v>2158</v>
      </c>
      <c r="E833" s="4" t="s">
        <v>2290</v>
      </c>
      <c r="F833" s="236"/>
      <c r="G833" s="478"/>
      <c r="H833" s="238"/>
    </row>
    <row r="834" spans="2:8" ht="33">
      <c r="B834" s="235" t="s">
        <v>5072</v>
      </c>
      <c r="C834" s="212" t="s">
        <v>5654</v>
      </c>
      <c r="D834" s="213" t="s">
        <v>1574</v>
      </c>
      <c r="E834" s="4" t="s">
        <v>2290</v>
      </c>
      <c r="F834" s="236"/>
      <c r="G834" s="478"/>
      <c r="H834" s="238"/>
    </row>
    <row r="835" spans="2:8" ht="33">
      <c r="B835" s="235" t="s">
        <v>4808</v>
      </c>
      <c r="C835" s="212" t="s">
        <v>5655</v>
      </c>
      <c r="D835" s="213" t="s">
        <v>1367</v>
      </c>
      <c r="E835" s="4" t="s">
        <v>2290</v>
      </c>
      <c r="F835" s="236"/>
      <c r="G835" s="478"/>
      <c r="H835" s="238"/>
    </row>
    <row r="836" spans="2:8">
      <c r="B836" s="235" t="s">
        <v>5075</v>
      </c>
      <c r="C836" s="212" t="s">
        <v>5656</v>
      </c>
      <c r="D836" s="213" t="s">
        <v>1980</v>
      </c>
      <c r="E836" s="4" t="s">
        <v>2290</v>
      </c>
      <c r="F836" s="236"/>
      <c r="G836" s="478"/>
      <c r="H836" s="238"/>
    </row>
    <row r="837" spans="2:8" ht="33">
      <c r="B837" s="235" t="s">
        <v>4812</v>
      </c>
      <c r="C837" s="212" t="s">
        <v>5657</v>
      </c>
      <c r="D837" s="213" t="s">
        <v>1356</v>
      </c>
      <c r="E837" s="4" t="s">
        <v>2283</v>
      </c>
      <c r="F837" s="236"/>
      <c r="G837" s="478"/>
      <c r="H837" s="238"/>
    </row>
    <row r="838" spans="2:8">
      <c r="B838" s="235" t="s">
        <v>5078</v>
      </c>
      <c r="C838" s="212" t="s">
        <v>5658</v>
      </c>
      <c r="D838" s="213" t="s">
        <v>1367</v>
      </c>
      <c r="E838" s="4" t="s">
        <v>2290</v>
      </c>
      <c r="F838" s="236"/>
      <c r="G838" s="478"/>
      <c r="H838" s="238"/>
    </row>
    <row r="839" spans="2:8" ht="33">
      <c r="B839" s="235" t="s">
        <v>4816</v>
      </c>
      <c r="C839" s="212" t="s">
        <v>5659</v>
      </c>
      <c r="D839" s="213" t="s">
        <v>1574</v>
      </c>
      <c r="E839" s="4" t="s">
        <v>2290</v>
      </c>
      <c r="F839" s="236"/>
      <c r="G839" s="478"/>
      <c r="H839" s="238"/>
    </row>
    <row r="840" spans="2:8" ht="33">
      <c r="B840" s="235" t="s">
        <v>5081</v>
      </c>
      <c r="C840" s="212" t="s">
        <v>5660</v>
      </c>
      <c r="D840" s="213" t="s">
        <v>1367</v>
      </c>
      <c r="E840" s="4" t="s">
        <v>2290</v>
      </c>
      <c r="F840" s="236"/>
      <c r="G840" s="478"/>
      <c r="H840" s="238"/>
    </row>
    <row r="841" spans="2:8" ht="33">
      <c r="B841" s="235" t="s">
        <v>5083</v>
      </c>
      <c r="C841" s="212" t="s">
        <v>5661</v>
      </c>
      <c r="D841" s="213" t="s">
        <v>2158</v>
      </c>
      <c r="E841" s="4" t="s">
        <v>2290</v>
      </c>
      <c r="F841" s="236"/>
      <c r="G841" s="478"/>
      <c r="H841" s="238"/>
    </row>
    <row r="842" spans="2:8" ht="33">
      <c r="B842" s="235" t="s">
        <v>5085</v>
      </c>
      <c r="C842" s="212" t="s">
        <v>5662</v>
      </c>
      <c r="D842" s="213" t="s">
        <v>1574</v>
      </c>
      <c r="E842" s="4" t="s">
        <v>2290</v>
      </c>
      <c r="F842" s="236"/>
      <c r="G842" s="478"/>
      <c r="H842" s="238"/>
    </row>
    <row r="843" spans="2:8" ht="33">
      <c r="B843" s="235" t="s">
        <v>4824</v>
      </c>
      <c r="C843" s="212" t="s">
        <v>5663</v>
      </c>
      <c r="D843" s="213" t="s">
        <v>1367</v>
      </c>
      <c r="E843" s="4" t="s">
        <v>2290</v>
      </c>
      <c r="F843" s="236"/>
      <c r="G843" s="478"/>
      <c r="H843" s="238"/>
    </row>
    <row r="844" spans="2:8">
      <c r="B844" s="235" t="s">
        <v>5088</v>
      </c>
      <c r="C844" s="212" t="s">
        <v>5664</v>
      </c>
      <c r="D844" s="213" t="s">
        <v>1980</v>
      </c>
      <c r="E844" s="4" t="s">
        <v>2290</v>
      </c>
      <c r="F844" s="236"/>
      <c r="G844" s="478"/>
      <c r="H844" s="238"/>
    </row>
    <row r="845" spans="2:8" ht="33">
      <c r="B845" s="235" t="s">
        <v>4828</v>
      </c>
      <c r="C845" s="212" t="s">
        <v>5665</v>
      </c>
      <c r="D845" s="213" t="s">
        <v>1356</v>
      </c>
      <c r="E845" s="4" t="s">
        <v>2283</v>
      </c>
      <c r="F845" s="236"/>
      <c r="G845" s="478"/>
      <c r="H845" s="238"/>
    </row>
    <row r="846" spans="2:8">
      <c r="B846" s="235" t="s">
        <v>5091</v>
      </c>
      <c r="C846" s="212" t="s">
        <v>5666</v>
      </c>
      <c r="D846" s="213" t="s">
        <v>1367</v>
      </c>
      <c r="E846" s="4" t="s">
        <v>2290</v>
      </c>
      <c r="F846" s="236"/>
      <c r="G846" s="478"/>
      <c r="H846" s="238"/>
    </row>
    <row r="847" spans="2:8" ht="33">
      <c r="B847" s="235" t="s">
        <v>4832</v>
      </c>
      <c r="C847" s="212" t="s">
        <v>5667</v>
      </c>
      <c r="D847" s="213" t="s">
        <v>1574</v>
      </c>
      <c r="E847" s="4" t="s">
        <v>2290</v>
      </c>
      <c r="F847" s="236"/>
      <c r="G847" s="478"/>
      <c r="H847" s="238"/>
    </row>
    <row r="848" spans="2:8" ht="33">
      <c r="B848" s="235" t="s">
        <v>5094</v>
      </c>
      <c r="C848" s="212" t="s">
        <v>5668</v>
      </c>
      <c r="D848" s="213" t="s">
        <v>1367</v>
      </c>
      <c r="E848" s="4" t="s">
        <v>2290</v>
      </c>
      <c r="F848" s="236"/>
      <c r="G848" s="478"/>
      <c r="H848" s="238"/>
    </row>
    <row r="849" spans="2:8" ht="33">
      <c r="B849" s="235" t="s">
        <v>5096</v>
      </c>
      <c r="C849" s="212" t="s">
        <v>5669</v>
      </c>
      <c r="D849" s="213" t="s">
        <v>2158</v>
      </c>
      <c r="E849" s="4" t="s">
        <v>2290</v>
      </c>
      <c r="F849" s="236"/>
      <c r="G849" s="478"/>
      <c r="H849" s="238"/>
    </row>
    <row r="850" spans="2:8" ht="33">
      <c r="B850" s="235" t="s">
        <v>5098</v>
      </c>
      <c r="C850" s="212" t="s">
        <v>5670</v>
      </c>
      <c r="D850" s="213" t="s">
        <v>1574</v>
      </c>
      <c r="E850" s="4" t="s">
        <v>2290</v>
      </c>
      <c r="F850" s="236"/>
      <c r="G850" s="478"/>
      <c r="H850" s="238"/>
    </row>
    <row r="851" spans="2:8" ht="33">
      <c r="B851" s="235" t="s">
        <v>4840</v>
      </c>
      <c r="C851" s="212" t="s">
        <v>5671</v>
      </c>
      <c r="D851" s="213" t="s">
        <v>1367</v>
      </c>
      <c r="E851" s="4" t="s">
        <v>2290</v>
      </c>
      <c r="F851" s="236"/>
      <c r="G851" s="478"/>
      <c r="H851" s="238"/>
    </row>
    <row r="852" spans="2:8" ht="17.25" thickBot="1">
      <c r="B852" s="235" t="s">
        <v>5101</v>
      </c>
      <c r="C852" s="212" t="s">
        <v>5672</v>
      </c>
      <c r="D852" s="213" t="s">
        <v>1980</v>
      </c>
      <c r="E852" s="4" t="s">
        <v>2290</v>
      </c>
      <c r="F852" s="236"/>
      <c r="G852" s="479"/>
      <c r="H852" s="238"/>
    </row>
    <row r="853" spans="2:8" ht="20.100000000000001" customHeight="1" thickBot="1">
      <c r="B853" s="474" t="s">
        <v>4844</v>
      </c>
      <c r="C853" s="463"/>
      <c r="D853" s="464"/>
      <c r="E853" s="475"/>
      <c r="F853" s="475"/>
      <c r="G853" s="476"/>
      <c r="H853" s="238"/>
    </row>
    <row r="854" spans="2:8" ht="30" customHeight="1">
      <c r="B854" s="438" t="s">
        <v>5103</v>
      </c>
      <c r="C854" s="206" t="s">
        <v>5673</v>
      </c>
      <c r="D854" s="423" t="s">
        <v>1980</v>
      </c>
      <c r="E854" s="433" t="s">
        <v>2290</v>
      </c>
      <c r="F854" s="432"/>
      <c r="G854" s="477" t="s">
        <v>5309</v>
      </c>
      <c r="H854" s="238"/>
    </row>
    <row r="855" spans="2:8">
      <c r="B855" s="235" t="s">
        <v>4847</v>
      </c>
      <c r="C855" s="212" t="s">
        <v>5674</v>
      </c>
      <c r="D855" s="213" t="s">
        <v>1367</v>
      </c>
      <c r="E855" s="4" t="s">
        <v>2290</v>
      </c>
      <c r="F855" s="236"/>
      <c r="G855" s="478"/>
      <c r="H855" s="238"/>
    </row>
    <row r="856" spans="2:8">
      <c r="B856" s="235" t="s">
        <v>4849</v>
      </c>
      <c r="C856" s="212" t="s">
        <v>5675</v>
      </c>
      <c r="D856" s="213" t="s">
        <v>4721</v>
      </c>
      <c r="E856" s="4" t="s">
        <v>2290</v>
      </c>
      <c r="F856" s="236"/>
      <c r="G856" s="478"/>
      <c r="H856" s="238"/>
    </row>
    <row r="857" spans="2:8">
      <c r="B857" s="235" t="s">
        <v>4851</v>
      </c>
      <c r="C857" s="212" t="s">
        <v>5676</v>
      </c>
      <c r="D857" s="213" t="s">
        <v>1367</v>
      </c>
      <c r="E857" s="4" t="s">
        <v>2290</v>
      </c>
      <c r="F857" s="236"/>
      <c r="G857" s="478"/>
      <c r="H857" s="238"/>
    </row>
    <row r="858" spans="2:8" ht="33">
      <c r="B858" s="235" t="s">
        <v>4853</v>
      </c>
      <c r="C858" s="212" t="s">
        <v>5677</v>
      </c>
      <c r="D858" s="213" t="s">
        <v>1356</v>
      </c>
      <c r="E858" s="4" t="s">
        <v>2283</v>
      </c>
      <c r="F858" s="236"/>
      <c r="G858" s="478"/>
      <c r="H858" s="238"/>
    </row>
    <row r="859" spans="2:8">
      <c r="B859" s="235" t="s">
        <v>5110</v>
      </c>
      <c r="C859" s="212" t="s">
        <v>5678</v>
      </c>
      <c r="D859" s="213" t="s">
        <v>1367</v>
      </c>
      <c r="E859" s="4" t="s">
        <v>2290</v>
      </c>
      <c r="F859" s="236"/>
      <c r="G859" s="478"/>
      <c r="H859" s="238"/>
    </row>
    <row r="860" spans="2:8" ht="33">
      <c r="B860" s="235" t="s">
        <v>4857</v>
      </c>
      <c r="C860" s="212" t="s">
        <v>5679</v>
      </c>
      <c r="D860" s="213" t="s">
        <v>1574</v>
      </c>
      <c r="E860" s="4" t="s">
        <v>2290</v>
      </c>
      <c r="F860" s="236"/>
      <c r="G860" s="478"/>
      <c r="H860" s="238"/>
    </row>
    <row r="861" spans="2:8" ht="33">
      <c r="B861" s="235" t="s">
        <v>5113</v>
      </c>
      <c r="C861" s="212" t="s">
        <v>5680</v>
      </c>
      <c r="D861" s="213" t="s">
        <v>1367</v>
      </c>
      <c r="E861" s="4" t="s">
        <v>2290</v>
      </c>
      <c r="F861" s="236"/>
      <c r="G861" s="478"/>
      <c r="H861" s="238"/>
    </row>
    <row r="862" spans="2:8" ht="33">
      <c r="B862" s="235" t="s">
        <v>5115</v>
      </c>
      <c r="C862" s="212" t="s">
        <v>5681</v>
      </c>
      <c r="D862" s="213" t="s">
        <v>2158</v>
      </c>
      <c r="E862" s="4" t="s">
        <v>2290</v>
      </c>
      <c r="F862" s="236"/>
      <c r="G862" s="478"/>
      <c r="H862" s="238"/>
    </row>
    <row r="863" spans="2:8" ht="33">
      <c r="B863" s="235" t="s">
        <v>5117</v>
      </c>
      <c r="C863" s="212" t="s">
        <v>5682</v>
      </c>
      <c r="D863" s="213" t="s">
        <v>1574</v>
      </c>
      <c r="E863" s="4" t="s">
        <v>2290</v>
      </c>
      <c r="F863" s="236"/>
      <c r="G863" s="478"/>
      <c r="H863" s="238"/>
    </row>
    <row r="864" spans="2:8" ht="33">
      <c r="B864" s="235" t="s">
        <v>4865</v>
      </c>
      <c r="C864" s="212" t="s">
        <v>5683</v>
      </c>
      <c r="D864" s="213" t="s">
        <v>1367</v>
      </c>
      <c r="E864" s="4" t="s">
        <v>2290</v>
      </c>
      <c r="F864" s="236"/>
      <c r="G864" s="478"/>
      <c r="H864" s="238"/>
    </row>
    <row r="865" spans="2:8">
      <c r="B865" s="235" t="s">
        <v>5120</v>
      </c>
      <c r="C865" s="212" t="s">
        <v>5684</v>
      </c>
      <c r="D865" s="213" t="s">
        <v>1980</v>
      </c>
      <c r="E865" s="4" t="s">
        <v>2290</v>
      </c>
      <c r="F865" s="236"/>
      <c r="G865" s="478"/>
      <c r="H865" s="238"/>
    </row>
    <row r="866" spans="2:8" ht="33">
      <c r="B866" s="235" t="s">
        <v>4869</v>
      </c>
      <c r="C866" s="212" t="s">
        <v>5685</v>
      </c>
      <c r="D866" s="213" t="s">
        <v>1356</v>
      </c>
      <c r="E866" s="4" t="s">
        <v>2283</v>
      </c>
      <c r="F866" s="236"/>
      <c r="G866" s="478"/>
      <c r="H866" s="238"/>
    </row>
    <row r="867" spans="2:8">
      <c r="B867" s="235" t="s">
        <v>5123</v>
      </c>
      <c r="C867" s="212" t="s">
        <v>5686</v>
      </c>
      <c r="D867" s="213" t="s">
        <v>1367</v>
      </c>
      <c r="E867" s="4" t="s">
        <v>2290</v>
      </c>
      <c r="F867" s="236"/>
      <c r="G867" s="478"/>
      <c r="H867" s="238"/>
    </row>
    <row r="868" spans="2:8" ht="33">
      <c r="B868" s="235" t="s">
        <v>4873</v>
      </c>
      <c r="C868" s="212" t="s">
        <v>5687</v>
      </c>
      <c r="D868" s="213" t="s">
        <v>1574</v>
      </c>
      <c r="E868" s="4" t="s">
        <v>2290</v>
      </c>
      <c r="F868" s="236"/>
      <c r="G868" s="478"/>
      <c r="H868" s="238"/>
    </row>
    <row r="869" spans="2:8" ht="33">
      <c r="B869" s="235" t="s">
        <v>5126</v>
      </c>
      <c r="C869" s="212" t="s">
        <v>5688</v>
      </c>
      <c r="D869" s="213" t="s">
        <v>1367</v>
      </c>
      <c r="E869" s="4" t="s">
        <v>2290</v>
      </c>
      <c r="F869" s="236"/>
      <c r="G869" s="478"/>
      <c r="H869" s="238"/>
    </row>
    <row r="870" spans="2:8" ht="33">
      <c r="B870" s="235" t="s">
        <v>5128</v>
      </c>
      <c r="C870" s="212" t="s">
        <v>5689</v>
      </c>
      <c r="D870" s="213" t="s">
        <v>2158</v>
      </c>
      <c r="E870" s="4" t="s">
        <v>2290</v>
      </c>
      <c r="F870" s="236"/>
      <c r="G870" s="478"/>
      <c r="H870" s="238"/>
    </row>
    <row r="871" spans="2:8" ht="33">
      <c r="B871" s="235" t="s">
        <v>5130</v>
      </c>
      <c r="C871" s="212" t="s">
        <v>5690</v>
      </c>
      <c r="D871" s="213" t="s">
        <v>1574</v>
      </c>
      <c r="E871" s="4" t="s">
        <v>2290</v>
      </c>
      <c r="F871" s="236"/>
      <c r="G871" s="478"/>
      <c r="H871" s="238"/>
    </row>
    <row r="872" spans="2:8" ht="33">
      <c r="B872" s="235" t="s">
        <v>4881</v>
      </c>
      <c r="C872" s="212" t="s">
        <v>5691</v>
      </c>
      <c r="D872" s="213" t="s">
        <v>1367</v>
      </c>
      <c r="E872" s="4" t="s">
        <v>2290</v>
      </c>
      <c r="F872" s="236"/>
      <c r="G872" s="478"/>
      <c r="H872" s="238"/>
    </row>
    <row r="873" spans="2:8">
      <c r="B873" s="235" t="s">
        <v>5133</v>
      </c>
      <c r="C873" s="212" t="s">
        <v>5692</v>
      </c>
      <c r="D873" s="213" t="s">
        <v>1980</v>
      </c>
      <c r="E873" s="4" t="s">
        <v>2290</v>
      </c>
      <c r="F873" s="236"/>
      <c r="G873" s="478"/>
      <c r="H873" s="238"/>
    </row>
    <row r="874" spans="2:8" ht="33">
      <c r="B874" s="235" t="s">
        <v>4885</v>
      </c>
      <c r="C874" s="212" t="s">
        <v>5693</v>
      </c>
      <c r="D874" s="213" t="s">
        <v>1356</v>
      </c>
      <c r="E874" s="4" t="s">
        <v>2283</v>
      </c>
      <c r="F874" s="236"/>
      <c r="G874" s="478"/>
      <c r="H874" s="238"/>
    </row>
    <row r="875" spans="2:8">
      <c r="B875" s="235" t="s">
        <v>5136</v>
      </c>
      <c r="C875" s="212" t="s">
        <v>5694</v>
      </c>
      <c r="D875" s="213" t="s">
        <v>1367</v>
      </c>
      <c r="E875" s="4" t="s">
        <v>2290</v>
      </c>
      <c r="F875" s="236"/>
      <c r="G875" s="478"/>
      <c r="H875" s="238"/>
    </row>
    <row r="876" spans="2:8" ht="33">
      <c r="B876" s="235" t="s">
        <v>4889</v>
      </c>
      <c r="C876" s="212" t="s">
        <v>5695</v>
      </c>
      <c r="D876" s="213" t="s">
        <v>1574</v>
      </c>
      <c r="E876" s="4" t="s">
        <v>2290</v>
      </c>
      <c r="F876" s="236"/>
      <c r="G876" s="478"/>
      <c r="H876" s="238"/>
    </row>
    <row r="877" spans="2:8" ht="33">
      <c r="B877" s="235" t="s">
        <v>5139</v>
      </c>
      <c r="C877" s="212" t="s">
        <v>5696</v>
      </c>
      <c r="D877" s="213" t="s">
        <v>1367</v>
      </c>
      <c r="E877" s="4" t="s">
        <v>2290</v>
      </c>
      <c r="F877" s="236"/>
      <c r="G877" s="478"/>
      <c r="H877" s="238"/>
    </row>
    <row r="878" spans="2:8" ht="33">
      <c r="B878" s="235" t="s">
        <v>5141</v>
      </c>
      <c r="C878" s="212" t="s">
        <v>5697</v>
      </c>
      <c r="D878" s="213" t="s">
        <v>2158</v>
      </c>
      <c r="E878" s="4" t="s">
        <v>2290</v>
      </c>
      <c r="F878" s="236"/>
      <c r="G878" s="478"/>
      <c r="H878" s="238"/>
    </row>
    <row r="879" spans="2:8" ht="33">
      <c r="B879" s="235" t="s">
        <v>5143</v>
      </c>
      <c r="C879" s="212" t="s">
        <v>5698</v>
      </c>
      <c r="D879" s="213" t="s">
        <v>1574</v>
      </c>
      <c r="E879" s="4" t="s">
        <v>2290</v>
      </c>
      <c r="F879" s="236"/>
      <c r="G879" s="478"/>
      <c r="H879" s="238"/>
    </row>
    <row r="880" spans="2:8" ht="33">
      <c r="B880" s="235" t="s">
        <v>4897</v>
      </c>
      <c r="C880" s="212" t="s">
        <v>5699</v>
      </c>
      <c r="D880" s="213" t="s">
        <v>1367</v>
      </c>
      <c r="E880" s="4" t="s">
        <v>2290</v>
      </c>
      <c r="F880" s="236"/>
      <c r="G880" s="478"/>
      <c r="H880" s="238"/>
    </row>
    <row r="881" spans="2:8" ht="17.25" thickBot="1">
      <c r="B881" s="235" t="s">
        <v>5146</v>
      </c>
      <c r="C881" s="212" t="s">
        <v>5700</v>
      </c>
      <c r="D881" s="213" t="s">
        <v>1980</v>
      </c>
      <c r="E881" s="4" t="s">
        <v>2290</v>
      </c>
      <c r="F881" s="236"/>
      <c r="G881" s="479"/>
      <c r="H881" s="238"/>
    </row>
    <row r="882" spans="2:8" ht="20.100000000000001" customHeight="1" thickBot="1">
      <c r="B882" s="474" t="s">
        <v>4901</v>
      </c>
      <c r="C882" s="463"/>
      <c r="D882" s="464"/>
      <c r="E882" s="475"/>
      <c r="F882" s="475"/>
      <c r="G882" s="476"/>
      <c r="H882" s="238"/>
    </row>
    <row r="883" spans="2:8" ht="20.100000000000001" customHeight="1" thickBot="1">
      <c r="B883" s="474" t="s">
        <v>4715</v>
      </c>
      <c r="C883" s="463"/>
      <c r="D883" s="464"/>
      <c r="E883" s="475"/>
      <c r="F883" s="475"/>
      <c r="G883" s="476"/>
      <c r="H883" s="238"/>
    </row>
    <row r="884" spans="2:8">
      <c r="B884" s="438" t="s">
        <v>4716</v>
      </c>
      <c r="C884" s="206" t="s">
        <v>5701</v>
      </c>
      <c r="D884" s="423" t="s">
        <v>1367</v>
      </c>
      <c r="E884" s="433" t="s">
        <v>5014</v>
      </c>
      <c r="F884" s="432"/>
      <c r="G884" s="477" t="s">
        <v>5252</v>
      </c>
      <c r="H884" s="238"/>
    </row>
    <row r="885" spans="2:8">
      <c r="B885" s="235" t="s">
        <v>4719</v>
      </c>
      <c r="C885" s="212" t="s">
        <v>5702</v>
      </c>
      <c r="D885" s="213" t="s">
        <v>4721</v>
      </c>
      <c r="E885" s="4" t="s">
        <v>5014</v>
      </c>
      <c r="F885" s="236"/>
      <c r="G885" s="478"/>
      <c r="H885" s="238"/>
    </row>
    <row r="886" spans="2:8">
      <c r="B886" s="235" t="s">
        <v>4723</v>
      </c>
      <c r="C886" s="212" t="s">
        <v>5703</v>
      </c>
      <c r="D886" s="213" t="s">
        <v>1367</v>
      </c>
      <c r="E886" s="4" t="s">
        <v>5014</v>
      </c>
      <c r="F886" s="236"/>
      <c r="G886" s="478"/>
      <c r="H886" s="238"/>
    </row>
    <row r="887" spans="2:8" ht="33">
      <c r="B887" s="235" t="s">
        <v>4726</v>
      </c>
      <c r="C887" s="212" t="s">
        <v>5704</v>
      </c>
      <c r="D887" s="213" t="s">
        <v>1356</v>
      </c>
      <c r="E887" s="4" t="s">
        <v>5019</v>
      </c>
      <c r="F887" s="236"/>
      <c r="G887" s="478"/>
      <c r="H887" s="238"/>
    </row>
    <row r="888" spans="2:8">
      <c r="B888" s="235" t="s">
        <v>5020</v>
      </c>
      <c r="C888" s="212" t="s">
        <v>5705</v>
      </c>
      <c r="D888" s="213" t="s">
        <v>1367</v>
      </c>
      <c r="E888" s="4" t="s">
        <v>5014</v>
      </c>
      <c r="F888" s="236"/>
      <c r="G888" s="478"/>
      <c r="H888" s="238"/>
    </row>
    <row r="889" spans="2:8" ht="33">
      <c r="B889" s="235" t="s">
        <v>4732</v>
      </c>
      <c r="C889" s="212" t="s">
        <v>5706</v>
      </c>
      <c r="D889" s="213" t="s">
        <v>1574</v>
      </c>
      <c r="E889" s="4" t="s">
        <v>5014</v>
      </c>
      <c r="F889" s="236"/>
      <c r="G889" s="478"/>
      <c r="H889" s="238"/>
    </row>
    <row r="890" spans="2:8" ht="33">
      <c r="B890" s="235" t="s">
        <v>5023</v>
      </c>
      <c r="C890" s="212" t="s">
        <v>5707</v>
      </c>
      <c r="D890" s="213" t="s">
        <v>1367</v>
      </c>
      <c r="E890" s="4" t="s">
        <v>5014</v>
      </c>
      <c r="F890" s="236"/>
      <c r="G890" s="478"/>
      <c r="H890" s="238"/>
    </row>
    <row r="891" spans="2:8" ht="33">
      <c r="B891" s="235" t="s">
        <v>5025</v>
      </c>
      <c r="C891" s="212" t="s">
        <v>5708</v>
      </c>
      <c r="D891" s="213" t="s">
        <v>2158</v>
      </c>
      <c r="E891" s="4" t="s">
        <v>5014</v>
      </c>
      <c r="F891" s="236"/>
      <c r="G891" s="478"/>
      <c r="H891" s="238"/>
    </row>
    <row r="892" spans="2:8" ht="33">
      <c r="B892" s="235" t="s">
        <v>5027</v>
      </c>
      <c r="C892" s="212" t="s">
        <v>5709</v>
      </c>
      <c r="D892" s="213" t="s">
        <v>1574</v>
      </c>
      <c r="E892" s="4" t="s">
        <v>5014</v>
      </c>
      <c r="F892" s="236"/>
      <c r="G892" s="478"/>
      <c r="H892" s="238"/>
    </row>
    <row r="893" spans="2:8" ht="33">
      <c r="B893" s="235" t="s">
        <v>4744</v>
      </c>
      <c r="C893" s="212" t="s">
        <v>5710</v>
      </c>
      <c r="D893" s="213" t="s">
        <v>1367</v>
      </c>
      <c r="E893" s="4" t="s">
        <v>5014</v>
      </c>
      <c r="F893" s="236"/>
      <c r="G893" s="478"/>
      <c r="H893" s="238"/>
    </row>
    <row r="894" spans="2:8">
      <c r="B894" s="235" t="s">
        <v>5030</v>
      </c>
      <c r="C894" s="212" t="s">
        <v>5711</v>
      </c>
      <c r="D894" s="213" t="s">
        <v>1980</v>
      </c>
      <c r="E894" s="4" t="s">
        <v>5014</v>
      </c>
      <c r="F894" s="236"/>
      <c r="G894" s="478"/>
      <c r="H894" s="238"/>
    </row>
    <row r="895" spans="2:8" ht="33">
      <c r="B895" s="235" t="s">
        <v>4751</v>
      </c>
      <c r="C895" s="212" t="s">
        <v>5712</v>
      </c>
      <c r="D895" s="213" t="s">
        <v>1356</v>
      </c>
      <c r="E895" s="4" t="s">
        <v>5019</v>
      </c>
      <c r="F895" s="236"/>
      <c r="G895" s="478"/>
      <c r="H895" s="238"/>
    </row>
    <row r="896" spans="2:8">
      <c r="B896" s="235" t="s">
        <v>5033</v>
      </c>
      <c r="C896" s="212" t="s">
        <v>5713</v>
      </c>
      <c r="D896" s="213" t="s">
        <v>1367</v>
      </c>
      <c r="E896" s="4" t="s">
        <v>5014</v>
      </c>
      <c r="F896" s="236"/>
      <c r="G896" s="478"/>
      <c r="H896" s="238"/>
    </row>
    <row r="897" spans="2:8" ht="33">
      <c r="B897" s="235" t="s">
        <v>4756</v>
      </c>
      <c r="C897" s="212" t="s">
        <v>5714</v>
      </c>
      <c r="D897" s="213" t="s">
        <v>1574</v>
      </c>
      <c r="E897" s="4" t="s">
        <v>5014</v>
      </c>
      <c r="F897" s="236"/>
      <c r="G897" s="478"/>
      <c r="H897" s="238"/>
    </row>
    <row r="898" spans="2:8" ht="33">
      <c r="B898" s="235" t="s">
        <v>5036</v>
      </c>
      <c r="C898" s="212" t="s">
        <v>5715</v>
      </c>
      <c r="D898" s="213" t="s">
        <v>1367</v>
      </c>
      <c r="E898" s="4" t="s">
        <v>5014</v>
      </c>
      <c r="F898" s="236"/>
      <c r="G898" s="478"/>
      <c r="H898" s="238"/>
    </row>
    <row r="899" spans="2:8" ht="33">
      <c r="B899" s="235" t="s">
        <v>5038</v>
      </c>
      <c r="C899" s="212" t="s">
        <v>5716</v>
      </c>
      <c r="D899" s="213" t="s">
        <v>2158</v>
      </c>
      <c r="E899" s="4" t="s">
        <v>5014</v>
      </c>
      <c r="F899" s="236"/>
      <c r="G899" s="478"/>
      <c r="H899" s="238"/>
    </row>
    <row r="900" spans="2:8" ht="33">
      <c r="B900" s="235" t="s">
        <v>5040</v>
      </c>
      <c r="C900" s="212" t="s">
        <v>5717</v>
      </c>
      <c r="D900" s="213" t="s">
        <v>1574</v>
      </c>
      <c r="E900" s="4" t="s">
        <v>5014</v>
      </c>
      <c r="F900" s="236"/>
      <c r="G900" s="478"/>
      <c r="H900" s="238"/>
    </row>
    <row r="901" spans="2:8" ht="33">
      <c r="B901" s="235" t="s">
        <v>4764</v>
      </c>
      <c r="C901" s="212" t="s">
        <v>5718</v>
      </c>
      <c r="D901" s="213" t="s">
        <v>1367</v>
      </c>
      <c r="E901" s="4" t="s">
        <v>5014</v>
      </c>
      <c r="F901" s="236"/>
      <c r="G901" s="478"/>
      <c r="H901" s="238"/>
    </row>
    <row r="902" spans="2:8">
      <c r="B902" s="235" t="s">
        <v>5043</v>
      </c>
      <c r="C902" s="212" t="s">
        <v>5719</v>
      </c>
      <c r="D902" s="213" t="s">
        <v>1980</v>
      </c>
      <c r="E902" s="4" t="s">
        <v>5014</v>
      </c>
      <c r="F902" s="236"/>
      <c r="G902" s="478"/>
      <c r="H902" s="238"/>
    </row>
    <row r="903" spans="2:8" ht="33">
      <c r="B903" s="235" t="s">
        <v>4768</v>
      </c>
      <c r="C903" s="212" t="s">
        <v>5720</v>
      </c>
      <c r="D903" s="213" t="s">
        <v>1356</v>
      </c>
      <c r="E903" s="4" t="s">
        <v>5019</v>
      </c>
      <c r="F903" s="236"/>
      <c r="G903" s="478"/>
      <c r="H903" s="238"/>
    </row>
    <row r="904" spans="2:8">
      <c r="B904" s="235" t="s">
        <v>5046</v>
      </c>
      <c r="C904" s="212" t="s">
        <v>5721</v>
      </c>
      <c r="D904" s="213" t="s">
        <v>1367</v>
      </c>
      <c r="E904" s="4" t="s">
        <v>5014</v>
      </c>
      <c r="F904" s="236"/>
      <c r="G904" s="478"/>
      <c r="H904" s="238"/>
    </row>
    <row r="905" spans="2:8" ht="33">
      <c r="B905" s="235" t="s">
        <v>4773</v>
      </c>
      <c r="C905" s="212" t="s">
        <v>5722</v>
      </c>
      <c r="D905" s="213" t="s">
        <v>1574</v>
      </c>
      <c r="E905" s="4" t="s">
        <v>5014</v>
      </c>
      <c r="F905" s="236"/>
      <c r="G905" s="478"/>
      <c r="H905" s="238"/>
    </row>
    <row r="906" spans="2:8" ht="33">
      <c r="B906" s="235" t="s">
        <v>5049</v>
      </c>
      <c r="C906" s="212" t="s">
        <v>5723</v>
      </c>
      <c r="D906" s="213" t="s">
        <v>1367</v>
      </c>
      <c r="E906" s="4" t="s">
        <v>5014</v>
      </c>
      <c r="F906" s="236"/>
      <c r="G906" s="478"/>
      <c r="H906" s="238"/>
    </row>
    <row r="907" spans="2:8" ht="33">
      <c r="B907" s="235" t="s">
        <v>5051</v>
      </c>
      <c r="C907" s="212" t="s">
        <v>5724</v>
      </c>
      <c r="D907" s="213" t="s">
        <v>2158</v>
      </c>
      <c r="E907" s="4" t="s">
        <v>5014</v>
      </c>
      <c r="F907" s="236"/>
      <c r="G907" s="478"/>
      <c r="H907" s="238"/>
    </row>
    <row r="908" spans="2:8" ht="33">
      <c r="B908" s="235" t="s">
        <v>5053</v>
      </c>
      <c r="C908" s="212" t="s">
        <v>5725</v>
      </c>
      <c r="D908" s="213" t="s">
        <v>1574</v>
      </c>
      <c r="E908" s="4" t="s">
        <v>5014</v>
      </c>
      <c r="F908" s="236"/>
      <c r="G908" s="478"/>
      <c r="H908" s="238"/>
    </row>
    <row r="909" spans="2:8" ht="33">
      <c r="B909" s="235" t="s">
        <v>4781</v>
      </c>
      <c r="C909" s="212" t="s">
        <v>5726</v>
      </c>
      <c r="D909" s="213" t="s">
        <v>1367</v>
      </c>
      <c r="E909" s="4" t="s">
        <v>5014</v>
      </c>
      <c r="F909" s="236"/>
      <c r="G909" s="478"/>
      <c r="H909" s="238"/>
    </row>
    <row r="910" spans="2:8" ht="17.25" thickBot="1">
      <c r="B910" s="235" t="s">
        <v>5056</v>
      </c>
      <c r="C910" s="212" t="s">
        <v>5727</v>
      </c>
      <c r="D910" s="213" t="s">
        <v>1980</v>
      </c>
      <c r="E910" s="4" t="s">
        <v>5014</v>
      </c>
      <c r="F910" s="236"/>
      <c r="G910" s="479"/>
      <c r="H910" s="238"/>
    </row>
    <row r="911" spans="2:8" ht="20.100000000000001" customHeight="1" thickBot="1">
      <c r="B911" s="474" t="s">
        <v>4785</v>
      </c>
      <c r="C911" s="463"/>
      <c r="D911" s="464"/>
      <c r="E911" s="475"/>
      <c r="F911" s="475"/>
      <c r="G911" s="476"/>
      <c r="H911" s="238"/>
    </row>
    <row r="912" spans="2:8" ht="30" customHeight="1">
      <c r="B912" s="438" t="s">
        <v>5058</v>
      </c>
      <c r="C912" s="206" t="s">
        <v>5728</v>
      </c>
      <c r="D912" s="423" t="s">
        <v>1980</v>
      </c>
      <c r="E912" s="433" t="s">
        <v>2290</v>
      </c>
      <c r="F912" s="432"/>
      <c r="G912" s="477" t="s">
        <v>5366</v>
      </c>
      <c r="H912" s="238"/>
    </row>
    <row r="913" spans="2:8">
      <c r="B913" s="235" t="s">
        <v>4789</v>
      </c>
      <c r="C913" s="212" t="s">
        <v>5729</v>
      </c>
      <c r="D913" s="213" t="s">
        <v>1367</v>
      </c>
      <c r="E913" s="4" t="s">
        <v>2290</v>
      </c>
      <c r="F913" s="236"/>
      <c r="G913" s="478"/>
      <c r="H913" s="238"/>
    </row>
    <row r="914" spans="2:8">
      <c r="B914" s="235" t="s">
        <v>4792</v>
      </c>
      <c r="C914" s="212" t="s">
        <v>5730</v>
      </c>
      <c r="D914" s="213" t="s">
        <v>4721</v>
      </c>
      <c r="E914" s="4" t="s">
        <v>2290</v>
      </c>
      <c r="F914" s="236"/>
      <c r="G914" s="478"/>
      <c r="H914" s="238"/>
    </row>
    <row r="915" spans="2:8">
      <c r="B915" s="235" t="s">
        <v>4794</v>
      </c>
      <c r="C915" s="212" t="s">
        <v>5731</v>
      </c>
      <c r="D915" s="213" t="s">
        <v>1367</v>
      </c>
      <c r="E915" s="4" t="s">
        <v>2290</v>
      </c>
      <c r="F915" s="236"/>
      <c r="G915" s="478"/>
      <c r="H915" s="238"/>
    </row>
    <row r="916" spans="2:8" ht="33">
      <c r="B916" s="235" t="s">
        <v>4796</v>
      </c>
      <c r="C916" s="212" t="s">
        <v>5732</v>
      </c>
      <c r="D916" s="213" t="s">
        <v>1356</v>
      </c>
      <c r="E916" s="4" t="s">
        <v>2283</v>
      </c>
      <c r="F916" s="236"/>
      <c r="G916" s="478"/>
      <c r="H916" s="238"/>
    </row>
    <row r="917" spans="2:8">
      <c r="B917" s="235" t="s">
        <v>5065</v>
      </c>
      <c r="C917" s="212" t="s">
        <v>5733</v>
      </c>
      <c r="D917" s="213" t="s">
        <v>1367</v>
      </c>
      <c r="E917" s="4" t="s">
        <v>2290</v>
      </c>
      <c r="F917" s="236"/>
      <c r="G917" s="478"/>
      <c r="H917" s="238"/>
    </row>
    <row r="918" spans="2:8" ht="33">
      <c r="B918" s="235" t="s">
        <v>4800</v>
      </c>
      <c r="C918" s="212" t="s">
        <v>5734</v>
      </c>
      <c r="D918" s="213" t="s">
        <v>1574</v>
      </c>
      <c r="E918" s="4" t="s">
        <v>2290</v>
      </c>
      <c r="F918" s="236"/>
      <c r="G918" s="478"/>
      <c r="H918" s="238"/>
    </row>
    <row r="919" spans="2:8" ht="33">
      <c r="B919" s="235" t="s">
        <v>5068</v>
      </c>
      <c r="C919" s="212" t="s">
        <v>5735</v>
      </c>
      <c r="D919" s="213" t="s">
        <v>1367</v>
      </c>
      <c r="E919" s="4" t="s">
        <v>2290</v>
      </c>
      <c r="F919" s="236"/>
      <c r="G919" s="478"/>
      <c r="H919" s="238"/>
    </row>
    <row r="920" spans="2:8" ht="33">
      <c r="B920" s="235" t="s">
        <v>5070</v>
      </c>
      <c r="C920" s="212" t="s">
        <v>5736</v>
      </c>
      <c r="D920" s="213" t="s">
        <v>2158</v>
      </c>
      <c r="E920" s="4" t="s">
        <v>2290</v>
      </c>
      <c r="F920" s="236"/>
      <c r="G920" s="478"/>
      <c r="H920" s="238"/>
    </row>
    <row r="921" spans="2:8" ht="33">
      <c r="B921" s="235" t="s">
        <v>5072</v>
      </c>
      <c r="C921" s="212" t="s">
        <v>5737</v>
      </c>
      <c r="D921" s="213" t="s">
        <v>1574</v>
      </c>
      <c r="E921" s="4" t="s">
        <v>2290</v>
      </c>
      <c r="F921" s="236"/>
      <c r="G921" s="478"/>
      <c r="H921" s="238"/>
    </row>
    <row r="922" spans="2:8" ht="33">
      <c r="B922" s="235" t="s">
        <v>4808</v>
      </c>
      <c r="C922" s="212" t="s">
        <v>5738</v>
      </c>
      <c r="D922" s="213" t="s">
        <v>1367</v>
      </c>
      <c r="E922" s="4" t="s">
        <v>2290</v>
      </c>
      <c r="F922" s="236"/>
      <c r="G922" s="478"/>
      <c r="H922" s="238"/>
    </row>
    <row r="923" spans="2:8">
      <c r="B923" s="235" t="s">
        <v>5075</v>
      </c>
      <c r="C923" s="212" t="s">
        <v>5739</v>
      </c>
      <c r="D923" s="213" t="s">
        <v>1980</v>
      </c>
      <c r="E923" s="4" t="s">
        <v>2290</v>
      </c>
      <c r="F923" s="236"/>
      <c r="G923" s="478"/>
      <c r="H923" s="238"/>
    </row>
    <row r="924" spans="2:8" ht="33">
      <c r="B924" s="235" t="s">
        <v>4812</v>
      </c>
      <c r="C924" s="212" t="s">
        <v>5740</v>
      </c>
      <c r="D924" s="213" t="s">
        <v>1356</v>
      </c>
      <c r="E924" s="4" t="s">
        <v>2283</v>
      </c>
      <c r="F924" s="236"/>
      <c r="G924" s="478"/>
      <c r="H924" s="238"/>
    </row>
    <row r="925" spans="2:8">
      <c r="B925" s="235" t="s">
        <v>5078</v>
      </c>
      <c r="C925" s="212" t="s">
        <v>5741</v>
      </c>
      <c r="D925" s="213" t="s">
        <v>1367</v>
      </c>
      <c r="E925" s="4" t="s">
        <v>2290</v>
      </c>
      <c r="F925" s="236"/>
      <c r="G925" s="478"/>
      <c r="H925" s="238"/>
    </row>
    <row r="926" spans="2:8" ht="33">
      <c r="B926" s="235" t="s">
        <v>4816</v>
      </c>
      <c r="C926" s="212" t="s">
        <v>5742</v>
      </c>
      <c r="D926" s="213" t="s">
        <v>1574</v>
      </c>
      <c r="E926" s="4" t="s">
        <v>2290</v>
      </c>
      <c r="F926" s="236"/>
      <c r="G926" s="478"/>
      <c r="H926" s="238"/>
    </row>
    <row r="927" spans="2:8" ht="33">
      <c r="B927" s="235" t="s">
        <v>5081</v>
      </c>
      <c r="C927" s="212" t="s">
        <v>5743</v>
      </c>
      <c r="D927" s="213" t="s">
        <v>1367</v>
      </c>
      <c r="E927" s="4" t="s">
        <v>2290</v>
      </c>
      <c r="F927" s="236"/>
      <c r="G927" s="478"/>
      <c r="H927" s="238"/>
    </row>
    <row r="928" spans="2:8" ht="33">
      <c r="B928" s="235" t="s">
        <v>5083</v>
      </c>
      <c r="C928" s="212" t="s">
        <v>5744</v>
      </c>
      <c r="D928" s="213" t="s">
        <v>2158</v>
      </c>
      <c r="E928" s="4" t="s">
        <v>2290</v>
      </c>
      <c r="F928" s="236"/>
      <c r="G928" s="478"/>
      <c r="H928" s="238"/>
    </row>
    <row r="929" spans="2:8" ht="33">
      <c r="B929" s="235" t="s">
        <v>5085</v>
      </c>
      <c r="C929" s="212" t="s">
        <v>5745</v>
      </c>
      <c r="D929" s="213" t="s">
        <v>1574</v>
      </c>
      <c r="E929" s="4" t="s">
        <v>2290</v>
      </c>
      <c r="F929" s="236"/>
      <c r="G929" s="478"/>
      <c r="H929" s="238"/>
    </row>
    <row r="930" spans="2:8" ht="33">
      <c r="B930" s="235" t="s">
        <v>4824</v>
      </c>
      <c r="C930" s="212" t="s">
        <v>5746</v>
      </c>
      <c r="D930" s="213" t="s">
        <v>1367</v>
      </c>
      <c r="E930" s="4" t="s">
        <v>2290</v>
      </c>
      <c r="F930" s="236"/>
      <c r="G930" s="478"/>
      <c r="H930" s="238"/>
    </row>
    <row r="931" spans="2:8">
      <c r="B931" s="235" t="s">
        <v>5088</v>
      </c>
      <c r="C931" s="212" t="s">
        <v>5747</v>
      </c>
      <c r="D931" s="213" t="s">
        <v>1980</v>
      </c>
      <c r="E931" s="4" t="s">
        <v>2290</v>
      </c>
      <c r="F931" s="236"/>
      <c r="G931" s="478"/>
      <c r="H931" s="238"/>
    </row>
    <row r="932" spans="2:8" ht="33">
      <c r="B932" s="235" t="s">
        <v>4828</v>
      </c>
      <c r="C932" s="212" t="s">
        <v>5748</v>
      </c>
      <c r="D932" s="213" t="s">
        <v>1356</v>
      </c>
      <c r="E932" s="4" t="s">
        <v>2283</v>
      </c>
      <c r="F932" s="236"/>
      <c r="G932" s="478"/>
      <c r="H932" s="238"/>
    </row>
    <row r="933" spans="2:8">
      <c r="B933" s="235" t="s">
        <v>5091</v>
      </c>
      <c r="C933" s="212" t="s">
        <v>5749</v>
      </c>
      <c r="D933" s="213" t="s">
        <v>1367</v>
      </c>
      <c r="E933" s="4" t="s">
        <v>2290</v>
      </c>
      <c r="F933" s="236"/>
      <c r="G933" s="478"/>
      <c r="H933" s="238"/>
    </row>
    <row r="934" spans="2:8" ht="33">
      <c r="B934" s="235" t="s">
        <v>4832</v>
      </c>
      <c r="C934" s="212" t="s">
        <v>5750</v>
      </c>
      <c r="D934" s="213" t="s">
        <v>1574</v>
      </c>
      <c r="E934" s="4" t="s">
        <v>2290</v>
      </c>
      <c r="F934" s="236"/>
      <c r="G934" s="478"/>
      <c r="H934" s="238"/>
    </row>
    <row r="935" spans="2:8" ht="33">
      <c r="B935" s="235" t="s">
        <v>5094</v>
      </c>
      <c r="C935" s="212" t="s">
        <v>5751</v>
      </c>
      <c r="D935" s="213" t="s">
        <v>1367</v>
      </c>
      <c r="E935" s="4" t="s">
        <v>2290</v>
      </c>
      <c r="F935" s="236"/>
      <c r="G935" s="478"/>
      <c r="H935" s="238"/>
    </row>
    <row r="936" spans="2:8" ht="33">
      <c r="B936" s="235" t="s">
        <v>5096</v>
      </c>
      <c r="C936" s="212" t="s">
        <v>5752</v>
      </c>
      <c r="D936" s="213" t="s">
        <v>2158</v>
      </c>
      <c r="E936" s="4" t="s">
        <v>2290</v>
      </c>
      <c r="F936" s="236"/>
      <c r="G936" s="478"/>
      <c r="H936" s="238"/>
    </row>
    <row r="937" spans="2:8" ht="33">
      <c r="B937" s="235" t="s">
        <v>5098</v>
      </c>
      <c r="C937" s="212" t="s">
        <v>5753</v>
      </c>
      <c r="D937" s="213" t="s">
        <v>1574</v>
      </c>
      <c r="E937" s="4" t="s">
        <v>2290</v>
      </c>
      <c r="F937" s="236"/>
      <c r="G937" s="478"/>
      <c r="H937" s="238"/>
    </row>
    <row r="938" spans="2:8" ht="33">
      <c r="B938" s="235" t="s">
        <v>4840</v>
      </c>
      <c r="C938" s="212" t="s">
        <v>5754</v>
      </c>
      <c r="D938" s="213" t="s">
        <v>1367</v>
      </c>
      <c r="E938" s="4" t="s">
        <v>2290</v>
      </c>
      <c r="F938" s="236"/>
      <c r="G938" s="478"/>
      <c r="H938" s="238"/>
    </row>
    <row r="939" spans="2:8" ht="17.25" thickBot="1">
      <c r="B939" s="235" t="s">
        <v>5101</v>
      </c>
      <c r="C939" s="212" t="s">
        <v>5755</v>
      </c>
      <c r="D939" s="213" t="s">
        <v>1980</v>
      </c>
      <c r="E939" s="4" t="s">
        <v>2290</v>
      </c>
      <c r="F939" s="236"/>
      <c r="G939" s="479"/>
      <c r="H939" s="238"/>
    </row>
    <row r="940" spans="2:8" ht="20.100000000000001" customHeight="1" thickBot="1">
      <c r="B940" s="474" t="s">
        <v>4960</v>
      </c>
      <c r="C940" s="463"/>
      <c r="D940" s="464"/>
      <c r="E940" s="475"/>
      <c r="F940" s="475"/>
      <c r="G940" s="476"/>
      <c r="H940" s="238"/>
    </row>
    <row r="941" spans="2:8">
      <c r="B941" s="438" t="s">
        <v>5103</v>
      </c>
      <c r="C941" s="206" t="s">
        <v>5756</v>
      </c>
      <c r="D941" s="423" t="s">
        <v>1980</v>
      </c>
      <c r="E941" s="433" t="s">
        <v>2290</v>
      </c>
      <c r="F941" s="432"/>
      <c r="G941" s="477" t="s">
        <v>5309</v>
      </c>
      <c r="H941" s="238"/>
    </row>
    <row r="942" spans="2:8">
      <c r="B942" s="235" t="s">
        <v>4847</v>
      </c>
      <c r="C942" s="212" t="s">
        <v>5757</v>
      </c>
      <c r="D942" s="213" t="s">
        <v>1367</v>
      </c>
      <c r="E942" s="4" t="s">
        <v>2290</v>
      </c>
      <c r="F942" s="236"/>
      <c r="G942" s="478"/>
      <c r="H942" s="238"/>
    </row>
    <row r="943" spans="2:8">
      <c r="B943" s="235" t="s">
        <v>4849</v>
      </c>
      <c r="C943" s="212" t="s">
        <v>5758</v>
      </c>
      <c r="D943" s="213" t="s">
        <v>4721</v>
      </c>
      <c r="E943" s="4" t="s">
        <v>2290</v>
      </c>
      <c r="F943" s="236"/>
      <c r="G943" s="478"/>
      <c r="H943" s="238"/>
    </row>
    <row r="944" spans="2:8">
      <c r="B944" s="235" t="s">
        <v>4851</v>
      </c>
      <c r="C944" s="212" t="s">
        <v>5759</v>
      </c>
      <c r="D944" s="213" t="s">
        <v>1367</v>
      </c>
      <c r="E944" s="4" t="s">
        <v>2290</v>
      </c>
      <c r="F944" s="236"/>
      <c r="G944" s="478"/>
      <c r="H944" s="238"/>
    </row>
    <row r="945" spans="2:8" ht="33">
      <c r="B945" s="235" t="s">
        <v>4853</v>
      </c>
      <c r="C945" s="212" t="s">
        <v>5760</v>
      </c>
      <c r="D945" s="213" t="s">
        <v>1356</v>
      </c>
      <c r="E945" s="4" t="s">
        <v>2283</v>
      </c>
      <c r="F945" s="236"/>
      <c r="G945" s="478"/>
      <c r="H945" s="238"/>
    </row>
    <row r="946" spans="2:8">
      <c r="B946" s="235" t="s">
        <v>5110</v>
      </c>
      <c r="C946" s="212" t="s">
        <v>5761</v>
      </c>
      <c r="D946" s="213" t="s">
        <v>1367</v>
      </c>
      <c r="E946" s="4" t="s">
        <v>2290</v>
      </c>
      <c r="F946" s="236"/>
      <c r="G946" s="478"/>
      <c r="H946" s="238"/>
    </row>
    <row r="947" spans="2:8" ht="33">
      <c r="B947" s="235" t="s">
        <v>4857</v>
      </c>
      <c r="C947" s="212" t="s">
        <v>5762</v>
      </c>
      <c r="D947" s="213" t="s">
        <v>1574</v>
      </c>
      <c r="E947" s="4" t="s">
        <v>2290</v>
      </c>
      <c r="F947" s="236"/>
      <c r="G947" s="478"/>
      <c r="H947" s="238"/>
    </row>
    <row r="948" spans="2:8" ht="33">
      <c r="B948" s="235" t="s">
        <v>5113</v>
      </c>
      <c r="C948" s="212" t="s">
        <v>5763</v>
      </c>
      <c r="D948" s="213" t="s">
        <v>1367</v>
      </c>
      <c r="E948" s="4" t="s">
        <v>2290</v>
      </c>
      <c r="F948" s="236"/>
      <c r="G948" s="478"/>
      <c r="H948" s="238"/>
    </row>
    <row r="949" spans="2:8" ht="33">
      <c r="B949" s="235" t="s">
        <v>5115</v>
      </c>
      <c r="C949" s="212" t="s">
        <v>5764</v>
      </c>
      <c r="D949" s="213" t="s">
        <v>2158</v>
      </c>
      <c r="E949" s="4" t="s">
        <v>2290</v>
      </c>
      <c r="F949" s="236"/>
      <c r="G949" s="478"/>
      <c r="H949" s="238"/>
    </row>
    <row r="950" spans="2:8" ht="33">
      <c r="B950" s="235" t="s">
        <v>5117</v>
      </c>
      <c r="C950" s="212" t="s">
        <v>5765</v>
      </c>
      <c r="D950" s="213" t="s">
        <v>1574</v>
      </c>
      <c r="E950" s="4" t="s">
        <v>2290</v>
      </c>
      <c r="F950" s="236"/>
      <c r="G950" s="478"/>
      <c r="H950" s="238"/>
    </row>
    <row r="951" spans="2:8" ht="33">
      <c r="B951" s="235" t="s">
        <v>4865</v>
      </c>
      <c r="C951" s="212" t="s">
        <v>5766</v>
      </c>
      <c r="D951" s="213" t="s">
        <v>1367</v>
      </c>
      <c r="E951" s="4" t="s">
        <v>2290</v>
      </c>
      <c r="F951" s="236"/>
      <c r="G951" s="478"/>
      <c r="H951" s="238"/>
    </row>
    <row r="952" spans="2:8">
      <c r="B952" s="235" t="s">
        <v>5120</v>
      </c>
      <c r="C952" s="212" t="s">
        <v>5767</v>
      </c>
      <c r="D952" s="213" t="s">
        <v>1980</v>
      </c>
      <c r="E952" s="4" t="s">
        <v>2290</v>
      </c>
      <c r="F952" s="236"/>
      <c r="G952" s="478"/>
      <c r="H952" s="238"/>
    </row>
    <row r="953" spans="2:8" ht="33">
      <c r="B953" s="235" t="s">
        <v>4869</v>
      </c>
      <c r="C953" s="212" t="s">
        <v>5768</v>
      </c>
      <c r="D953" s="213" t="s">
        <v>1356</v>
      </c>
      <c r="E953" s="4" t="s">
        <v>2283</v>
      </c>
      <c r="F953" s="236"/>
      <c r="G953" s="478"/>
      <c r="H953" s="238"/>
    </row>
    <row r="954" spans="2:8">
      <c r="B954" s="235" t="s">
        <v>5123</v>
      </c>
      <c r="C954" s="212" t="s">
        <v>5769</v>
      </c>
      <c r="D954" s="213" t="s">
        <v>1367</v>
      </c>
      <c r="E954" s="4" t="s">
        <v>2290</v>
      </c>
      <c r="F954" s="236"/>
      <c r="G954" s="478"/>
      <c r="H954" s="238"/>
    </row>
    <row r="955" spans="2:8" ht="33">
      <c r="B955" s="235" t="s">
        <v>4873</v>
      </c>
      <c r="C955" s="212" t="s">
        <v>5770</v>
      </c>
      <c r="D955" s="213" t="s">
        <v>1574</v>
      </c>
      <c r="E955" s="4" t="s">
        <v>2290</v>
      </c>
      <c r="F955" s="236"/>
      <c r="G955" s="478"/>
      <c r="H955" s="238"/>
    </row>
    <row r="956" spans="2:8" ht="33">
      <c r="B956" s="235" t="s">
        <v>5126</v>
      </c>
      <c r="C956" s="212" t="s">
        <v>5771</v>
      </c>
      <c r="D956" s="213" t="s">
        <v>1367</v>
      </c>
      <c r="E956" s="4" t="s">
        <v>2290</v>
      </c>
      <c r="F956" s="236"/>
      <c r="G956" s="478"/>
      <c r="H956" s="238"/>
    </row>
    <row r="957" spans="2:8" ht="33">
      <c r="B957" s="235" t="s">
        <v>5128</v>
      </c>
      <c r="C957" s="212" t="s">
        <v>5772</v>
      </c>
      <c r="D957" s="213" t="s">
        <v>2158</v>
      </c>
      <c r="E957" s="4" t="s">
        <v>2290</v>
      </c>
      <c r="F957" s="236"/>
      <c r="G957" s="478"/>
      <c r="H957" s="238"/>
    </row>
    <row r="958" spans="2:8" ht="33">
      <c r="B958" s="235" t="s">
        <v>5130</v>
      </c>
      <c r="C958" s="212" t="s">
        <v>5773</v>
      </c>
      <c r="D958" s="213" t="s">
        <v>1574</v>
      </c>
      <c r="E958" s="4" t="s">
        <v>2290</v>
      </c>
      <c r="F958" s="236"/>
      <c r="G958" s="478"/>
      <c r="H958" s="238"/>
    </row>
    <row r="959" spans="2:8" ht="33">
      <c r="B959" s="235" t="s">
        <v>4881</v>
      </c>
      <c r="C959" s="212" t="s">
        <v>5774</v>
      </c>
      <c r="D959" s="213" t="s">
        <v>1367</v>
      </c>
      <c r="E959" s="4" t="s">
        <v>2290</v>
      </c>
      <c r="F959" s="236"/>
      <c r="G959" s="478"/>
      <c r="H959" s="238"/>
    </row>
    <row r="960" spans="2:8">
      <c r="B960" s="235" t="s">
        <v>5133</v>
      </c>
      <c r="C960" s="212" t="s">
        <v>5775</v>
      </c>
      <c r="D960" s="213" t="s">
        <v>1980</v>
      </c>
      <c r="E960" s="4" t="s">
        <v>2290</v>
      </c>
      <c r="F960" s="236"/>
      <c r="G960" s="478"/>
      <c r="H960" s="238"/>
    </row>
    <row r="961" spans="2:8" ht="33">
      <c r="B961" s="235" t="s">
        <v>4885</v>
      </c>
      <c r="C961" s="212" t="s">
        <v>5776</v>
      </c>
      <c r="D961" s="213" t="s">
        <v>1356</v>
      </c>
      <c r="E961" s="4" t="s">
        <v>2283</v>
      </c>
      <c r="F961" s="236"/>
      <c r="G961" s="478"/>
      <c r="H961" s="238"/>
    </row>
    <row r="962" spans="2:8">
      <c r="B962" s="235" t="s">
        <v>5136</v>
      </c>
      <c r="C962" s="212" t="s">
        <v>5777</v>
      </c>
      <c r="D962" s="213" t="s">
        <v>1367</v>
      </c>
      <c r="E962" s="4" t="s">
        <v>2290</v>
      </c>
      <c r="F962" s="236"/>
      <c r="G962" s="478"/>
      <c r="H962" s="238"/>
    </row>
    <row r="963" spans="2:8" ht="33">
      <c r="B963" s="235" t="s">
        <v>4889</v>
      </c>
      <c r="C963" s="212" t="s">
        <v>5778</v>
      </c>
      <c r="D963" s="213" t="s">
        <v>1574</v>
      </c>
      <c r="E963" s="4" t="s">
        <v>2290</v>
      </c>
      <c r="F963" s="236"/>
      <c r="G963" s="478"/>
      <c r="H963" s="238"/>
    </row>
    <row r="964" spans="2:8" ht="33">
      <c r="B964" s="235" t="s">
        <v>5139</v>
      </c>
      <c r="C964" s="212" t="s">
        <v>5779</v>
      </c>
      <c r="D964" s="213" t="s">
        <v>1367</v>
      </c>
      <c r="E964" s="4" t="s">
        <v>2290</v>
      </c>
      <c r="F964" s="236"/>
      <c r="G964" s="478"/>
      <c r="H964" s="238"/>
    </row>
    <row r="965" spans="2:8" ht="33">
      <c r="B965" s="235" t="s">
        <v>5141</v>
      </c>
      <c r="C965" s="212" t="s">
        <v>5780</v>
      </c>
      <c r="D965" s="213" t="s">
        <v>2158</v>
      </c>
      <c r="E965" s="4" t="s">
        <v>2290</v>
      </c>
      <c r="F965" s="236"/>
      <c r="G965" s="478"/>
      <c r="H965" s="238"/>
    </row>
    <row r="966" spans="2:8" ht="33">
      <c r="B966" s="235" t="s">
        <v>5143</v>
      </c>
      <c r="C966" s="212" t="s">
        <v>5781</v>
      </c>
      <c r="D966" s="213" t="s">
        <v>1574</v>
      </c>
      <c r="E966" s="4" t="s">
        <v>2290</v>
      </c>
      <c r="F966" s="236"/>
      <c r="G966" s="478"/>
      <c r="H966" s="238"/>
    </row>
    <row r="967" spans="2:8" ht="33">
      <c r="B967" s="235" t="s">
        <v>4897</v>
      </c>
      <c r="C967" s="212" t="s">
        <v>5782</v>
      </c>
      <c r="D967" s="213" t="s">
        <v>1367</v>
      </c>
      <c r="E967" s="4" t="s">
        <v>2290</v>
      </c>
      <c r="F967" s="236"/>
      <c r="G967" s="478"/>
      <c r="H967" s="238"/>
    </row>
    <row r="968" spans="2:8" ht="17.25" thickBot="1">
      <c r="B968" s="235" t="s">
        <v>5146</v>
      </c>
      <c r="C968" s="212" t="s">
        <v>5783</v>
      </c>
      <c r="D968" s="213" t="s">
        <v>1980</v>
      </c>
      <c r="E968" s="4" t="s">
        <v>2290</v>
      </c>
      <c r="F968" s="236"/>
      <c r="G968" s="479"/>
      <c r="H968" s="238"/>
    </row>
    <row r="969" spans="2:8" ht="18">
      <c r="B969" s="249" t="s">
        <v>5784</v>
      </c>
      <c r="C969" s="453"/>
      <c r="D969" s="454"/>
      <c r="E969" s="455"/>
      <c r="F969" s="455"/>
      <c r="G969" s="456"/>
      <c r="H969" s="204"/>
    </row>
    <row r="970" spans="2:8" ht="18.75" thickBot="1">
      <c r="B970" s="457" t="s">
        <v>5785</v>
      </c>
      <c r="C970" s="458"/>
      <c r="D970" s="459"/>
      <c r="E970" s="460"/>
      <c r="F970" s="460"/>
      <c r="G970" s="461"/>
      <c r="H970" s="204"/>
    </row>
    <row r="971" spans="2:8" ht="20.100000000000001" customHeight="1" thickBot="1">
      <c r="B971" s="462" t="s">
        <v>5786</v>
      </c>
      <c r="C971" s="463"/>
      <c r="D971" s="464"/>
      <c r="E971" s="465"/>
      <c r="F971" s="465"/>
      <c r="G971" s="467"/>
      <c r="H971" s="204"/>
    </row>
    <row r="972" spans="2:8" ht="90">
      <c r="B972" s="480" t="s">
        <v>98</v>
      </c>
      <c r="C972" s="481" t="s">
        <v>5787</v>
      </c>
      <c r="D972" s="482" t="s">
        <v>1574</v>
      </c>
      <c r="E972" s="483" t="s">
        <v>4682</v>
      </c>
      <c r="F972" s="484"/>
      <c r="G972" s="485" t="s">
        <v>5788</v>
      </c>
      <c r="H972" s="238"/>
    </row>
    <row r="973" spans="2:8">
      <c r="B973" s="211" t="s">
        <v>5789</v>
      </c>
      <c r="C973" s="212" t="s">
        <v>5790</v>
      </c>
      <c r="D973" s="213" t="s">
        <v>1367</v>
      </c>
      <c r="E973" s="214" t="s">
        <v>4685</v>
      </c>
      <c r="F973" s="215"/>
      <c r="G973" s="313" t="s">
        <v>1553</v>
      </c>
      <c r="H973" s="204"/>
    </row>
    <row r="974" spans="2:8" ht="30">
      <c r="B974" s="211" t="s">
        <v>450</v>
      </c>
      <c r="C974" s="212" t="s">
        <v>5791</v>
      </c>
      <c r="D974" s="213" t="s">
        <v>1367</v>
      </c>
      <c r="E974" s="214" t="s">
        <v>4685</v>
      </c>
      <c r="F974" s="215"/>
      <c r="G974" s="313" t="s">
        <v>5792</v>
      </c>
      <c r="H974" s="204"/>
    </row>
    <row r="975" spans="2:8" ht="30">
      <c r="B975" s="211" t="s">
        <v>451</v>
      </c>
      <c r="C975" s="212" t="s">
        <v>5793</v>
      </c>
      <c r="D975" s="213" t="s">
        <v>1367</v>
      </c>
      <c r="E975" s="214" t="s">
        <v>4685</v>
      </c>
      <c r="F975" s="215"/>
      <c r="G975" s="313" t="s">
        <v>5794</v>
      </c>
      <c r="H975" s="204"/>
    </row>
    <row r="976" spans="2:8">
      <c r="B976" s="211" t="s">
        <v>452</v>
      </c>
      <c r="C976" s="212" t="s">
        <v>5795</v>
      </c>
      <c r="D976" s="213" t="s">
        <v>2158</v>
      </c>
      <c r="E976" s="214" t="s">
        <v>4671</v>
      </c>
      <c r="F976" s="215"/>
      <c r="G976" s="313" t="s">
        <v>5796</v>
      </c>
      <c r="H976" s="204"/>
    </row>
    <row r="977" spans="2:8" ht="45">
      <c r="B977" s="211" t="s">
        <v>453</v>
      </c>
      <c r="C977" s="212" t="s">
        <v>5797</v>
      </c>
      <c r="D977" s="213" t="s">
        <v>1367</v>
      </c>
      <c r="E977" s="214" t="s">
        <v>4685</v>
      </c>
      <c r="F977" s="215"/>
      <c r="G977" s="313" t="s">
        <v>5798</v>
      </c>
      <c r="H977" s="204"/>
    </row>
    <row r="978" spans="2:8" ht="33">
      <c r="B978" s="211" t="s">
        <v>454</v>
      </c>
      <c r="C978" s="212" t="s">
        <v>5799</v>
      </c>
      <c r="D978" s="213" t="s">
        <v>1367</v>
      </c>
      <c r="E978" s="214" t="s">
        <v>4685</v>
      </c>
      <c r="F978" s="215"/>
      <c r="G978" s="313" t="s">
        <v>5800</v>
      </c>
      <c r="H978" s="204"/>
    </row>
    <row r="979" spans="2:8" ht="45">
      <c r="B979" s="211" t="s">
        <v>455</v>
      </c>
      <c r="C979" s="212" t="s">
        <v>5801</v>
      </c>
      <c r="D979" s="213" t="s">
        <v>1367</v>
      </c>
      <c r="E979" s="214" t="s">
        <v>4685</v>
      </c>
      <c r="F979" s="215"/>
      <c r="G979" s="313" t="s">
        <v>5802</v>
      </c>
      <c r="H979" s="204"/>
    </row>
    <row r="980" spans="2:8" ht="30">
      <c r="B980" s="211" t="s">
        <v>456</v>
      </c>
      <c r="C980" s="212" t="s">
        <v>5803</v>
      </c>
      <c r="D980" s="213" t="s">
        <v>1367</v>
      </c>
      <c r="E980" s="214" t="s">
        <v>4685</v>
      </c>
      <c r="F980" s="215"/>
      <c r="G980" s="313" t="s">
        <v>5804</v>
      </c>
      <c r="H980" s="204"/>
    </row>
    <row r="981" spans="2:8" ht="30">
      <c r="B981" s="211" t="s">
        <v>457</v>
      </c>
      <c r="C981" s="212" t="s">
        <v>5805</v>
      </c>
      <c r="D981" s="213" t="s">
        <v>1367</v>
      </c>
      <c r="E981" s="214" t="s">
        <v>4685</v>
      </c>
      <c r="F981" s="215"/>
      <c r="G981" s="313" t="s">
        <v>5806</v>
      </c>
      <c r="H981" s="204"/>
    </row>
    <row r="982" spans="2:8">
      <c r="B982" s="211" t="s">
        <v>458</v>
      </c>
      <c r="C982" s="212" t="s">
        <v>5807</v>
      </c>
      <c r="D982" s="213" t="s">
        <v>2158</v>
      </c>
      <c r="E982" s="214" t="s">
        <v>4671</v>
      </c>
      <c r="F982" s="215"/>
      <c r="G982" s="313" t="s">
        <v>5808</v>
      </c>
      <c r="H982" s="204"/>
    </row>
    <row r="983" spans="2:8" ht="45">
      <c r="B983" s="211" t="s">
        <v>5809</v>
      </c>
      <c r="C983" s="212" t="s">
        <v>5810</v>
      </c>
      <c r="D983" s="213" t="s">
        <v>1367</v>
      </c>
      <c r="E983" s="214" t="s">
        <v>4685</v>
      </c>
      <c r="F983" s="215"/>
      <c r="G983" s="313" t="s">
        <v>5811</v>
      </c>
      <c r="H983" s="204"/>
    </row>
    <row r="984" spans="2:8" ht="30">
      <c r="B984" s="211" t="s">
        <v>5812</v>
      </c>
      <c r="C984" s="212" t="s">
        <v>5813</v>
      </c>
      <c r="D984" s="213" t="s">
        <v>1367</v>
      </c>
      <c r="E984" s="214" t="s">
        <v>4685</v>
      </c>
      <c r="F984" s="215"/>
      <c r="G984" s="313" t="s">
        <v>5814</v>
      </c>
      <c r="H984" s="204"/>
    </row>
    <row r="985" spans="2:8" ht="45.75" thickBot="1">
      <c r="B985" s="211" t="s">
        <v>5815</v>
      </c>
      <c r="C985" s="212" t="s">
        <v>5816</v>
      </c>
      <c r="D985" s="213" t="s">
        <v>1367</v>
      </c>
      <c r="E985" s="214" t="s">
        <v>4685</v>
      </c>
      <c r="F985" s="215"/>
      <c r="G985" s="313" t="s">
        <v>5817</v>
      </c>
      <c r="H985" s="204"/>
    </row>
    <row r="986" spans="2:8" ht="20.100000000000001" customHeight="1" thickBot="1">
      <c r="B986" s="462" t="s">
        <v>5818</v>
      </c>
      <c r="C986" s="463"/>
      <c r="D986" s="464"/>
      <c r="E986" s="465"/>
      <c r="F986" s="465"/>
      <c r="G986" s="467"/>
      <c r="H986" s="204"/>
    </row>
    <row r="987" spans="2:8" ht="20.100000000000001" customHeight="1" thickBot="1">
      <c r="B987" s="462" t="s">
        <v>5819</v>
      </c>
      <c r="C987" s="463"/>
      <c r="D987" s="464"/>
      <c r="E987" s="465"/>
      <c r="F987" s="465"/>
      <c r="G987" s="467"/>
      <c r="H987" s="204"/>
    </row>
    <row r="988" spans="2:8" ht="30">
      <c r="B988" s="205" t="s">
        <v>5820</v>
      </c>
      <c r="C988" s="206" t="s">
        <v>5821</v>
      </c>
      <c r="D988" s="423" t="s">
        <v>1367</v>
      </c>
      <c r="E988" s="294" t="s">
        <v>1443</v>
      </c>
      <c r="F988" s="209"/>
      <c r="G988" s="210" t="s">
        <v>4718</v>
      </c>
      <c r="H988" s="204"/>
    </row>
    <row r="989" spans="2:8" ht="120">
      <c r="B989" s="211" t="s">
        <v>5822</v>
      </c>
      <c r="C989" s="212" t="s">
        <v>5823</v>
      </c>
      <c r="D989" s="213" t="s">
        <v>4721</v>
      </c>
      <c r="E989" s="214" t="s">
        <v>1443</v>
      </c>
      <c r="F989" s="215"/>
      <c r="G989" s="313" t="s">
        <v>5824</v>
      </c>
      <c r="H989" s="204"/>
    </row>
    <row r="990" spans="2:8" ht="45">
      <c r="B990" s="211" t="s">
        <v>5825</v>
      </c>
      <c r="C990" s="212" t="s">
        <v>5826</v>
      </c>
      <c r="D990" s="213" t="s">
        <v>1367</v>
      </c>
      <c r="E990" s="214" t="s">
        <v>1443</v>
      </c>
      <c r="F990" s="215"/>
      <c r="G990" s="313" t="s">
        <v>4725</v>
      </c>
      <c r="H990" s="204"/>
    </row>
    <row r="991" spans="2:8" ht="33">
      <c r="B991" s="211" t="s">
        <v>5827</v>
      </c>
      <c r="C991" s="212" t="s">
        <v>5828</v>
      </c>
      <c r="D991" s="213" t="s">
        <v>1356</v>
      </c>
      <c r="E991" s="214" t="s">
        <v>1858</v>
      </c>
      <c r="F991" s="215"/>
      <c r="G991" s="313" t="s">
        <v>5829</v>
      </c>
      <c r="H991" s="204"/>
    </row>
    <row r="992" spans="2:8">
      <c r="B992" s="211" t="s">
        <v>5830</v>
      </c>
      <c r="C992" s="212" t="s">
        <v>5831</v>
      </c>
      <c r="D992" s="213" t="s">
        <v>1367</v>
      </c>
      <c r="E992" s="214" t="s">
        <v>1443</v>
      </c>
      <c r="F992" s="215"/>
      <c r="G992" s="313" t="s">
        <v>4731</v>
      </c>
      <c r="H992" s="204"/>
    </row>
    <row r="993" spans="2:8" ht="33">
      <c r="B993" s="211" t="s">
        <v>5832</v>
      </c>
      <c r="C993" s="212" t="s">
        <v>5833</v>
      </c>
      <c r="D993" s="213" t="s">
        <v>1574</v>
      </c>
      <c r="E993" s="214" t="s">
        <v>1443</v>
      </c>
      <c r="F993" s="215"/>
      <c r="G993" s="313" t="s">
        <v>5834</v>
      </c>
      <c r="H993" s="204"/>
    </row>
    <row r="994" spans="2:8" ht="33">
      <c r="B994" s="211" t="s">
        <v>5835</v>
      </c>
      <c r="C994" s="212" t="s">
        <v>5836</v>
      </c>
      <c r="D994" s="213" t="s">
        <v>1367</v>
      </c>
      <c r="E994" s="214" t="s">
        <v>1443</v>
      </c>
      <c r="F994" s="215"/>
      <c r="G994" s="313" t="s">
        <v>4737</v>
      </c>
      <c r="H994" s="204"/>
    </row>
    <row r="995" spans="2:8" ht="60">
      <c r="B995" s="211" t="s">
        <v>5837</v>
      </c>
      <c r="C995" s="212" t="s">
        <v>5838</v>
      </c>
      <c r="D995" s="213" t="s">
        <v>2158</v>
      </c>
      <c r="E995" s="214" t="s">
        <v>1443</v>
      </c>
      <c r="F995" s="215"/>
      <c r="G995" s="313" t="s">
        <v>5839</v>
      </c>
      <c r="H995" s="204"/>
    </row>
    <row r="996" spans="2:8" ht="60">
      <c r="B996" s="211" t="s">
        <v>5840</v>
      </c>
      <c r="C996" s="212" t="s">
        <v>5841</v>
      </c>
      <c r="D996" s="213" t="s">
        <v>1574</v>
      </c>
      <c r="E996" s="214" t="s">
        <v>1443</v>
      </c>
      <c r="F996" s="215"/>
      <c r="G996" s="313" t="s">
        <v>5842</v>
      </c>
      <c r="H996" s="204"/>
    </row>
    <row r="997" spans="2:8" ht="33">
      <c r="B997" s="211" t="s">
        <v>5843</v>
      </c>
      <c r="C997" s="212" t="s">
        <v>5844</v>
      </c>
      <c r="D997" s="213" t="s">
        <v>1367</v>
      </c>
      <c r="E997" s="214" t="s">
        <v>1443</v>
      </c>
      <c r="F997" s="215"/>
      <c r="G997" s="313" t="s">
        <v>5845</v>
      </c>
      <c r="H997" s="204"/>
    </row>
    <row r="998" spans="2:8" ht="75">
      <c r="B998" s="211" t="s">
        <v>5846</v>
      </c>
      <c r="C998" s="212" t="s">
        <v>5847</v>
      </c>
      <c r="D998" s="213" t="s">
        <v>4749</v>
      </c>
      <c r="E998" s="214" t="s">
        <v>1443</v>
      </c>
      <c r="F998" s="215"/>
      <c r="G998" s="313" t="s">
        <v>5848</v>
      </c>
      <c r="H998" s="204"/>
    </row>
    <row r="999" spans="2:8" ht="33">
      <c r="B999" s="211" t="s">
        <v>5849</v>
      </c>
      <c r="C999" s="212" t="s">
        <v>5850</v>
      </c>
      <c r="D999" s="213" t="s">
        <v>1356</v>
      </c>
      <c r="E999" s="214" t="s">
        <v>1858</v>
      </c>
      <c r="F999" s="215"/>
      <c r="G999" s="232" t="s">
        <v>5851</v>
      </c>
      <c r="H999" s="204"/>
    </row>
    <row r="1000" spans="2:8">
      <c r="B1000" s="211" t="s">
        <v>5852</v>
      </c>
      <c r="C1000" s="212" t="s">
        <v>5853</v>
      </c>
      <c r="D1000" s="213" t="s">
        <v>1367</v>
      </c>
      <c r="E1000" s="214" t="s">
        <v>1443</v>
      </c>
      <c r="F1000" s="215"/>
      <c r="G1000" s="233"/>
      <c r="H1000" s="204"/>
    </row>
    <row r="1001" spans="2:8" ht="33">
      <c r="B1001" s="211" t="s">
        <v>5854</v>
      </c>
      <c r="C1001" s="212" t="s">
        <v>5855</v>
      </c>
      <c r="D1001" s="213" t="s">
        <v>1574</v>
      </c>
      <c r="E1001" s="214" t="s">
        <v>1443</v>
      </c>
      <c r="F1001" s="215"/>
      <c r="G1001" s="233"/>
      <c r="H1001" s="204"/>
    </row>
    <row r="1002" spans="2:8" ht="33">
      <c r="B1002" s="211" t="s">
        <v>5856</v>
      </c>
      <c r="C1002" s="212" t="s">
        <v>5857</v>
      </c>
      <c r="D1002" s="213" t="s">
        <v>1367</v>
      </c>
      <c r="E1002" s="214" t="s">
        <v>1443</v>
      </c>
      <c r="F1002" s="215"/>
      <c r="G1002" s="233"/>
      <c r="H1002" s="204"/>
    </row>
    <row r="1003" spans="2:8" ht="33">
      <c r="B1003" s="211" t="s">
        <v>5858</v>
      </c>
      <c r="C1003" s="212" t="s">
        <v>5859</v>
      </c>
      <c r="D1003" s="213" t="s">
        <v>2158</v>
      </c>
      <c r="E1003" s="214" t="s">
        <v>1443</v>
      </c>
      <c r="F1003" s="215"/>
      <c r="G1003" s="233"/>
      <c r="H1003" s="204"/>
    </row>
    <row r="1004" spans="2:8" ht="33">
      <c r="B1004" s="211" t="s">
        <v>5860</v>
      </c>
      <c r="C1004" s="212" t="s">
        <v>5861</v>
      </c>
      <c r="D1004" s="213" t="s">
        <v>1574</v>
      </c>
      <c r="E1004" s="214" t="s">
        <v>1443</v>
      </c>
      <c r="F1004" s="215"/>
      <c r="G1004" s="233"/>
      <c r="H1004" s="204"/>
    </row>
    <row r="1005" spans="2:8" ht="33">
      <c r="B1005" s="211" t="s">
        <v>5862</v>
      </c>
      <c r="C1005" s="212" t="s">
        <v>5863</v>
      </c>
      <c r="D1005" s="213" t="s">
        <v>1367</v>
      </c>
      <c r="E1005" s="214" t="s">
        <v>1443</v>
      </c>
      <c r="F1005" s="215"/>
      <c r="G1005" s="233"/>
      <c r="H1005" s="204"/>
    </row>
    <row r="1006" spans="2:8">
      <c r="B1006" s="211" t="s">
        <v>5864</v>
      </c>
      <c r="C1006" s="212" t="s">
        <v>5865</v>
      </c>
      <c r="D1006" s="213" t="s">
        <v>4749</v>
      </c>
      <c r="E1006" s="214" t="s">
        <v>1443</v>
      </c>
      <c r="F1006" s="215"/>
      <c r="G1006" s="258"/>
      <c r="H1006" s="204"/>
    </row>
    <row r="1007" spans="2:8" ht="33">
      <c r="B1007" s="211" t="s">
        <v>5866</v>
      </c>
      <c r="C1007" s="212" t="s">
        <v>5867</v>
      </c>
      <c r="D1007" s="213" t="s">
        <v>1356</v>
      </c>
      <c r="E1007" s="214" t="s">
        <v>1858</v>
      </c>
      <c r="F1007" s="215"/>
      <c r="G1007" s="232" t="s">
        <v>5868</v>
      </c>
      <c r="H1007" s="204"/>
    </row>
    <row r="1008" spans="2:8">
      <c r="B1008" s="211" t="s">
        <v>5869</v>
      </c>
      <c r="C1008" s="212" t="s">
        <v>5870</v>
      </c>
      <c r="D1008" s="213" t="s">
        <v>1367</v>
      </c>
      <c r="E1008" s="214" t="s">
        <v>1443</v>
      </c>
      <c r="F1008" s="215"/>
      <c r="G1008" s="233"/>
      <c r="H1008" s="204"/>
    </row>
    <row r="1009" spans="2:8" ht="33">
      <c r="B1009" s="211" t="s">
        <v>5871</v>
      </c>
      <c r="C1009" s="212" t="s">
        <v>5872</v>
      </c>
      <c r="D1009" s="213" t="s">
        <v>1574</v>
      </c>
      <c r="E1009" s="214" t="s">
        <v>1443</v>
      </c>
      <c r="F1009" s="215"/>
      <c r="G1009" s="233"/>
      <c r="H1009" s="204"/>
    </row>
    <row r="1010" spans="2:8" ht="33">
      <c r="B1010" s="211" t="s">
        <v>5873</v>
      </c>
      <c r="C1010" s="212" t="s">
        <v>5874</v>
      </c>
      <c r="D1010" s="213" t="s">
        <v>1367</v>
      </c>
      <c r="E1010" s="214" t="s">
        <v>1443</v>
      </c>
      <c r="F1010" s="215"/>
      <c r="G1010" s="233"/>
      <c r="H1010" s="204"/>
    </row>
    <row r="1011" spans="2:8" ht="33">
      <c r="B1011" s="211" t="s">
        <v>5875</v>
      </c>
      <c r="C1011" s="212" t="s">
        <v>5876</v>
      </c>
      <c r="D1011" s="213" t="s">
        <v>2158</v>
      </c>
      <c r="E1011" s="214" t="s">
        <v>1443</v>
      </c>
      <c r="F1011" s="215"/>
      <c r="G1011" s="233"/>
      <c r="H1011" s="204"/>
    </row>
    <row r="1012" spans="2:8" ht="33">
      <c r="B1012" s="211" t="s">
        <v>5877</v>
      </c>
      <c r="C1012" s="212" t="s">
        <v>5878</v>
      </c>
      <c r="D1012" s="213" t="s">
        <v>1574</v>
      </c>
      <c r="E1012" s="214" t="s">
        <v>1443</v>
      </c>
      <c r="F1012" s="215"/>
      <c r="G1012" s="233"/>
      <c r="H1012" s="204"/>
    </row>
    <row r="1013" spans="2:8" ht="33">
      <c r="B1013" s="211" t="s">
        <v>5879</v>
      </c>
      <c r="C1013" s="212" t="s">
        <v>5880</v>
      </c>
      <c r="D1013" s="213" t="s">
        <v>1367</v>
      </c>
      <c r="E1013" s="214" t="s">
        <v>1443</v>
      </c>
      <c r="F1013" s="215"/>
      <c r="G1013" s="233"/>
      <c r="H1013" s="204"/>
    </row>
    <row r="1014" spans="2:8" ht="17.25" thickBot="1">
      <c r="B1014" s="211" t="s">
        <v>5881</v>
      </c>
      <c r="C1014" s="212" t="s">
        <v>5882</v>
      </c>
      <c r="D1014" s="213" t="s">
        <v>4749</v>
      </c>
      <c r="E1014" s="214" t="s">
        <v>1443</v>
      </c>
      <c r="F1014" s="215"/>
      <c r="G1014" s="234"/>
      <c r="H1014" s="204"/>
    </row>
    <row r="1015" spans="2:8" ht="20.100000000000001" customHeight="1" thickBot="1">
      <c r="B1015" s="462" t="s">
        <v>5883</v>
      </c>
      <c r="C1015" s="463"/>
      <c r="D1015" s="464"/>
      <c r="E1015" s="465"/>
      <c r="F1015" s="465"/>
      <c r="G1015" s="467"/>
      <c r="H1015" s="204"/>
    </row>
    <row r="1016" spans="2:8" ht="45">
      <c r="B1016" s="211" t="s">
        <v>5884</v>
      </c>
      <c r="C1016" s="212" t="s">
        <v>5885</v>
      </c>
      <c r="D1016" s="213" t="s">
        <v>4749</v>
      </c>
      <c r="E1016" s="214" t="s">
        <v>4685</v>
      </c>
      <c r="F1016" s="215"/>
      <c r="G1016" s="313" t="s">
        <v>5886</v>
      </c>
      <c r="H1016" s="204"/>
    </row>
    <row r="1017" spans="2:8" ht="30" customHeight="1">
      <c r="B1017" s="211" t="s">
        <v>5887</v>
      </c>
      <c r="C1017" s="212" t="s">
        <v>5888</v>
      </c>
      <c r="D1017" s="213" t="s">
        <v>1367</v>
      </c>
      <c r="E1017" s="214" t="s">
        <v>4685</v>
      </c>
      <c r="F1017" s="215"/>
      <c r="G1017" s="232" t="s">
        <v>5889</v>
      </c>
      <c r="H1017" s="204"/>
    </row>
    <row r="1018" spans="2:8">
      <c r="B1018" s="211" t="s">
        <v>5890</v>
      </c>
      <c r="C1018" s="212" t="s">
        <v>5891</v>
      </c>
      <c r="D1018" s="213" t="s">
        <v>4721</v>
      </c>
      <c r="E1018" s="214" t="s">
        <v>4685</v>
      </c>
      <c r="F1018" s="215"/>
      <c r="G1018" s="233"/>
      <c r="H1018" s="204"/>
    </row>
    <row r="1019" spans="2:8">
      <c r="B1019" s="211" t="s">
        <v>5892</v>
      </c>
      <c r="C1019" s="212" t="s">
        <v>5893</v>
      </c>
      <c r="D1019" s="213" t="s">
        <v>1367</v>
      </c>
      <c r="E1019" s="214" t="s">
        <v>4685</v>
      </c>
      <c r="F1019" s="215"/>
      <c r="G1019" s="233"/>
      <c r="H1019" s="204"/>
    </row>
    <row r="1020" spans="2:8" ht="33">
      <c r="B1020" s="211" t="s">
        <v>5894</v>
      </c>
      <c r="C1020" s="212" t="s">
        <v>5895</v>
      </c>
      <c r="D1020" s="213" t="s">
        <v>1356</v>
      </c>
      <c r="E1020" s="214" t="s">
        <v>4671</v>
      </c>
      <c r="F1020" s="215"/>
      <c r="G1020" s="233"/>
      <c r="H1020" s="204"/>
    </row>
    <row r="1021" spans="2:8">
      <c r="B1021" s="211" t="s">
        <v>5896</v>
      </c>
      <c r="C1021" s="212" t="s">
        <v>5897</v>
      </c>
      <c r="D1021" s="213" t="s">
        <v>1367</v>
      </c>
      <c r="E1021" s="214" t="s">
        <v>4685</v>
      </c>
      <c r="F1021" s="215"/>
      <c r="G1021" s="233"/>
      <c r="H1021" s="204"/>
    </row>
    <row r="1022" spans="2:8" ht="33">
      <c r="B1022" s="211" t="s">
        <v>5898</v>
      </c>
      <c r="C1022" s="212" t="s">
        <v>5899</v>
      </c>
      <c r="D1022" s="213" t="s">
        <v>1574</v>
      </c>
      <c r="E1022" s="214" t="s">
        <v>4685</v>
      </c>
      <c r="F1022" s="215"/>
      <c r="G1022" s="233"/>
      <c r="H1022" s="204"/>
    </row>
    <row r="1023" spans="2:8" ht="33">
      <c r="B1023" s="211" t="s">
        <v>5900</v>
      </c>
      <c r="C1023" s="212" t="s">
        <v>5901</v>
      </c>
      <c r="D1023" s="213" t="s">
        <v>1367</v>
      </c>
      <c r="E1023" s="214" t="s">
        <v>4685</v>
      </c>
      <c r="F1023" s="215"/>
      <c r="G1023" s="233"/>
      <c r="H1023" s="204"/>
    </row>
    <row r="1024" spans="2:8" ht="33">
      <c r="B1024" s="211" t="s">
        <v>5902</v>
      </c>
      <c r="C1024" s="212" t="s">
        <v>5903</v>
      </c>
      <c r="D1024" s="213" t="s">
        <v>2158</v>
      </c>
      <c r="E1024" s="214" t="s">
        <v>4685</v>
      </c>
      <c r="F1024" s="215"/>
      <c r="G1024" s="233"/>
      <c r="H1024" s="204"/>
    </row>
    <row r="1025" spans="2:8" ht="33">
      <c r="B1025" s="211" t="s">
        <v>5904</v>
      </c>
      <c r="C1025" s="212" t="s">
        <v>5905</v>
      </c>
      <c r="D1025" s="213" t="s">
        <v>1574</v>
      </c>
      <c r="E1025" s="214" t="s">
        <v>4685</v>
      </c>
      <c r="F1025" s="215"/>
      <c r="G1025" s="233"/>
      <c r="H1025" s="204"/>
    </row>
    <row r="1026" spans="2:8" ht="33">
      <c r="B1026" s="211" t="s">
        <v>5906</v>
      </c>
      <c r="C1026" s="212" t="s">
        <v>5907</v>
      </c>
      <c r="D1026" s="213" t="s">
        <v>1367</v>
      </c>
      <c r="E1026" s="214" t="s">
        <v>4685</v>
      </c>
      <c r="F1026" s="215"/>
      <c r="G1026" s="233"/>
      <c r="H1026" s="204"/>
    </row>
    <row r="1027" spans="2:8">
      <c r="B1027" s="211" t="s">
        <v>5908</v>
      </c>
      <c r="C1027" s="212" t="s">
        <v>5909</v>
      </c>
      <c r="D1027" s="213" t="s">
        <v>4749</v>
      </c>
      <c r="E1027" s="214" t="s">
        <v>4685</v>
      </c>
      <c r="F1027" s="215"/>
      <c r="G1027" s="233"/>
      <c r="H1027" s="204"/>
    </row>
    <row r="1028" spans="2:8" ht="33">
      <c r="B1028" s="211" t="s">
        <v>5910</v>
      </c>
      <c r="C1028" s="212" t="s">
        <v>5911</v>
      </c>
      <c r="D1028" s="213" t="s">
        <v>1356</v>
      </c>
      <c r="E1028" s="214" t="s">
        <v>4671</v>
      </c>
      <c r="F1028" s="215"/>
      <c r="G1028" s="233"/>
      <c r="H1028" s="204"/>
    </row>
    <row r="1029" spans="2:8">
      <c r="B1029" s="211" t="s">
        <v>5912</v>
      </c>
      <c r="C1029" s="212" t="s">
        <v>5913</v>
      </c>
      <c r="D1029" s="213" t="s">
        <v>1367</v>
      </c>
      <c r="E1029" s="214" t="s">
        <v>4685</v>
      </c>
      <c r="F1029" s="215"/>
      <c r="G1029" s="233"/>
      <c r="H1029" s="204"/>
    </row>
    <row r="1030" spans="2:8" ht="33">
      <c r="B1030" s="211" t="s">
        <v>5914</v>
      </c>
      <c r="C1030" s="212" t="s">
        <v>5915</v>
      </c>
      <c r="D1030" s="213" t="s">
        <v>1574</v>
      </c>
      <c r="E1030" s="214" t="s">
        <v>4685</v>
      </c>
      <c r="F1030" s="215"/>
      <c r="G1030" s="233"/>
      <c r="H1030" s="204"/>
    </row>
    <row r="1031" spans="2:8" ht="33">
      <c r="B1031" s="211" t="s">
        <v>5916</v>
      </c>
      <c r="C1031" s="212" t="s">
        <v>5917</v>
      </c>
      <c r="D1031" s="213" t="s">
        <v>1367</v>
      </c>
      <c r="E1031" s="214" t="s">
        <v>4685</v>
      </c>
      <c r="F1031" s="215"/>
      <c r="G1031" s="233"/>
      <c r="H1031" s="204"/>
    </row>
    <row r="1032" spans="2:8" ht="33">
      <c r="B1032" s="211" t="s">
        <v>5918</v>
      </c>
      <c r="C1032" s="212" t="s">
        <v>5919</v>
      </c>
      <c r="D1032" s="213" t="s">
        <v>2158</v>
      </c>
      <c r="E1032" s="214" t="s">
        <v>4685</v>
      </c>
      <c r="F1032" s="215"/>
      <c r="G1032" s="233"/>
      <c r="H1032" s="204"/>
    </row>
    <row r="1033" spans="2:8" ht="33">
      <c r="B1033" s="211" t="s">
        <v>5920</v>
      </c>
      <c r="C1033" s="212" t="s">
        <v>5921</v>
      </c>
      <c r="D1033" s="213" t="s">
        <v>1574</v>
      </c>
      <c r="E1033" s="214" t="s">
        <v>4685</v>
      </c>
      <c r="F1033" s="215"/>
      <c r="G1033" s="233"/>
      <c r="H1033" s="204"/>
    </row>
    <row r="1034" spans="2:8" ht="33">
      <c r="B1034" s="211" t="s">
        <v>5922</v>
      </c>
      <c r="C1034" s="212" t="s">
        <v>5923</v>
      </c>
      <c r="D1034" s="213" t="s">
        <v>1367</v>
      </c>
      <c r="E1034" s="214" t="s">
        <v>4685</v>
      </c>
      <c r="F1034" s="215"/>
      <c r="G1034" s="233"/>
      <c r="H1034" s="204"/>
    </row>
    <row r="1035" spans="2:8">
      <c r="B1035" s="211" t="s">
        <v>5924</v>
      </c>
      <c r="C1035" s="212" t="s">
        <v>5925</v>
      </c>
      <c r="D1035" s="213" t="s">
        <v>4749</v>
      </c>
      <c r="E1035" s="214" t="s">
        <v>4685</v>
      </c>
      <c r="F1035" s="215"/>
      <c r="G1035" s="233"/>
      <c r="H1035" s="204"/>
    </row>
    <row r="1036" spans="2:8" ht="33">
      <c r="B1036" s="211" t="s">
        <v>5926</v>
      </c>
      <c r="C1036" s="212" t="s">
        <v>5927</v>
      </c>
      <c r="D1036" s="213" t="s">
        <v>1356</v>
      </c>
      <c r="E1036" s="214" t="s">
        <v>4671</v>
      </c>
      <c r="F1036" s="215"/>
      <c r="G1036" s="233"/>
      <c r="H1036" s="204"/>
    </row>
    <row r="1037" spans="2:8">
      <c r="B1037" s="211" t="s">
        <v>5928</v>
      </c>
      <c r="C1037" s="212" t="s">
        <v>5929</v>
      </c>
      <c r="D1037" s="213" t="s">
        <v>1367</v>
      </c>
      <c r="E1037" s="214" t="s">
        <v>4685</v>
      </c>
      <c r="F1037" s="215"/>
      <c r="G1037" s="233"/>
      <c r="H1037" s="204"/>
    </row>
    <row r="1038" spans="2:8" ht="33">
      <c r="B1038" s="211" t="s">
        <v>5930</v>
      </c>
      <c r="C1038" s="212" t="s">
        <v>5931</v>
      </c>
      <c r="D1038" s="213" t="s">
        <v>1574</v>
      </c>
      <c r="E1038" s="214" t="s">
        <v>4685</v>
      </c>
      <c r="F1038" s="215"/>
      <c r="G1038" s="233"/>
      <c r="H1038" s="204"/>
    </row>
    <row r="1039" spans="2:8" ht="33">
      <c r="B1039" s="211" t="s">
        <v>5932</v>
      </c>
      <c r="C1039" s="212" t="s">
        <v>5933</v>
      </c>
      <c r="D1039" s="213" t="s">
        <v>1367</v>
      </c>
      <c r="E1039" s="214" t="s">
        <v>4685</v>
      </c>
      <c r="F1039" s="215"/>
      <c r="G1039" s="233"/>
      <c r="H1039" s="204"/>
    </row>
    <row r="1040" spans="2:8" ht="33">
      <c r="B1040" s="211" t="s">
        <v>5934</v>
      </c>
      <c r="C1040" s="212" t="s">
        <v>5935</v>
      </c>
      <c r="D1040" s="213" t="s">
        <v>2158</v>
      </c>
      <c r="E1040" s="214" t="s">
        <v>4685</v>
      </c>
      <c r="F1040" s="215"/>
      <c r="G1040" s="233"/>
      <c r="H1040" s="204"/>
    </row>
    <row r="1041" spans="2:8" ht="33">
      <c r="B1041" s="211" t="s">
        <v>5936</v>
      </c>
      <c r="C1041" s="212" t="s">
        <v>5937</v>
      </c>
      <c r="D1041" s="213" t="s">
        <v>1574</v>
      </c>
      <c r="E1041" s="214" t="s">
        <v>4685</v>
      </c>
      <c r="F1041" s="215"/>
      <c r="G1041" s="233"/>
      <c r="H1041" s="204"/>
    </row>
    <row r="1042" spans="2:8" ht="33">
      <c r="B1042" s="211" t="s">
        <v>5938</v>
      </c>
      <c r="C1042" s="212" t="s">
        <v>5939</v>
      </c>
      <c r="D1042" s="213" t="s">
        <v>1367</v>
      </c>
      <c r="E1042" s="214" t="s">
        <v>4685</v>
      </c>
      <c r="F1042" s="215"/>
      <c r="G1042" s="233"/>
      <c r="H1042" s="204"/>
    </row>
    <row r="1043" spans="2:8" ht="17.25" thickBot="1">
      <c r="B1043" s="211" t="s">
        <v>5940</v>
      </c>
      <c r="C1043" s="212" t="s">
        <v>5941</v>
      </c>
      <c r="D1043" s="213" t="s">
        <v>4749</v>
      </c>
      <c r="E1043" s="214" t="s">
        <v>4685</v>
      </c>
      <c r="F1043" s="215"/>
      <c r="G1043" s="234"/>
      <c r="H1043" s="204"/>
    </row>
    <row r="1044" spans="2:8" ht="20.100000000000001" customHeight="1" thickBot="1">
      <c r="B1044" s="462" t="s">
        <v>5942</v>
      </c>
      <c r="C1044" s="463"/>
      <c r="D1044" s="464"/>
      <c r="E1044" s="465"/>
      <c r="F1044" s="465"/>
      <c r="G1044" s="467"/>
      <c r="H1044" s="204"/>
    </row>
    <row r="1045" spans="2:8" ht="30" customHeight="1">
      <c r="B1045" s="424" t="s">
        <v>5943</v>
      </c>
      <c r="C1045" s="317" t="s">
        <v>5944</v>
      </c>
      <c r="D1045" s="425" t="s">
        <v>4749</v>
      </c>
      <c r="E1045" s="426" t="s">
        <v>4685</v>
      </c>
      <c r="F1045" s="427"/>
      <c r="G1045" s="233"/>
      <c r="H1045" s="204"/>
    </row>
    <row r="1046" spans="2:8">
      <c r="B1046" s="211" t="s">
        <v>5945</v>
      </c>
      <c r="C1046" s="212" t="s">
        <v>5946</v>
      </c>
      <c r="D1046" s="213" t="s">
        <v>1367</v>
      </c>
      <c r="E1046" s="214" t="s">
        <v>4685</v>
      </c>
      <c r="F1046" s="215"/>
      <c r="G1046" s="233"/>
      <c r="H1046" s="204"/>
    </row>
    <row r="1047" spans="2:8">
      <c r="B1047" s="211" t="s">
        <v>5947</v>
      </c>
      <c r="C1047" s="212" t="s">
        <v>5948</v>
      </c>
      <c r="D1047" s="213" t="s">
        <v>4721</v>
      </c>
      <c r="E1047" s="214" t="s">
        <v>4685</v>
      </c>
      <c r="F1047" s="215"/>
      <c r="G1047" s="233"/>
      <c r="H1047" s="204"/>
    </row>
    <row r="1048" spans="2:8">
      <c r="B1048" s="211" t="s">
        <v>5949</v>
      </c>
      <c r="C1048" s="212" t="s">
        <v>5950</v>
      </c>
      <c r="D1048" s="213" t="s">
        <v>1367</v>
      </c>
      <c r="E1048" s="214" t="s">
        <v>4685</v>
      </c>
      <c r="F1048" s="215"/>
      <c r="G1048" s="233"/>
      <c r="H1048" s="204"/>
    </row>
    <row r="1049" spans="2:8" ht="33">
      <c r="B1049" s="211" t="s">
        <v>5951</v>
      </c>
      <c r="C1049" s="212" t="s">
        <v>5952</v>
      </c>
      <c r="D1049" s="213" t="s">
        <v>1356</v>
      </c>
      <c r="E1049" s="214" t="s">
        <v>4671</v>
      </c>
      <c r="F1049" s="215"/>
      <c r="G1049" s="233"/>
      <c r="H1049" s="204"/>
    </row>
    <row r="1050" spans="2:8">
      <c r="B1050" s="211" t="s">
        <v>5953</v>
      </c>
      <c r="C1050" s="212" t="s">
        <v>5954</v>
      </c>
      <c r="D1050" s="213" t="s">
        <v>1367</v>
      </c>
      <c r="E1050" s="214" t="s">
        <v>4685</v>
      </c>
      <c r="F1050" s="215"/>
      <c r="G1050" s="233"/>
      <c r="H1050" s="204"/>
    </row>
    <row r="1051" spans="2:8" ht="33">
      <c r="B1051" s="211" t="s">
        <v>5955</v>
      </c>
      <c r="C1051" s="212" t="s">
        <v>5956</v>
      </c>
      <c r="D1051" s="213" t="s">
        <v>1574</v>
      </c>
      <c r="E1051" s="214" t="s">
        <v>4685</v>
      </c>
      <c r="F1051" s="215"/>
      <c r="G1051" s="233"/>
      <c r="H1051" s="204"/>
    </row>
    <row r="1052" spans="2:8" ht="33">
      <c r="B1052" s="211" t="s">
        <v>5957</v>
      </c>
      <c r="C1052" s="212" t="s">
        <v>5958</v>
      </c>
      <c r="D1052" s="213" t="s">
        <v>1367</v>
      </c>
      <c r="E1052" s="214" t="s">
        <v>4685</v>
      </c>
      <c r="F1052" s="215"/>
      <c r="G1052" s="233"/>
      <c r="H1052" s="204"/>
    </row>
    <row r="1053" spans="2:8" ht="33">
      <c r="B1053" s="211" t="s">
        <v>5959</v>
      </c>
      <c r="C1053" s="212" t="s">
        <v>5960</v>
      </c>
      <c r="D1053" s="213" t="s">
        <v>2158</v>
      </c>
      <c r="E1053" s="214" t="s">
        <v>4685</v>
      </c>
      <c r="F1053" s="215"/>
      <c r="G1053" s="233"/>
      <c r="H1053" s="204"/>
    </row>
    <row r="1054" spans="2:8" ht="33">
      <c r="B1054" s="211" t="s">
        <v>5961</v>
      </c>
      <c r="C1054" s="212" t="s">
        <v>5962</v>
      </c>
      <c r="D1054" s="213" t="s">
        <v>1574</v>
      </c>
      <c r="E1054" s="214" t="s">
        <v>4685</v>
      </c>
      <c r="F1054" s="215"/>
      <c r="G1054" s="233"/>
      <c r="H1054" s="204"/>
    </row>
    <row r="1055" spans="2:8" ht="33">
      <c r="B1055" s="211" t="s">
        <v>5963</v>
      </c>
      <c r="C1055" s="212" t="s">
        <v>5964</v>
      </c>
      <c r="D1055" s="213" t="s">
        <v>1367</v>
      </c>
      <c r="E1055" s="214" t="s">
        <v>4685</v>
      </c>
      <c r="F1055" s="215"/>
      <c r="G1055" s="233"/>
      <c r="H1055" s="204"/>
    </row>
    <row r="1056" spans="2:8">
      <c r="B1056" s="211" t="s">
        <v>5965</v>
      </c>
      <c r="C1056" s="212" t="s">
        <v>5966</v>
      </c>
      <c r="D1056" s="213" t="s">
        <v>4749</v>
      </c>
      <c r="E1056" s="214" t="s">
        <v>4685</v>
      </c>
      <c r="F1056" s="215"/>
      <c r="G1056" s="233"/>
      <c r="H1056" s="204"/>
    </row>
    <row r="1057" spans="2:8" ht="33">
      <c r="B1057" s="211" t="s">
        <v>5967</v>
      </c>
      <c r="C1057" s="212" t="s">
        <v>5968</v>
      </c>
      <c r="D1057" s="213" t="s">
        <v>1356</v>
      </c>
      <c r="E1057" s="214" t="s">
        <v>4671</v>
      </c>
      <c r="F1057" s="215"/>
      <c r="G1057" s="233"/>
      <c r="H1057" s="204"/>
    </row>
    <row r="1058" spans="2:8">
      <c r="B1058" s="211" t="s">
        <v>5969</v>
      </c>
      <c r="C1058" s="212" t="s">
        <v>5970</v>
      </c>
      <c r="D1058" s="213" t="s">
        <v>1367</v>
      </c>
      <c r="E1058" s="214" t="s">
        <v>4685</v>
      </c>
      <c r="F1058" s="215"/>
      <c r="G1058" s="233"/>
      <c r="H1058" s="204"/>
    </row>
    <row r="1059" spans="2:8" ht="33">
      <c r="B1059" s="211" t="s">
        <v>5971</v>
      </c>
      <c r="C1059" s="212" t="s">
        <v>5972</v>
      </c>
      <c r="D1059" s="213" t="s">
        <v>1574</v>
      </c>
      <c r="E1059" s="214" t="s">
        <v>4685</v>
      </c>
      <c r="F1059" s="215"/>
      <c r="G1059" s="233"/>
      <c r="H1059" s="204"/>
    </row>
    <row r="1060" spans="2:8" ht="33">
      <c r="B1060" s="211" t="s">
        <v>5973</v>
      </c>
      <c r="C1060" s="212" t="s">
        <v>5974</v>
      </c>
      <c r="D1060" s="213" t="s">
        <v>1367</v>
      </c>
      <c r="E1060" s="214" t="s">
        <v>4685</v>
      </c>
      <c r="F1060" s="215"/>
      <c r="G1060" s="233"/>
      <c r="H1060" s="204"/>
    </row>
    <row r="1061" spans="2:8" ht="33">
      <c r="B1061" s="211" t="s">
        <v>5975</v>
      </c>
      <c r="C1061" s="212" t="s">
        <v>5976</v>
      </c>
      <c r="D1061" s="213" t="s">
        <v>2158</v>
      </c>
      <c r="E1061" s="214" t="s">
        <v>4685</v>
      </c>
      <c r="F1061" s="215"/>
      <c r="G1061" s="233"/>
      <c r="H1061" s="204"/>
    </row>
    <row r="1062" spans="2:8" ht="33">
      <c r="B1062" s="211" t="s">
        <v>5977</v>
      </c>
      <c r="C1062" s="212" t="s">
        <v>5978</v>
      </c>
      <c r="D1062" s="213" t="s">
        <v>1574</v>
      </c>
      <c r="E1062" s="214" t="s">
        <v>4685</v>
      </c>
      <c r="F1062" s="215"/>
      <c r="G1062" s="233"/>
      <c r="H1062" s="204"/>
    </row>
    <row r="1063" spans="2:8" ht="33">
      <c r="B1063" s="211" t="s">
        <v>5979</v>
      </c>
      <c r="C1063" s="212" t="s">
        <v>5980</v>
      </c>
      <c r="D1063" s="213" t="s">
        <v>1367</v>
      </c>
      <c r="E1063" s="214" t="s">
        <v>4685</v>
      </c>
      <c r="F1063" s="215"/>
      <c r="G1063" s="233"/>
      <c r="H1063" s="204"/>
    </row>
    <row r="1064" spans="2:8">
      <c r="B1064" s="211" t="s">
        <v>5981</v>
      </c>
      <c r="C1064" s="212" t="s">
        <v>5982</v>
      </c>
      <c r="D1064" s="213" t="s">
        <v>4749</v>
      </c>
      <c r="E1064" s="214" t="s">
        <v>4685</v>
      </c>
      <c r="F1064" s="215"/>
      <c r="G1064" s="233"/>
      <c r="H1064" s="204"/>
    </row>
    <row r="1065" spans="2:8" ht="33">
      <c r="B1065" s="211" t="s">
        <v>5983</v>
      </c>
      <c r="C1065" s="212" t="s">
        <v>5984</v>
      </c>
      <c r="D1065" s="213" t="s">
        <v>1356</v>
      </c>
      <c r="E1065" s="214" t="s">
        <v>4671</v>
      </c>
      <c r="F1065" s="215"/>
      <c r="G1065" s="233"/>
      <c r="H1065" s="204"/>
    </row>
    <row r="1066" spans="2:8">
      <c r="B1066" s="211" t="s">
        <v>5985</v>
      </c>
      <c r="C1066" s="212" t="s">
        <v>5986</v>
      </c>
      <c r="D1066" s="213" t="s">
        <v>1367</v>
      </c>
      <c r="E1066" s="214" t="s">
        <v>4685</v>
      </c>
      <c r="F1066" s="215"/>
      <c r="G1066" s="233"/>
      <c r="H1066" s="204"/>
    </row>
    <row r="1067" spans="2:8" ht="33">
      <c r="B1067" s="211" t="s">
        <v>5987</v>
      </c>
      <c r="C1067" s="212" t="s">
        <v>5988</v>
      </c>
      <c r="D1067" s="213" t="s">
        <v>1574</v>
      </c>
      <c r="E1067" s="214" t="s">
        <v>4685</v>
      </c>
      <c r="F1067" s="215"/>
      <c r="G1067" s="233"/>
      <c r="H1067" s="204"/>
    </row>
    <row r="1068" spans="2:8" ht="33">
      <c r="B1068" s="211" t="s">
        <v>5989</v>
      </c>
      <c r="C1068" s="212" t="s">
        <v>5990</v>
      </c>
      <c r="D1068" s="213" t="s">
        <v>1367</v>
      </c>
      <c r="E1068" s="214" t="s">
        <v>4685</v>
      </c>
      <c r="F1068" s="215"/>
      <c r="G1068" s="233"/>
      <c r="H1068" s="204"/>
    </row>
    <row r="1069" spans="2:8" ht="33">
      <c r="B1069" s="211" t="s">
        <v>5991</v>
      </c>
      <c r="C1069" s="212" t="s">
        <v>5992</v>
      </c>
      <c r="D1069" s="213" t="s">
        <v>2158</v>
      </c>
      <c r="E1069" s="214" t="s">
        <v>4685</v>
      </c>
      <c r="F1069" s="215"/>
      <c r="G1069" s="233"/>
      <c r="H1069" s="204"/>
    </row>
    <row r="1070" spans="2:8" ht="33">
      <c r="B1070" s="211" t="s">
        <v>5993</v>
      </c>
      <c r="C1070" s="212" t="s">
        <v>5994</v>
      </c>
      <c r="D1070" s="213" t="s">
        <v>1574</v>
      </c>
      <c r="E1070" s="214" t="s">
        <v>4685</v>
      </c>
      <c r="F1070" s="215"/>
      <c r="G1070" s="233"/>
      <c r="H1070" s="204"/>
    </row>
    <row r="1071" spans="2:8" ht="33">
      <c r="B1071" s="211" t="s">
        <v>5995</v>
      </c>
      <c r="C1071" s="212" t="s">
        <v>5996</v>
      </c>
      <c r="D1071" s="213" t="s">
        <v>1367</v>
      </c>
      <c r="E1071" s="214" t="s">
        <v>4685</v>
      </c>
      <c r="F1071" s="215"/>
      <c r="G1071" s="233"/>
      <c r="H1071" s="204"/>
    </row>
    <row r="1072" spans="2:8" ht="17.25" thickBot="1">
      <c r="B1072" s="211" t="s">
        <v>5997</v>
      </c>
      <c r="C1072" s="212" t="s">
        <v>5998</v>
      </c>
      <c r="D1072" s="213" t="s">
        <v>4749</v>
      </c>
      <c r="E1072" s="214" t="s">
        <v>4685</v>
      </c>
      <c r="F1072" s="215"/>
      <c r="G1072" s="234"/>
      <c r="H1072" s="204"/>
    </row>
    <row r="1073" spans="2:8" ht="20.100000000000001" customHeight="1" thickBot="1">
      <c r="B1073" s="462" t="s">
        <v>5999</v>
      </c>
      <c r="C1073" s="463"/>
      <c r="D1073" s="464"/>
      <c r="E1073" s="465"/>
      <c r="F1073" s="465"/>
      <c r="G1073" s="467"/>
      <c r="H1073" s="204"/>
    </row>
    <row r="1074" spans="2:8" ht="20.100000000000001" customHeight="1" thickBot="1">
      <c r="B1074" s="462" t="s">
        <v>5819</v>
      </c>
      <c r="C1074" s="463"/>
      <c r="D1074" s="464"/>
      <c r="E1074" s="465"/>
      <c r="F1074" s="465"/>
      <c r="G1074" s="467"/>
      <c r="H1074" s="204"/>
    </row>
    <row r="1075" spans="2:8">
      <c r="B1075" s="205" t="s">
        <v>5820</v>
      </c>
      <c r="C1075" s="206" t="s">
        <v>6000</v>
      </c>
      <c r="D1075" s="423" t="s">
        <v>1367</v>
      </c>
      <c r="E1075" s="294" t="s">
        <v>1443</v>
      </c>
      <c r="F1075" s="209"/>
      <c r="G1075" s="350" t="s">
        <v>6001</v>
      </c>
      <c r="H1075" s="204"/>
    </row>
    <row r="1076" spans="2:8">
      <c r="B1076" s="211" t="s">
        <v>5822</v>
      </c>
      <c r="C1076" s="212" t="s">
        <v>6002</v>
      </c>
      <c r="D1076" s="213" t="s">
        <v>4721</v>
      </c>
      <c r="E1076" s="214" t="s">
        <v>1443</v>
      </c>
      <c r="F1076" s="215"/>
      <c r="G1076" s="233"/>
      <c r="H1076" s="204"/>
    </row>
    <row r="1077" spans="2:8">
      <c r="B1077" s="211" t="s">
        <v>5825</v>
      </c>
      <c r="C1077" s="212" t="s">
        <v>6003</v>
      </c>
      <c r="D1077" s="213" t="s">
        <v>1367</v>
      </c>
      <c r="E1077" s="214" t="s">
        <v>1443</v>
      </c>
      <c r="F1077" s="215"/>
      <c r="G1077" s="233"/>
      <c r="H1077" s="204"/>
    </row>
    <row r="1078" spans="2:8" ht="33">
      <c r="B1078" s="211" t="s">
        <v>5827</v>
      </c>
      <c r="C1078" s="212" t="s">
        <v>6004</v>
      </c>
      <c r="D1078" s="213" t="s">
        <v>1356</v>
      </c>
      <c r="E1078" s="214" t="s">
        <v>1858</v>
      </c>
      <c r="F1078" s="215"/>
      <c r="G1078" s="233"/>
      <c r="H1078" s="204"/>
    </row>
    <row r="1079" spans="2:8">
      <c r="B1079" s="211" t="s">
        <v>5830</v>
      </c>
      <c r="C1079" s="212" t="s">
        <v>6005</v>
      </c>
      <c r="D1079" s="213" t="s">
        <v>1367</v>
      </c>
      <c r="E1079" s="214" t="s">
        <v>1443</v>
      </c>
      <c r="F1079" s="215"/>
      <c r="G1079" s="233"/>
      <c r="H1079" s="204"/>
    </row>
    <row r="1080" spans="2:8" ht="33">
      <c r="B1080" s="211" t="s">
        <v>5832</v>
      </c>
      <c r="C1080" s="212" t="s">
        <v>6006</v>
      </c>
      <c r="D1080" s="213" t="s">
        <v>1574</v>
      </c>
      <c r="E1080" s="214" t="s">
        <v>1443</v>
      </c>
      <c r="F1080" s="215"/>
      <c r="G1080" s="233"/>
      <c r="H1080" s="204"/>
    </row>
    <row r="1081" spans="2:8" ht="33">
      <c r="B1081" s="211" t="s">
        <v>5835</v>
      </c>
      <c r="C1081" s="212" t="s">
        <v>6007</v>
      </c>
      <c r="D1081" s="213" t="s">
        <v>1367</v>
      </c>
      <c r="E1081" s="214" t="s">
        <v>1443</v>
      </c>
      <c r="F1081" s="215"/>
      <c r="G1081" s="233"/>
      <c r="H1081" s="204"/>
    </row>
    <row r="1082" spans="2:8" ht="33">
      <c r="B1082" s="211" t="s">
        <v>5837</v>
      </c>
      <c r="C1082" s="212" t="s">
        <v>6008</v>
      </c>
      <c r="D1082" s="213" t="s">
        <v>2158</v>
      </c>
      <c r="E1082" s="214" t="s">
        <v>1443</v>
      </c>
      <c r="F1082" s="215"/>
      <c r="G1082" s="233"/>
      <c r="H1082" s="204"/>
    </row>
    <row r="1083" spans="2:8" ht="33">
      <c r="B1083" s="211" t="s">
        <v>5840</v>
      </c>
      <c r="C1083" s="212" t="s">
        <v>6009</v>
      </c>
      <c r="D1083" s="213" t="s">
        <v>1574</v>
      </c>
      <c r="E1083" s="214" t="s">
        <v>1443</v>
      </c>
      <c r="F1083" s="215"/>
      <c r="G1083" s="233"/>
      <c r="H1083" s="204"/>
    </row>
    <row r="1084" spans="2:8" ht="33">
      <c r="B1084" s="211" t="s">
        <v>5843</v>
      </c>
      <c r="C1084" s="212" t="s">
        <v>6010</v>
      </c>
      <c r="D1084" s="213" t="s">
        <v>1367</v>
      </c>
      <c r="E1084" s="214" t="s">
        <v>1443</v>
      </c>
      <c r="F1084" s="215"/>
      <c r="G1084" s="233"/>
      <c r="H1084" s="204"/>
    </row>
    <row r="1085" spans="2:8">
      <c r="B1085" s="211" t="s">
        <v>5846</v>
      </c>
      <c r="C1085" s="212" t="s">
        <v>6011</v>
      </c>
      <c r="D1085" s="213" t="s">
        <v>4749</v>
      </c>
      <c r="E1085" s="214" t="s">
        <v>1443</v>
      </c>
      <c r="F1085" s="215"/>
      <c r="G1085" s="233"/>
      <c r="H1085" s="204"/>
    </row>
    <row r="1086" spans="2:8" ht="33">
      <c r="B1086" s="211" t="s">
        <v>5849</v>
      </c>
      <c r="C1086" s="212" t="s">
        <v>6012</v>
      </c>
      <c r="D1086" s="213" t="s">
        <v>1356</v>
      </c>
      <c r="E1086" s="214" t="s">
        <v>1858</v>
      </c>
      <c r="F1086" s="215"/>
      <c r="G1086" s="233"/>
      <c r="H1086" s="204"/>
    </row>
    <row r="1087" spans="2:8">
      <c r="B1087" s="211" t="s">
        <v>5852</v>
      </c>
      <c r="C1087" s="212" t="s">
        <v>6013</v>
      </c>
      <c r="D1087" s="213" t="s">
        <v>1367</v>
      </c>
      <c r="E1087" s="214" t="s">
        <v>1443</v>
      </c>
      <c r="F1087" s="215"/>
      <c r="G1087" s="233"/>
      <c r="H1087" s="204"/>
    </row>
    <row r="1088" spans="2:8" ht="33">
      <c r="B1088" s="211" t="s">
        <v>5854</v>
      </c>
      <c r="C1088" s="212" t="s">
        <v>6014</v>
      </c>
      <c r="D1088" s="213" t="s">
        <v>1574</v>
      </c>
      <c r="E1088" s="214" t="s">
        <v>1443</v>
      </c>
      <c r="F1088" s="215"/>
      <c r="G1088" s="233"/>
      <c r="H1088" s="204"/>
    </row>
    <row r="1089" spans="2:8" ht="33">
      <c r="B1089" s="211" t="s">
        <v>5856</v>
      </c>
      <c r="C1089" s="212" t="s">
        <v>6015</v>
      </c>
      <c r="D1089" s="213" t="s">
        <v>1367</v>
      </c>
      <c r="E1089" s="214" t="s">
        <v>1443</v>
      </c>
      <c r="F1089" s="215"/>
      <c r="G1089" s="233"/>
      <c r="H1089" s="204"/>
    </row>
    <row r="1090" spans="2:8" ht="33">
      <c r="B1090" s="211" t="s">
        <v>5858</v>
      </c>
      <c r="C1090" s="212" t="s">
        <v>6016</v>
      </c>
      <c r="D1090" s="213" t="s">
        <v>2158</v>
      </c>
      <c r="E1090" s="214" t="s">
        <v>1443</v>
      </c>
      <c r="F1090" s="215"/>
      <c r="G1090" s="233"/>
      <c r="H1090" s="204"/>
    </row>
    <row r="1091" spans="2:8" ht="33">
      <c r="B1091" s="211" t="s">
        <v>5860</v>
      </c>
      <c r="C1091" s="212" t="s">
        <v>6017</v>
      </c>
      <c r="D1091" s="213" t="s">
        <v>1574</v>
      </c>
      <c r="E1091" s="214" t="s">
        <v>1443</v>
      </c>
      <c r="F1091" s="215"/>
      <c r="G1091" s="233"/>
      <c r="H1091" s="204"/>
    </row>
    <row r="1092" spans="2:8" ht="33">
      <c r="B1092" s="211" t="s">
        <v>5862</v>
      </c>
      <c r="C1092" s="212" t="s">
        <v>6018</v>
      </c>
      <c r="D1092" s="213" t="s">
        <v>1367</v>
      </c>
      <c r="E1092" s="214" t="s">
        <v>1443</v>
      </c>
      <c r="F1092" s="215"/>
      <c r="G1092" s="233"/>
      <c r="H1092" s="204"/>
    </row>
    <row r="1093" spans="2:8">
      <c r="B1093" s="211" t="s">
        <v>5864</v>
      </c>
      <c r="C1093" s="212" t="s">
        <v>6019</v>
      </c>
      <c r="D1093" s="213" t="s">
        <v>2277</v>
      </c>
      <c r="E1093" s="214">
        <v>18</v>
      </c>
      <c r="F1093" s="215"/>
      <c r="G1093" s="233"/>
      <c r="H1093" s="204"/>
    </row>
    <row r="1094" spans="2:8" ht="33">
      <c r="B1094" s="211" t="s">
        <v>5866</v>
      </c>
      <c r="C1094" s="212" t="s">
        <v>6020</v>
      </c>
      <c r="D1094" s="213" t="s">
        <v>1356</v>
      </c>
      <c r="E1094" s="214" t="s">
        <v>1858</v>
      </c>
      <c r="F1094" s="215"/>
      <c r="G1094" s="233"/>
      <c r="H1094" s="204"/>
    </row>
    <row r="1095" spans="2:8">
      <c r="B1095" s="211" t="s">
        <v>5869</v>
      </c>
      <c r="C1095" s="212" t="s">
        <v>6021</v>
      </c>
      <c r="D1095" s="213" t="s">
        <v>1367</v>
      </c>
      <c r="E1095" s="214" t="s">
        <v>1443</v>
      </c>
      <c r="F1095" s="215"/>
      <c r="G1095" s="233"/>
      <c r="H1095" s="204"/>
    </row>
    <row r="1096" spans="2:8" ht="33">
      <c r="B1096" s="211" t="s">
        <v>5871</v>
      </c>
      <c r="C1096" s="212" t="s">
        <v>6022</v>
      </c>
      <c r="D1096" s="213" t="s">
        <v>1574</v>
      </c>
      <c r="E1096" s="214" t="s">
        <v>1443</v>
      </c>
      <c r="F1096" s="215"/>
      <c r="G1096" s="233"/>
      <c r="H1096" s="204"/>
    </row>
    <row r="1097" spans="2:8" ht="33">
      <c r="B1097" s="211" t="s">
        <v>5873</v>
      </c>
      <c r="C1097" s="212" t="s">
        <v>6023</v>
      </c>
      <c r="D1097" s="213" t="s">
        <v>1367</v>
      </c>
      <c r="E1097" s="214" t="s">
        <v>1443</v>
      </c>
      <c r="F1097" s="215"/>
      <c r="G1097" s="233"/>
      <c r="H1097" s="204"/>
    </row>
    <row r="1098" spans="2:8" ht="33">
      <c r="B1098" s="211" t="s">
        <v>5875</v>
      </c>
      <c r="C1098" s="212" t="s">
        <v>6024</v>
      </c>
      <c r="D1098" s="213" t="s">
        <v>2158</v>
      </c>
      <c r="E1098" s="214" t="s">
        <v>1443</v>
      </c>
      <c r="F1098" s="215"/>
      <c r="G1098" s="233"/>
      <c r="H1098" s="204"/>
    </row>
    <row r="1099" spans="2:8" ht="33">
      <c r="B1099" s="211" t="s">
        <v>5877</v>
      </c>
      <c r="C1099" s="212" t="s">
        <v>6025</v>
      </c>
      <c r="D1099" s="213" t="s">
        <v>1574</v>
      </c>
      <c r="E1099" s="214" t="s">
        <v>1443</v>
      </c>
      <c r="F1099" s="215"/>
      <c r="G1099" s="233"/>
      <c r="H1099" s="204"/>
    </row>
    <row r="1100" spans="2:8" ht="33">
      <c r="B1100" s="211" t="s">
        <v>5879</v>
      </c>
      <c r="C1100" s="212" t="s">
        <v>6026</v>
      </c>
      <c r="D1100" s="213" t="s">
        <v>1367</v>
      </c>
      <c r="E1100" s="214" t="s">
        <v>1443</v>
      </c>
      <c r="F1100" s="215"/>
      <c r="G1100" s="233"/>
      <c r="H1100" s="204"/>
    </row>
    <row r="1101" spans="2:8" ht="17.25" thickBot="1">
      <c r="B1101" s="211" t="s">
        <v>5881</v>
      </c>
      <c r="C1101" s="212" t="s">
        <v>6027</v>
      </c>
      <c r="D1101" s="213" t="s">
        <v>4749</v>
      </c>
      <c r="E1101" s="214" t="s">
        <v>1443</v>
      </c>
      <c r="F1101" s="215"/>
      <c r="G1101" s="234"/>
      <c r="H1101" s="204"/>
    </row>
    <row r="1102" spans="2:8" ht="20.100000000000001" customHeight="1" thickBot="1">
      <c r="B1102" s="462" t="s">
        <v>5883</v>
      </c>
      <c r="C1102" s="463"/>
      <c r="D1102" s="464"/>
      <c r="E1102" s="465"/>
      <c r="F1102" s="465"/>
      <c r="G1102" s="467"/>
      <c r="H1102" s="204"/>
    </row>
    <row r="1103" spans="2:8">
      <c r="B1103" s="211" t="s">
        <v>5884</v>
      </c>
      <c r="C1103" s="212" t="s">
        <v>6028</v>
      </c>
      <c r="D1103" s="213" t="s">
        <v>4749</v>
      </c>
      <c r="E1103" s="214" t="s">
        <v>4685</v>
      </c>
      <c r="F1103" s="215"/>
      <c r="G1103" s="233"/>
      <c r="H1103" s="204"/>
    </row>
    <row r="1104" spans="2:8">
      <c r="B1104" s="211" t="s">
        <v>5887</v>
      </c>
      <c r="C1104" s="212" t="s">
        <v>6029</v>
      </c>
      <c r="D1104" s="213" t="s">
        <v>1367</v>
      </c>
      <c r="E1104" s="214" t="s">
        <v>4685</v>
      </c>
      <c r="F1104" s="215"/>
      <c r="G1104" s="233"/>
      <c r="H1104" s="204"/>
    </row>
    <row r="1105" spans="2:8">
      <c r="B1105" s="211" t="s">
        <v>5890</v>
      </c>
      <c r="C1105" s="212" t="s">
        <v>6030</v>
      </c>
      <c r="D1105" s="213" t="s">
        <v>4721</v>
      </c>
      <c r="E1105" s="214" t="s">
        <v>4685</v>
      </c>
      <c r="F1105" s="215"/>
      <c r="G1105" s="233"/>
      <c r="H1105" s="204"/>
    </row>
    <row r="1106" spans="2:8">
      <c r="B1106" s="211" t="s">
        <v>5892</v>
      </c>
      <c r="C1106" s="212" t="s">
        <v>6031</v>
      </c>
      <c r="D1106" s="213" t="s">
        <v>1367</v>
      </c>
      <c r="E1106" s="214" t="s">
        <v>4685</v>
      </c>
      <c r="F1106" s="215"/>
      <c r="G1106" s="233"/>
      <c r="H1106" s="204"/>
    </row>
    <row r="1107" spans="2:8" ht="33">
      <c r="B1107" s="211" t="s">
        <v>5894</v>
      </c>
      <c r="C1107" s="212" t="s">
        <v>6032</v>
      </c>
      <c r="D1107" s="213" t="s">
        <v>1356</v>
      </c>
      <c r="E1107" s="214" t="s">
        <v>4671</v>
      </c>
      <c r="F1107" s="215"/>
      <c r="G1107" s="233"/>
      <c r="H1107" s="204"/>
    </row>
    <row r="1108" spans="2:8">
      <c r="B1108" s="211" t="s">
        <v>5896</v>
      </c>
      <c r="C1108" s="212" t="s">
        <v>6033</v>
      </c>
      <c r="D1108" s="213" t="s">
        <v>1367</v>
      </c>
      <c r="E1108" s="214" t="s">
        <v>4685</v>
      </c>
      <c r="F1108" s="215"/>
      <c r="G1108" s="233"/>
      <c r="H1108" s="204"/>
    </row>
    <row r="1109" spans="2:8" ht="33">
      <c r="B1109" s="211" t="s">
        <v>5898</v>
      </c>
      <c r="C1109" s="212" t="s">
        <v>6034</v>
      </c>
      <c r="D1109" s="213" t="s">
        <v>1574</v>
      </c>
      <c r="E1109" s="214" t="s">
        <v>4685</v>
      </c>
      <c r="F1109" s="215"/>
      <c r="G1109" s="233"/>
      <c r="H1109" s="204"/>
    </row>
    <row r="1110" spans="2:8" ht="33">
      <c r="B1110" s="211" t="s">
        <v>5900</v>
      </c>
      <c r="C1110" s="212" t="s">
        <v>6035</v>
      </c>
      <c r="D1110" s="213" t="s">
        <v>1367</v>
      </c>
      <c r="E1110" s="214" t="s">
        <v>4685</v>
      </c>
      <c r="F1110" s="215"/>
      <c r="G1110" s="233"/>
      <c r="H1110" s="204"/>
    </row>
    <row r="1111" spans="2:8" ht="33">
      <c r="B1111" s="211" t="s">
        <v>5902</v>
      </c>
      <c r="C1111" s="212" t="s">
        <v>6036</v>
      </c>
      <c r="D1111" s="213" t="s">
        <v>2158</v>
      </c>
      <c r="E1111" s="214" t="s">
        <v>4685</v>
      </c>
      <c r="F1111" s="215"/>
      <c r="G1111" s="233"/>
      <c r="H1111" s="204"/>
    </row>
    <row r="1112" spans="2:8" ht="33">
      <c r="B1112" s="211" t="s">
        <v>5904</v>
      </c>
      <c r="C1112" s="212" t="s">
        <v>6037</v>
      </c>
      <c r="D1112" s="213" t="s">
        <v>1574</v>
      </c>
      <c r="E1112" s="214" t="s">
        <v>4685</v>
      </c>
      <c r="F1112" s="215"/>
      <c r="G1112" s="233"/>
      <c r="H1112" s="204"/>
    </row>
    <row r="1113" spans="2:8" ht="33">
      <c r="B1113" s="211" t="s">
        <v>5906</v>
      </c>
      <c r="C1113" s="212" t="s">
        <v>6038</v>
      </c>
      <c r="D1113" s="213" t="s">
        <v>1367</v>
      </c>
      <c r="E1113" s="214" t="s">
        <v>4685</v>
      </c>
      <c r="F1113" s="215"/>
      <c r="G1113" s="233"/>
      <c r="H1113" s="204"/>
    </row>
    <row r="1114" spans="2:8">
      <c r="B1114" s="211" t="s">
        <v>5908</v>
      </c>
      <c r="C1114" s="212" t="s">
        <v>6039</v>
      </c>
      <c r="D1114" s="213" t="s">
        <v>4749</v>
      </c>
      <c r="E1114" s="214" t="s">
        <v>4685</v>
      </c>
      <c r="F1114" s="215"/>
      <c r="G1114" s="233"/>
      <c r="H1114" s="204"/>
    </row>
    <row r="1115" spans="2:8" ht="33">
      <c r="B1115" s="211" t="s">
        <v>5910</v>
      </c>
      <c r="C1115" s="212" t="s">
        <v>6040</v>
      </c>
      <c r="D1115" s="213" t="s">
        <v>1356</v>
      </c>
      <c r="E1115" s="214" t="s">
        <v>4671</v>
      </c>
      <c r="F1115" s="215"/>
      <c r="G1115" s="233"/>
      <c r="H1115" s="204"/>
    </row>
    <row r="1116" spans="2:8">
      <c r="B1116" s="211" t="s">
        <v>5912</v>
      </c>
      <c r="C1116" s="212" t="s">
        <v>6041</v>
      </c>
      <c r="D1116" s="213" t="s">
        <v>1367</v>
      </c>
      <c r="E1116" s="214" t="s">
        <v>4685</v>
      </c>
      <c r="F1116" s="215"/>
      <c r="G1116" s="233"/>
      <c r="H1116" s="204"/>
    </row>
    <row r="1117" spans="2:8" ht="33">
      <c r="B1117" s="211" t="s">
        <v>5914</v>
      </c>
      <c r="C1117" s="212" t="s">
        <v>6042</v>
      </c>
      <c r="D1117" s="213" t="s">
        <v>1574</v>
      </c>
      <c r="E1117" s="214" t="s">
        <v>4685</v>
      </c>
      <c r="F1117" s="215"/>
      <c r="G1117" s="233"/>
      <c r="H1117" s="204"/>
    </row>
    <row r="1118" spans="2:8" ht="33">
      <c r="B1118" s="211" t="s">
        <v>5916</v>
      </c>
      <c r="C1118" s="212" t="s">
        <v>6043</v>
      </c>
      <c r="D1118" s="213" t="s">
        <v>1367</v>
      </c>
      <c r="E1118" s="214" t="s">
        <v>4685</v>
      </c>
      <c r="F1118" s="215"/>
      <c r="G1118" s="233"/>
      <c r="H1118" s="204"/>
    </row>
    <row r="1119" spans="2:8" ht="33">
      <c r="B1119" s="211" t="s">
        <v>5918</v>
      </c>
      <c r="C1119" s="212" t="s">
        <v>6044</v>
      </c>
      <c r="D1119" s="213" t="s">
        <v>2158</v>
      </c>
      <c r="E1119" s="214" t="s">
        <v>4685</v>
      </c>
      <c r="F1119" s="215"/>
      <c r="G1119" s="233"/>
      <c r="H1119" s="204"/>
    </row>
    <row r="1120" spans="2:8" ht="33">
      <c r="B1120" s="211" t="s">
        <v>5920</v>
      </c>
      <c r="C1120" s="212" t="s">
        <v>6045</v>
      </c>
      <c r="D1120" s="213" t="s">
        <v>1574</v>
      </c>
      <c r="E1120" s="214" t="s">
        <v>4685</v>
      </c>
      <c r="F1120" s="215"/>
      <c r="G1120" s="233"/>
      <c r="H1120" s="204"/>
    </row>
    <row r="1121" spans="2:8" ht="33">
      <c r="B1121" s="211" t="s">
        <v>5922</v>
      </c>
      <c r="C1121" s="212" t="s">
        <v>6046</v>
      </c>
      <c r="D1121" s="213" t="s">
        <v>1367</v>
      </c>
      <c r="E1121" s="214" t="s">
        <v>4685</v>
      </c>
      <c r="F1121" s="215"/>
      <c r="G1121" s="233"/>
      <c r="H1121" s="204"/>
    </row>
    <row r="1122" spans="2:8">
      <c r="B1122" s="211" t="s">
        <v>5924</v>
      </c>
      <c r="C1122" s="212" t="s">
        <v>6047</v>
      </c>
      <c r="D1122" s="213" t="s">
        <v>4749</v>
      </c>
      <c r="E1122" s="214" t="s">
        <v>4685</v>
      </c>
      <c r="F1122" s="215"/>
      <c r="G1122" s="233"/>
      <c r="H1122" s="204"/>
    </row>
    <row r="1123" spans="2:8" ht="33">
      <c r="B1123" s="211" t="s">
        <v>5926</v>
      </c>
      <c r="C1123" s="212" t="s">
        <v>6048</v>
      </c>
      <c r="D1123" s="213" t="s">
        <v>1356</v>
      </c>
      <c r="E1123" s="214" t="s">
        <v>4671</v>
      </c>
      <c r="F1123" s="215"/>
      <c r="G1123" s="233"/>
      <c r="H1123" s="204"/>
    </row>
    <row r="1124" spans="2:8">
      <c r="B1124" s="211" t="s">
        <v>5928</v>
      </c>
      <c r="C1124" s="212" t="s">
        <v>6049</v>
      </c>
      <c r="D1124" s="213" t="s">
        <v>1367</v>
      </c>
      <c r="E1124" s="214" t="s">
        <v>4685</v>
      </c>
      <c r="F1124" s="215"/>
      <c r="G1124" s="233"/>
      <c r="H1124" s="204"/>
    </row>
    <row r="1125" spans="2:8" ht="33">
      <c r="B1125" s="211" t="s">
        <v>5930</v>
      </c>
      <c r="C1125" s="212" t="s">
        <v>6050</v>
      </c>
      <c r="D1125" s="213" t="s">
        <v>1574</v>
      </c>
      <c r="E1125" s="214" t="s">
        <v>4685</v>
      </c>
      <c r="F1125" s="215"/>
      <c r="G1125" s="233"/>
      <c r="H1125" s="204"/>
    </row>
    <row r="1126" spans="2:8" ht="33">
      <c r="B1126" s="211" t="s">
        <v>5932</v>
      </c>
      <c r="C1126" s="212" t="s">
        <v>6051</v>
      </c>
      <c r="D1126" s="213" t="s">
        <v>1367</v>
      </c>
      <c r="E1126" s="214" t="s">
        <v>4685</v>
      </c>
      <c r="F1126" s="215"/>
      <c r="G1126" s="233"/>
      <c r="H1126" s="204"/>
    </row>
    <row r="1127" spans="2:8" ht="33">
      <c r="B1127" s="211" t="s">
        <v>5934</v>
      </c>
      <c r="C1127" s="212" t="s">
        <v>6052</v>
      </c>
      <c r="D1127" s="213" t="s">
        <v>2158</v>
      </c>
      <c r="E1127" s="214" t="s">
        <v>4685</v>
      </c>
      <c r="F1127" s="215"/>
      <c r="G1127" s="233"/>
      <c r="H1127" s="204"/>
    </row>
    <row r="1128" spans="2:8" ht="33">
      <c r="B1128" s="211" t="s">
        <v>5936</v>
      </c>
      <c r="C1128" s="212" t="s">
        <v>6053</v>
      </c>
      <c r="D1128" s="213" t="s">
        <v>1574</v>
      </c>
      <c r="E1128" s="214" t="s">
        <v>4685</v>
      </c>
      <c r="F1128" s="215"/>
      <c r="G1128" s="233"/>
      <c r="H1128" s="204"/>
    </row>
    <row r="1129" spans="2:8" ht="33">
      <c r="B1129" s="211" t="s">
        <v>5938</v>
      </c>
      <c r="C1129" s="212" t="s">
        <v>6054</v>
      </c>
      <c r="D1129" s="213" t="s">
        <v>1367</v>
      </c>
      <c r="E1129" s="214" t="s">
        <v>4685</v>
      </c>
      <c r="F1129" s="215"/>
      <c r="G1129" s="233"/>
      <c r="H1129" s="204"/>
    </row>
    <row r="1130" spans="2:8" ht="17.25" thickBot="1">
      <c r="B1130" s="211" t="s">
        <v>5940</v>
      </c>
      <c r="C1130" s="212" t="s">
        <v>6055</v>
      </c>
      <c r="D1130" s="213" t="s">
        <v>4749</v>
      </c>
      <c r="E1130" s="214" t="s">
        <v>4685</v>
      </c>
      <c r="F1130" s="215"/>
      <c r="G1130" s="234"/>
      <c r="H1130" s="204"/>
    </row>
    <row r="1131" spans="2:8" ht="20.100000000000001" customHeight="1" thickBot="1">
      <c r="B1131" s="462" t="s">
        <v>5942</v>
      </c>
      <c r="C1131" s="463"/>
      <c r="D1131" s="464"/>
      <c r="E1131" s="465"/>
      <c r="F1131" s="465"/>
      <c r="G1131" s="467"/>
      <c r="H1131" s="204"/>
    </row>
    <row r="1132" spans="2:8">
      <c r="B1132" s="211" t="s">
        <v>5943</v>
      </c>
      <c r="C1132" s="212" t="s">
        <v>6056</v>
      </c>
      <c r="D1132" s="213" t="s">
        <v>4749</v>
      </c>
      <c r="E1132" s="214" t="s">
        <v>4685</v>
      </c>
      <c r="F1132" s="215"/>
      <c r="G1132" s="233" t="s">
        <v>6057</v>
      </c>
      <c r="H1132" s="204"/>
    </row>
    <row r="1133" spans="2:8">
      <c r="B1133" s="211" t="s">
        <v>5945</v>
      </c>
      <c r="C1133" s="212" t="s">
        <v>6058</v>
      </c>
      <c r="D1133" s="213" t="s">
        <v>1367</v>
      </c>
      <c r="E1133" s="214" t="s">
        <v>4685</v>
      </c>
      <c r="F1133" s="215"/>
      <c r="G1133" s="233"/>
      <c r="H1133" s="204"/>
    </row>
    <row r="1134" spans="2:8">
      <c r="B1134" s="211" t="s">
        <v>5947</v>
      </c>
      <c r="C1134" s="212" t="s">
        <v>6059</v>
      </c>
      <c r="D1134" s="213" t="s">
        <v>4721</v>
      </c>
      <c r="E1134" s="214" t="s">
        <v>4685</v>
      </c>
      <c r="F1134" s="215"/>
      <c r="G1134" s="233"/>
      <c r="H1134" s="204"/>
    </row>
    <row r="1135" spans="2:8">
      <c r="B1135" s="211" t="s">
        <v>5949</v>
      </c>
      <c r="C1135" s="212" t="s">
        <v>6060</v>
      </c>
      <c r="D1135" s="213" t="s">
        <v>1367</v>
      </c>
      <c r="E1135" s="214" t="s">
        <v>4685</v>
      </c>
      <c r="F1135" s="215"/>
      <c r="G1135" s="233"/>
      <c r="H1135" s="204"/>
    </row>
    <row r="1136" spans="2:8" ht="33">
      <c r="B1136" s="211" t="s">
        <v>5951</v>
      </c>
      <c r="C1136" s="212" t="s">
        <v>6061</v>
      </c>
      <c r="D1136" s="213" t="s">
        <v>1356</v>
      </c>
      <c r="E1136" s="214" t="s">
        <v>4671</v>
      </c>
      <c r="F1136" s="215"/>
      <c r="G1136" s="233"/>
      <c r="H1136" s="204"/>
    </row>
    <row r="1137" spans="2:8">
      <c r="B1137" s="211" t="s">
        <v>5953</v>
      </c>
      <c r="C1137" s="212" t="s">
        <v>6062</v>
      </c>
      <c r="D1137" s="213" t="s">
        <v>1367</v>
      </c>
      <c r="E1137" s="214" t="s">
        <v>4685</v>
      </c>
      <c r="F1137" s="215"/>
      <c r="G1137" s="233"/>
      <c r="H1137" s="204"/>
    </row>
    <row r="1138" spans="2:8" ht="33">
      <c r="B1138" s="211" t="s">
        <v>5955</v>
      </c>
      <c r="C1138" s="212" t="s">
        <v>6063</v>
      </c>
      <c r="D1138" s="213" t="s">
        <v>1574</v>
      </c>
      <c r="E1138" s="214" t="s">
        <v>4685</v>
      </c>
      <c r="F1138" s="215"/>
      <c r="G1138" s="233"/>
      <c r="H1138" s="204"/>
    </row>
    <row r="1139" spans="2:8" ht="33">
      <c r="B1139" s="211" t="s">
        <v>5957</v>
      </c>
      <c r="C1139" s="212" t="s">
        <v>6064</v>
      </c>
      <c r="D1139" s="213" t="s">
        <v>1367</v>
      </c>
      <c r="E1139" s="214" t="s">
        <v>4685</v>
      </c>
      <c r="F1139" s="215"/>
      <c r="G1139" s="233"/>
      <c r="H1139" s="204"/>
    </row>
    <row r="1140" spans="2:8" ht="33">
      <c r="B1140" s="211" t="s">
        <v>5959</v>
      </c>
      <c r="C1140" s="212" t="s">
        <v>6065</v>
      </c>
      <c r="D1140" s="213" t="s">
        <v>2158</v>
      </c>
      <c r="E1140" s="214" t="s">
        <v>4685</v>
      </c>
      <c r="F1140" s="215"/>
      <c r="G1140" s="233"/>
      <c r="H1140" s="204"/>
    </row>
    <row r="1141" spans="2:8" ht="33">
      <c r="B1141" s="211" t="s">
        <v>5961</v>
      </c>
      <c r="C1141" s="212" t="s">
        <v>6066</v>
      </c>
      <c r="D1141" s="213" t="s">
        <v>1574</v>
      </c>
      <c r="E1141" s="214" t="s">
        <v>4685</v>
      </c>
      <c r="F1141" s="215"/>
      <c r="G1141" s="233"/>
      <c r="H1141" s="204"/>
    </row>
    <row r="1142" spans="2:8" ht="33">
      <c r="B1142" s="211" t="s">
        <v>5963</v>
      </c>
      <c r="C1142" s="212" t="s">
        <v>6067</v>
      </c>
      <c r="D1142" s="213" t="s">
        <v>1367</v>
      </c>
      <c r="E1142" s="214" t="s">
        <v>4685</v>
      </c>
      <c r="F1142" s="215"/>
      <c r="G1142" s="233"/>
      <c r="H1142" s="204"/>
    </row>
    <row r="1143" spans="2:8">
      <c r="B1143" s="211" t="s">
        <v>5965</v>
      </c>
      <c r="C1143" s="212" t="s">
        <v>6068</v>
      </c>
      <c r="D1143" s="213" t="s">
        <v>4749</v>
      </c>
      <c r="E1143" s="214" t="s">
        <v>4685</v>
      </c>
      <c r="F1143" s="215"/>
      <c r="G1143" s="233"/>
      <c r="H1143" s="204"/>
    </row>
    <row r="1144" spans="2:8" ht="33">
      <c r="B1144" s="211" t="s">
        <v>5967</v>
      </c>
      <c r="C1144" s="212" t="s">
        <v>6069</v>
      </c>
      <c r="D1144" s="213" t="s">
        <v>1356</v>
      </c>
      <c r="E1144" s="214" t="s">
        <v>4671</v>
      </c>
      <c r="F1144" s="215"/>
      <c r="G1144" s="233"/>
      <c r="H1144" s="204"/>
    </row>
    <row r="1145" spans="2:8">
      <c r="B1145" s="211" t="s">
        <v>5969</v>
      </c>
      <c r="C1145" s="212" t="s">
        <v>6070</v>
      </c>
      <c r="D1145" s="213" t="s">
        <v>1367</v>
      </c>
      <c r="E1145" s="214" t="s">
        <v>4685</v>
      </c>
      <c r="F1145" s="215"/>
      <c r="G1145" s="233"/>
      <c r="H1145" s="204"/>
    </row>
    <row r="1146" spans="2:8" ht="33">
      <c r="B1146" s="211" t="s">
        <v>5971</v>
      </c>
      <c r="C1146" s="212" t="s">
        <v>6071</v>
      </c>
      <c r="D1146" s="213" t="s">
        <v>1574</v>
      </c>
      <c r="E1146" s="214" t="s">
        <v>4685</v>
      </c>
      <c r="F1146" s="215"/>
      <c r="G1146" s="233"/>
      <c r="H1146" s="204"/>
    </row>
    <row r="1147" spans="2:8" ht="33">
      <c r="B1147" s="211" t="s">
        <v>5973</v>
      </c>
      <c r="C1147" s="212" t="s">
        <v>6072</v>
      </c>
      <c r="D1147" s="213" t="s">
        <v>1367</v>
      </c>
      <c r="E1147" s="214" t="s">
        <v>4685</v>
      </c>
      <c r="F1147" s="215"/>
      <c r="G1147" s="233"/>
      <c r="H1147" s="204"/>
    </row>
    <row r="1148" spans="2:8" ht="33">
      <c r="B1148" s="211" t="s">
        <v>5975</v>
      </c>
      <c r="C1148" s="212" t="s">
        <v>6073</v>
      </c>
      <c r="D1148" s="213" t="s">
        <v>2158</v>
      </c>
      <c r="E1148" s="214" t="s">
        <v>4685</v>
      </c>
      <c r="F1148" s="215"/>
      <c r="G1148" s="233"/>
      <c r="H1148" s="204"/>
    </row>
    <row r="1149" spans="2:8" ht="33">
      <c r="B1149" s="211" t="s">
        <v>5977</v>
      </c>
      <c r="C1149" s="212" t="s">
        <v>6074</v>
      </c>
      <c r="D1149" s="213" t="s">
        <v>1574</v>
      </c>
      <c r="E1149" s="214" t="s">
        <v>4685</v>
      </c>
      <c r="F1149" s="215"/>
      <c r="G1149" s="233"/>
      <c r="H1149" s="204"/>
    </row>
    <row r="1150" spans="2:8" ht="33">
      <c r="B1150" s="211" t="s">
        <v>5979</v>
      </c>
      <c r="C1150" s="212" t="s">
        <v>6075</v>
      </c>
      <c r="D1150" s="213" t="s">
        <v>1367</v>
      </c>
      <c r="E1150" s="214" t="s">
        <v>4685</v>
      </c>
      <c r="F1150" s="215"/>
      <c r="G1150" s="233"/>
      <c r="H1150" s="204"/>
    </row>
    <row r="1151" spans="2:8">
      <c r="B1151" s="211" t="s">
        <v>5981</v>
      </c>
      <c r="C1151" s="212" t="s">
        <v>6076</v>
      </c>
      <c r="D1151" s="213" t="s">
        <v>4749</v>
      </c>
      <c r="E1151" s="214" t="s">
        <v>4685</v>
      </c>
      <c r="F1151" s="215"/>
      <c r="G1151" s="233"/>
      <c r="H1151" s="204"/>
    </row>
    <row r="1152" spans="2:8" ht="33">
      <c r="B1152" s="211" t="s">
        <v>5983</v>
      </c>
      <c r="C1152" s="212" t="s">
        <v>6077</v>
      </c>
      <c r="D1152" s="213" t="s">
        <v>1356</v>
      </c>
      <c r="E1152" s="214" t="s">
        <v>4671</v>
      </c>
      <c r="F1152" s="215"/>
      <c r="G1152" s="233"/>
      <c r="H1152" s="204"/>
    </row>
    <row r="1153" spans="2:8">
      <c r="B1153" s="211" t="s">
        <v>5985</v>
      </c>
      <c r="C1153" s="212" t="s">
        <v>6078</v>
      </c>
      <c r="D1153" s="213" t="s">
        <v>1367</v>
      </c>
      <c r="E1153" s="214" t="s">
        <v>4685</v>
      </c>
      <c r="F1153" s="215"/>
      <c r="G1153" s="233"/>
      <c r="H1153" s="204"/>
    </row>
    <row r="1154" spans="2:8" ht="33">
      <c r="B1154" s="211" t="s">
        <v>5987</v>
      </c>
      <c r="C1154" s="212" t="s">
        <v>6079</v>
      </c>
      <c r="D1154" s="213" t="s">
        <v>1574</v>
      </c>
      <c r="E1154" s="214" t="s">
        <v>4685</v>
      </c>
      <c r="F1154" s="215"/>
      <c r="G1154" s="233"/>
      <c r="H1154" s="204"/>
    </row>
    <row r="1155" spans="2:8" ht="33">
      <c r="B1155" s="211" t="s">
        <v>5989</v>
      </c>
      <c r="C1155" s="212" t="s">
        <v>6080</v>
      </c>
      <c r="D1155" s="213" t="s">
        <v>1367</v>
      </c>
      <c r="E1155" s="214" t="s">
        <v>4685</v>
      </c>
      <c r="F1155" s="215"/>
      <c r="G1155" s="233"/>
      <c r="H1155" s="204"/>
    </row>
    <row r="1156" spans="2:8" ht="33">
      <c r="B1156" s="211" t="s">
        <v>5991</v>
      </c>
      <c r="C1156" s="212" t="s">
        <v>6081</v>
      </c>
      <c r="D1156" s="213" t="s">
        <v>2158</v>
      </c>
      <c r="E1156" s="214" t="s">
        <v>4685</v>
      </c>
      <c r="F1156" s="215"/>
      <c r="G1156" s="233"/>
      <c r="H1156" s="204"/>
    </row>
    <row r="1157" spans="2:8" ht="33">
      <c r="B1157" s="211" t="s">
        <v>5993</v>
      </c>
      <c r="C1157" s="212" t="s">
        <v>6082</v>
      </c>
      <c r="D1157" s="213" t="s">
        <v>1574</v>
      </c>
      <c r="E1157" s="214" t="s">
        <v>4685</v>
      </c>
      <c r="F1157" s="215"/>
      <c r="G1157" s="233"/>
      <c r="H1157" s="204"/>
    </row>
    <row r="1158" spans="2:8" ht="33">
      <c r="B1158" s="211" t="s">
        <v>5995</v>
      </c>
      <c r="C1158" s="212" t="s">
        <v>6083</v>
      </c>
      <c r="D1158" s="213" t="s">
        <v>1367</v>
      </c>
      <c r="E1158" s="214" t="s">
        <v>4685</v>
      </c>
      <c r="F1158" s="215"/>
      <c r="G1158" s="233"/>
      <c r="H1158" s="204"/>
    </row>
    <row r="1159" spans="2:8" ht="17.25" thickBot="1">
      <c r="B1159" s="211" t="s">
        <v>5997</v>
      </c>
      <c r="C1159" s="212" t="s">
        <v>6084</v>
      </c>
      <c r="D1159" s="213" t="s">
        <v>4749</v>
      </c>
      <c r="E1159" s="214" t="s">
        <v>4685</v>
      </c>
      <c r="F1159" s="215"/>
      <c r="G1159" s="234"/>
      <c r="H1159" s="204"/>
    </row>
    <row r="1160" spans="2:8">
      <c r="B1160" s="469" t="s">
        <v>6085</v>
      </c>
      <c r="C1160" s="273"/>
      <c r="D1160" s="274"/>
      <c r="E1160" s="437"/>
      <c r="F1160" s="437"/>
      <c r="G1160" s="470"/>
      <c r="H1160" s="238"/>
    </row>
    <row r="1161" spans="2:8" ht="17.25" thickBot="1">
      <c r="B1161" s="471" t="s">
        <v>6086</v>
      </c>
      <c r="C1161" s="279"/>
      <c r="D1161" s="280"/>
      <c r="E1161" s="472"/>
      <c r="F1161" s="472"/>
      <c r="G1161" s="473"/>
      <c r="H1161" s="238"/>
    </row>
    <row r="1162" spans="2:8" ht="75">
      <c r="B1162" s="438" t="s">
        <v>98</v>
      </c>
      <c r="C1162" s="206" t="s">
        <v>6087</v>
      </c>
      <c r="D1162" s="423" t="s">
        <v>1574</v>
      </c>
      <c r="E1162" s="433" t="s">
        <v>4682</v>
      </c>
      <c r="F1162" s="432"/>
      <c r="G1162" s="486" t="s">
        <v>6088</v>
      </c>
      <c r="H1162" s="238"/>
    </row>
    <row r="1163" spans="2:8" ht="30">
      <c r="B1163" s="235" t="s">
        <v>6089</v>
      </c>
      <c r="C1163" s="212" t="s">
        <v>6090</v>
      </c>
      <c r="D1163" s="213" t="s">
        <v>1367</v>
      </c>
      <c r="E1163" s="4" t="s">
        <v>2290</v>
      </c>
      <c r="F1163" s="236"/>
      <c r="G1163" s="487" t="s">
        <v>6091</v>
      </c>
      <c r="H1163" s="238"/>
    </row>
    <row r="1164" spans="2:8">
      <c r="B1164" s="235" t="s">
        <v>6092</v>
      </c>
      <c r="C1164" s="212" t="s">
        <v>6093</v>
      </c>
      <c r="D1164" s="213" t="s">
        <v>1367</v>
      </c>
      <c r="E1164" s="4" t="s">
        <v>2290</v>
      </c>
      <c r="F1164" s="236"/>
      <c r="G1164" s="488"/>
      <c r="H1164" s="238"/>
    </row>
    <row r="1165" spans="2:8">
      <c r="B1165" s="235" t="s">
        <v>6094</v>
      </c>
      <c r="C1165" s="212" t="s">
        <v>6095</v>
      </c>
      <c r="D1165" s="213" t="s">
        <v>1367</v>
      </c>
      <c r="E1165" s="4" t="s">
        <v>2290</v>
      </c>
      <c r="F1165" s="236"/>
      <c r="G1165" s="488"/>
      <c r="H1165" s="238"/>
    </row>
    <row r="1166" spans="2:8">
      <c r="B1166" s="235" t="s">
        <v>6096</v>
      </c>
      <c r="C1166" s="212" t="s">
        <v>6097</v>
      </c>
      <c r="D1166" s="213" t="s">
        <v>2158</v>
      </c>
      <c r="E1166" s="4" t="s">
        <v>2283</v>
      </c>
      <c r="F1166" s="236"/>
      <c r="G1166" s="488"/>
      <c r="H1166" s="238"/>
    </row>
    <row r="1167" spans="2:8">
      <c r="B1167" s="235" t="s">
        <v>6098</v>
      </c>
      <c r="C1167" s="212" t="s">
        <v>6099</v>
      </c>
      <c r="D1167" s="213" t="s">
        <v>1367</v>
      </c>
      <c r="E1167" s="4" t="s">
        <v>2290</v>
      </c>
      <c r="F1167" s="236"/>
      <c r="G1167" s="488"/>
      <c r="H1167" s="238"/>
    </row>
    <row r="1168" spans="2:8" ht="33">
      <c r="B1168" s="235" t="s">
        <v>6100</v>
      </c>
      <c r="C1168" s="212" t="s">
        <v>6101</v>
      </c>
      <c r="D1168" s="213" t="s">
        <v>1367</v>
      </c>
      <c r="E1168" s="4" t="s">
        <v>2290</v>
      </c>
      <c r="F1168" s="236"/>
      <c r="G1168" s="488"/>
      <c r="H1168" s="238"/>
    </row>
    <row r="1169" spans="2:8">
      <c r="B1169" s="235" t="s">
        <v>6102</v>
      </c>
      <c r="C1169" s="212" t="s">
        <v>6103</v>
      </c>
      <c r="D1169" s="213" t="s">
        <v>1367</v>
      </c>
      <c r="E1169" s="4" t="s">
        <v>2290</v>
      </c>
      <c r="F1169" s="236"/>
      <c r="G1169" s="488"/>
      <c r="H1169" s="238"/>
    </row>
    <row r="1170" spans="2:8">
      <c r="B1170" s="235" t="s">
        <v>6104</v>
      </c>
      <c r="C1170" s="212" t="s">
        <v>6105</v>
      </c>
      <c r="D1170" s="213" t="s">
        <v>1367</v>
      </c>
      <c r="E1170" s="4" t="s">
        <v>2290</v>
      </c>
      <c r="F1170" s="236"/>
      <c r="G1170" s="488"/>
      <c r="H1170" s="238"/>
    </row>
    <row r="1171" spans="2:8">
      <c r="B1171" s="235" t="s">
        <v>6106</v>
      </c>
      <c r="C1171" s="212" t="s">
        <v>6107</v>
      </c>
      <c r="D1171" s="213" t="s">
        <v>1367</v>
      </c>
      <c r="E1171" s="4" t="s">
        <v>2290</v>
      </c>
      <c r="F1171" s="236"/>
      <c r="G1171" s="488"/>
      <c r="H1171" s="238"/>
    </row>
    <row r="1172" spans="2:8">
      <c r="B1172" s="235" t="s">
        <v>458</v>
      </c>
      <c r="C1172" s="212" t="s">
        <v>6108</v>
      </c>
      <c r="D1172" s="213" t="s">
        <v>2158</v>
      </c>
      <c r="E1172" s="4" t="s">
        <v>2283</v>
      </c>
      <c r="F1172" s="236"/>
      <c r="G1172" s="488"/>
      <c r="H1172" s="238"/>
    </row>
    <row r="1173" spans="2:8">
      <c r="B1173" s="235" t="s">
        <v>6109</v>
      </c>
      <c r="C1173" s="212" t="s">
        <v>6110</v>
      </c>
      <c r="D1173" s="213" t="s">
        <v>1367</v>
      </c>
      <c r="E1173" s="4" t="s">
        <v>2290</v>
      </c>
      <c r="F1173" s="236"/>
      <c r="G1173" s="488"/>
      <c r="H1173" s="238"/>
    </row>
    <row r="1174" spans="2:8">
      <c r="B1174" s="235" t="s">
        <v>6111</v>
      </c>
      <c r="C1174" s="212" t="s">
        <v>6112</v>
      </c>
      <c r="D1174" s="213" t="s">
        <v>1367</v>
      </c>
      <c r="E1174" s="4" t="s">
        <v>2290</v>
      </c>
      <c r="F1174" s="236"/>
      <c r="G1174" s="488"/>
      <c r="H1174" s="238"/>
    </row>
    <row r="1175" spans="2:8" ht="17.25" thickBot="1">
      <c r="B1175" s="235" t="s">
        <v>6113</v>
      </c>
      <c r="C1175" s="212" t="s">
        <v>6114</v>
      </c>
      <c r="D1175" s="213" t="s">
        <v>1367</v>
      </c>
      <c r="E1175" s="4" t="s">
        <v>2290</v>
      </c>
      <c r="F1175" s="236"/>
      <c r="G1175" s="489"/>
      <c r="H1175" s="238"/>
    </row>
    <row r="1176" spans="2:8" ht="20.100000000000001" customHeight="1" thickBot="1">
      <c r="B1176" s="474" t="s">
        <v>5818</v>
      </c>
      <c r="C1176" s="463"/>
      <c r="D1176" s="464"/>
      <c r="E1176" s="475"/>
      <c r="F1176" s="475"/>
      <c r="G1176" s="476"/>
      <c r="H1176" s="238"/>
    </row>
    <row r="1177" spans="2:8" ht="20.100000000000001" customHeight="1" thickBot="1">
      <c r="B1177" s="474" t="s">
        <v>5819</v>
      </c>
      <c r="C1177" s="463"/>
      <c r="D1177" s="464"/>
      <c r="E1177" s="475"/>
      <c r="F1177" s="475"/>
      <c r="G1177" s="476"/>
      <c r="H1177" s="238"/>
    </row>
    <row r="1178" spans="2:8" ht="30" customHeight="1">
      <c r="B1178" s="438" t="s">
        <v>5820</v>
      </c>
      <c r="C1178" s="206" t="s">
        <v>6115</v>
      </c>
      <c r="D1178" s="423" t="s">
        <v>1367</v>
      </c>
      <c r="E1178" s="433" t="s">
        <v>5014</v>
      </c>
      <c r="F1178" s="432"/>
      <c r="G1178" s="477" t="s">
        <v>6116</v>
      </c>
      <c r="H1178" s="238"/>
    </row>
    <row r="1179" spans="2:8">
      <c r="B1179" s="235" t="s">
        <v>5822</v>
      </c>
      <c r="C1179" s="212" t="s">
        <v>6117</v>
      </c>
      <c r="D1179" s="213" t="s">
        <v>4721</v>
      </c>
      <c r="E1179" s="4" t="s">
        <v>5014</v>
      </c>
      <c r="F1179" s="236"/>
      <c r="G1179" s="478"/>
      <c r="H1179" s="238"/>
    </row>
    <row r="1180" spans="2:8">
      <c r="B1180" s="235" t="s">
        <v>5825</v>
      </c>
      <c r="C1180" s="212" t="s">
        <v>6118</v>
      </c>
      <c r="D1180" s="213" t="s">
        <v>1367</v>
      </c>
      <c r="E1180" s="4" t="s">
        <v>5014</v>
      </c>
      <c r="F1180" s="236"/>
      <c r="G1180" s="478"/>
      <c r="H1180" s="238"/>
    </row>
    <row r="1181" spans="2:8" ht="33">
      <c r="B1181" s="235" t="s">
        <v>6119</v>
      </c>
      <c r="C1181" s="212" t="s">
        <v>6120</v>
      </c>
      <c r="D1181" s="213" t="s">
        <v>1356</v>
      </c>
      <c r="E1181" s="4" t="s">
        <v>5019</v>
      </c>
      <c r="F1181" s="236"/>
      <c r="G1181" s="478"/>
      <c r="H1181" s="238"/>
    </row>
    <row r="1182" spans="2:8">
      <c r="B1182" s="235" t="s">
        <v>6121</v>
      </c>
      <c r="C1182" s="212" t="s">
        <v>6122</v>
      </c>
      <c r="D1182" s="213" t="s">
        <v>1367</v>
      </c>
      <c r="E1182" s="4" t="s">
        <v>5014</v>
      </c>
      <c r="F1182" s="236"/>
      <c r="G1182" s="478"/>
      <c r="H1182" s="238"/>
    </row>
    <row r="1183" spans="2:8" ht="33">
      <c r="B1183" s="235" t="s">
        <v>6123</v>
      </c>
      <c r="C1183" s="212" t="s">
        <v>6124</v>
      </c>
      <c r="D1183" s="213" t="s">
        <v>1574</v>
      </c>
      <c r="E1183" s="4" t="s">
        <v>5014</v>
      </c>
      <c r="F1183" s="236"/>
      <c r="G1183" s="478"/>
      <c r="H1183" s="238"/>
    </row>
    <row r="1184" spans="2:8" ht="33">
      <c r="B1184" s="235" t="s">
        <v>6125</v>
      </c>
      <c r="C1184" s="212" t="s">
        <v>6126</v>
      </c>
      <c r="D1184" s="213" t="s">
        <v>1367</v>
      </c>
      <c r="E1184" s="4" t="s">
        <v>5014</v>
      </c>
      <c r="F1184" s="236"/>
      <c r="G1184" s="478"/>
      <c r="H1184" s="238"/>
    </row>
    <row r="1185" spans="2:8" ht="33">
      <c r="B1185" s="235" t="s">
        <v>6127</v>
      </c>
      <c r="C1185" s="212" t="s">
        <v>6128</v>
      </c>
      <c r="D1185" s="213" t="s">
        <v>2158</v>
      </c>
      <c r="E1185" s="4" t="s">
        <v>5014</v>
      </c>
      <c r="F1185" s="236"/>
      <c r="G1185" s="478"/>
      <c r="H1185" s="238"/>
    </row>
    <row r="1186" spans="2:8" ht="33">
      <c r="B1186" s="235" t="s">
        <v>6129</v>
      </c>
      <c r="C1186" s="212" t="s">
        <v>6130</v>
      </c>
      <c r="D1186" s="213" t="s">
        <v>1574</v>
      </c>
      <c r="E1186" s="4" t="s">
        <v>5014</v>
      </c>
      <c r="F1186" s="236"/>
      <c r="G1186" s="478"/>
      <c r="H1186" s="238"/>
    </row>
    <row r="1187" spans="2:8" ht="33">
      <c r="B1187" s="235" t="s">
        <v>5843</v>
      </c>
      <c r="C1187" s="212" t="s">
        <v>6131</v>
      </c>
      <c r="D1187" s="213" t="s">
        <v>1367</v>
      </c>
      <c r="E1187" s="4" t="s">
        <v>5014</v>
      </c>
      <c r="F1187" s="236"/>
      <c r="G1187" s="478"/>
      <c r="H1187" s="238"/>
    </row>
    <row r="1188" spans="2:8">
      <c r="B1188" s="235" t="s">
        <v>6132</v>
      </c>
      <c r="C1188" s="212" t="s">
        <v>6133</v>
      </c>
      <c r="D1188" s="213" t="s">
        <v>1980</v>
      </c>
      <c r="E1188" s="4" t="s">
        <v>5014</v>
      </c>
      <c r="F1188" s="236"/>
      <c r="G1188" s="478"/>
      <c r="H1188" s="238"/>
    </row>
    <row r="1189" spans="2:8" ht="33">
      <c r="B1189" s="235" t="s">
        <v>6134</v>
      </c>
      <c r="C1189" s="212" t="s">
        <v>6135</v>
      </c>
      <c r="D1189" s="213" t="s">
        <v>1356</v>
      </c>
      <c r="E1189" s="4" t="s">
        <v>5019</v>
      </c>
      <c r="F1189" s="236"/>
      <c r="G1189" s="478"/>
      <c r="H1189" s="238"/>
    </row>
    <row r="1190" spans="2:8">
      <c r="B1190" s="235" t="s">
        <v>6136</v>
      </c>
      <c r="C1190" s="212" t="s">
        <v>6137</v>
      </c>
      <c r="D1190" s="213" t="s">
        <v>1367</v>
      </c>
      <c r="E1190" s="4" t="s">
        <v>5014</v>
      </c>
      <c r="F1190" s="236"/>
      <c r="G1190" s="478"/>
      <c r="H1190" s="238"/>
    </row>
    <row r="1191" spans="2:8" ht="33">
      <c r="B1191" s="235" t="s">
        <v>6138</v>
      </c>
      <c r="C1191" s="212" t="s">
        <v>6139</v>
      </c>
      <c r="D1191" s="213" t="s">
        <v>1574</v>
      </c>
      <c r="E1191" s="4" t="s">
        <v>5014</v>
      </c>
      <c r="F1191" s="236"/>
      <c r="G1191" s="478"/>
      <c r="H1191" s="238"/>
    </row>
    <row r="1192" spans="2:8" ht="33">
      <c r="B1192" s="235" t="s">
        <v>6140</v>
      </c>
      <c r="C1192" s="212" t="s">
        <v>6141</v>
      </c>
      <c r="D1192" s="213" t="s">
        <v>1367</v>
      </c>
      <c r="E1192" s="4" t="s">
        <v>5014</v>
      </c>
      <c r="F1192" s="236"/>
      <c r="G1192" s="478"/>
      <c r="H1192" s="238"/>
    </row>
    <row r="1193" spans="2:8" ht="33">
      <c r="B1193" s="235" t="s">
        <v>6142</v>
      </c>
      <c r="C1193" s="212" t="s">
        <v>6143</v>
      </c>
      <c r="D1193" s="213" t="s">
        <v>2158</v>
      </c>
      <c r="E1193" s="4" t="s">
        <v>5014</v>
      </c>
      <c r="F1193" s="236"/>
      <c r="G1193" s="478"/>
      <c r="H1193" s="238"/>
    </row>
    <row r="1194" spans="2:8" ht="33">
      <c r="B1194" s="235" t="s">
        <v>6144</v>
      </c>
      <c r="C1194" s="212" t="s">
        <v>6145</v>
      </c>
      <c r="D1194" s="213" t="s">
        <v>1574</v>
      </c>
      <c r="E1194" s="4" t="s">
        <v>5014</v>
      </c>
      <c r="F1194" s="236"/>
      <c r="G1194" s="478"/>
      <c r="H1194" s="238"/>
    </row>
    <row r="1195" spans="2:8" ht="33">
      <c r="B1195" s="235" t="s">
        <v>5862</v>
      </c>
      <c r="C1195" s="212" t="s">
        <v>6146</v>
      </c>
      <c r="D1195" s="213" t="s">
        <v>1367</v>
      </c>
      <c r="E1195" s="4" t="s">
        <v>5014</v>
      </c>
      <c r="F1195" s="236"/>
      <c r="G1195" s="478"/>
      <c r="H1195" s="238"/>
    </row>
    <row r="1196" spans="2:8">
      <c r="B1196" s="235" t="s">
        <v>6147</v>
      </c>
      <c r="C1196" s="212" t="s">
        <v>6148</v>
      </c>
      <c r="D1196" s="213" t="s">
        <v>1980</v>
      </c>
      <c r="E1196" s="4" t="s">
        <v>5014</v>
      </c>
      <c r="F1196" s="236"/>
      <c r="G1196" s="478"/>
      <c r="H1196" s="238"/>
    </row>
    <row r="1197" spans="2:8" ht="33">
      <c r="B1197" s="235" t="s">
        <v>6149</v>
      </c>
      <c r="C1197" s="212" t="s">
        <v>6150</v>
      </c>
      <c r="D1197" s="213" t="s">
        <v>1356</v>
      </c>
      <c r="E1197" s="4" t="s">
        <v>5019</v>
      </c>
      <c r="F1197" s="236"/>
      <c r="G1197" s="478"/>
      <c r="H1197" s="238"/>
    </row>
    <row r="1198" spans="2:8">
      <c r="B1198" s="235" t="s">
        <v>6151</v>
      </c>
      <c r="C1198" s="212" t="s">
        <v>6152</v>
      </c>
      <c r="D1198" s="213" t="s">
        <v>1367</v>
      </c>
      <c r="E1198" s="4" t="s">
        <v>5014</v>
      </c>
      <c r="F1198" s="236"/>
      <c r="G1198" s="478"/>
      <c r="H1198" s="238"/>
    </row>
    <row r="1199" spans="2:8" ht="33">
      <c r="B1199" s="235" t="s">
        <v>6153</v>
      </c>
      <c r="C1199" s="212" t="s">
        <v>6154</v>
      </c>
      <c r="D1199" s="213" t="s">
        <v>1574</v>
      </c>
      <c r="E1199" s="4" t="s">
        <v>5014</v>
      </c>
      <c r="F1199" s="236"/>
      <c r="G1199" s="478"/>
      <c r="H1199" s="238"/>
    </row>
    <row r="1200" spans="2:8" ht="33">
      <c r="B1200" s="235" t="s">
        <v>6155</v>
      </c>
      <c r="C1200" s="212" t="s">
        <v>6156</v>
      </c>
      <c r="D1200" s="213" t="s">
        <v>1367</v>
      </c>
      <c r="E1200" s="4" t="s">
        <v>5014</v>
      </c>
      <c r="F1200" s="236"/>
      <c r="G1200" s="478"/>
      <c r="H1200" s="238"/>
    </row>
    <row r="1201" spans="2:8" ht="33">
      <c r="B1201" s="235" t="s">
        <v>6157</v>
      </c>
      <c r="C1201" s="212" t="s">
        <v>6158</v>
      </c>
      <c r="D1201" s="213" t="s">
        <v>2158</v>
      </c>
      <c r="E1201" s="4" t="s">
        <v>5014</v>
      </c>
      <c r="F1201" s="236"/>
      <c r="G1201" s="478"/>
      <c r="H1201" s="238"/>
    </row>
    <row r="1202" spans="2:8" ht="33">
      <c r="B1202" s="235" t="s">
        <v>6159</v>
      </c>
      <c r="C1202" s="212" t="s">
        <v>6160</v>
      </c>
      <c r="D1202" s="213" t="s">
        <v>1574</v>
      </c>
      <c r="E1202" s="4" t="s">
        <v>5014</v>
      </c>
      <c r="F1202" s="236"/>
      <c r="G1202" s="478"/>
      <c r="H1202" s="238"/>
    </row>
    <row r="1203" spans="2:8" ht="33">
      <c r="B1203" s="235" t="s">
        <v>5879</v>
      </c>
      <c r="C1203" s="212" t="s">
        <v>6161</v>
      </c>
      <c r="D1203" s="213" t="s">
        <v>1367</v>
      </c>
      <c r="E1203" s="4" t="s">
        <v>5014</v>
      </c>
      <c r="F1203" s="236"/>
      <c r="G1203" s="478"/>
      <c r="H1203" s="238"/>
    </row>
    <row r="1204" spans="2:8" ht="17.25" thickBot="1">
      <c r="B1204" s="235" t="s">
        <v>6162</v>
      </c>
      <c r="C1204" s="212" t="s">
        <v>6163</v>
      </c>
      <c r="D1204" s="213" t="s">
        <v>1980</v>
      </c>
      <c r="E1204" s="4" t="s">
        <v>5014</v>
      </c>
      <c r="F1204" s="236"/>
      <c r="G1204" s="479"/>
      <c r="H1204" s="238"/>
    </row>
    <row r="1205" spans="2:8" ht="20.100000000000001" customHeight="1" thickBot="1">
      <c r="B1205" s="474" t="s">
        <v>5883</v>
      </c>
      <c r="C1205" s="463"/>
      <c r="D1205" s="464"/>
      <c r="E1205" s="475"/>
      <c r="F1205" s="475"/>
      <c r="G1205" s="476"/>
      <c r="H1205" s="238"/>
    </row>
    <row r="1206" spans="2:8" ht="30" customHeight="1">
      <c r="B1206" s="438" t="s">
        <v>6164</v>
      </c>
      <c r="C1206" s="206" t="s">
        <v>6165</v>
      </c>
      <c r="D1206" s="423" t="s">
        <v>1980</v>
      </c>
      <c r="E1206" s="433" t="s">
        <v>2290</v>
      </c>
      <c r="F1206" s="432"/>
      <c r="G1206" s="477" t="s">
        <v>6166</v>
      </c>
      <c r="H1206" s="238"/>
    </row>
    <row r="1207" spans="2:8" ht="30" customHeight="1">
      <c r="B1207" s="235" t="s">
        <v>5887</v>
      </c>
      <c r="C1207" s="212" t="s">
        <v>6167</v>
      </c>
      <c r="D1207" s="213" t="s">
        <v>1367</v>
      </c>
      <c r="E1207" s="4" t="s">
        <v>2290</v>
      </c>
      <c r="F1207" s="236"/>
      <c r="G1207" s="478"/>
      <c r="H1207" s="238"/>
    </row>
    <row r="1208" spans="2:8">
      <c r="B1208" s="235" t="s">
        <v>5890</v>
      </c>
      <c r="C1208" s="212" t="s">
        <v>6168</v>
      </c>
      <c r="D1208" s="213" t="s">
        <v>4721</v>
      </c>
      <c r="E1208" s="4" t="s">
        <v>2290</v>
      </c>
      <c r="F1208" s="236"/>
      <c r="G1208" s="478"/>
      <c r="H1208" s="238"/>
    </row>
    <row r="1209" spans="2:8">
      <c r="B1209" s="235" t="s">
        <v>5892</v>
      </c>
      <c r="C1209" s="212" t="s">
        <v>6169</v>
      </c>
      <c r="D1209" s="213" t="s">
        <v>1367</v>
      </c>
      <c r="E1209" s="4" t="s">
        <v>2290</v>
      </c>
      <c r="F1209" s="236"/>
      <c r="G1209" s="478"/>
      <c r="H1209" s="238"/>
    </row>
    <row r="1210" spans="2:8" ht="33">
      <c r="B1210" s="235" t="s">
        <v>6170</v>
      </c>
      <c r="C1210" s="212" t="s">
        <v>6171</v>
      </c>
      <c r="D1210" s="213" t="s">
        <v>1356</v>
      </c>
      <c r="E1210" s="4" t="s">
        <v>2283</v>
      </c>
      <c r="F1210" s="236"/>
      <c r="G1210" s="478"/>
      <c r="H1210" s="238"/>
    </row>
    <row r="1211" spans="2:8">
      <c r="B1211" s="235" t="s">
        <v>6172</v>
      </c>
      <c r="C1211" s="212" t="s">
        <v>6173</v>
      </c>
      <c r="D1211" s="213" t="s">
        <v>1367</v>
      </c>
      <c r="E1211" s="4" t="s">
        <v>2290</v>
      </c>
      <c r="F1211" s="236"/>
      <c r="G1211" s="478"/>
      <c r="H1211" s="238"/>
    </row>
    <row r="1212" spans="2:8" ht="33">
      <c r="B1212" s="235" t="s">
        <v>6174</v>
      </c>
      <c r="C1212" s="212" t="s">
        <v>6175</v>
      </c>
      <c r="D1212" s="213" t="s">
        <v>1574</v>
      </c>
      <c r="E1212" s="4" t="s">
        <v>2290</v>
      </c>
      <c r="F1212" s="236"/>
      <c r="G1212" s="478"/>
      <c r="H1212" s="238"/>
    </row>
    <row r="1213" spans="2:8" ht="33">
      <c r="B1213" s="235" t="s">
        <v>6176</v>
      </c>
      <c r="C1213" s="212" t="s">
        <v>6177</v>
      </c>
      <c r="D1213" s="213" t="s">
        <v>1367</v>
      </c>
      <c r="E1213" s="4" t="s">
        <v>2290</v>
      </c>
      <c r="F1213" s="236"/>
      <c r="G1213" s="478"/>
      <c r="H1213" s="238"/>
    </row>
    <row r="1214" spans="2:8" ht="33">
      <c r="B1214" s="235" t="s">
        <v>6178</v>
      </c>
      <c r="C1214" s="212" t="s">
        <v>6179</v>
      </c>
      <c r="D1214" s="213" t="s">
        <v>2158</v>
      </c>
      <c r="E1214" s="4" t="s">
        <v>2290</v>
      </c>
      <c r="F1214" s="236"/>
      <c r="G1214" s="478"/>
      <c r="H1214" s="238"/>
    </row>
    <row r="1215" spans="2:8" ht="33">
      <c r="B1215" s="235" t="s">
        <v>6180</v>
      </c>
      <c r="C1215" s="212" t="s">
        <v>6181</v>
      </c>
      <c r="D1215" s="213" t="s">
        <v>1574</v>
      </c>
      <c r="E1215" s="4" t="s">
        <v>2290</v>
      </c>
      <c r="F1215" s="236"/>
      <c r="G1215" s="478"/>
      <c r="H1215" s="238"/>
    </row>
    <row r="1216" spans="2:8" ht="33">
      <c r="B1216" s="235" t="s">
        <v>5906</v>
      </c>
      <c r="C1216" s="212" t="s">
        <v>6182</v>
      </c>
      <c r="D1216" s="213" t="s">
        <v>1367</v>
      </c>
      <c r="E1216" s="4" t="s">
        <v>2290</v>
      </c>
      <c r="F1216" s="236"/>
      <c r="G1216" s="478"/>
      <c r="H1216" s="238"/>
    </row>
    <row r="1217" spans="2:8">
      <c r="B1217" s="235" t="s">
        <v>6183</v>
      </c>
      <c r="C1217" s="212" t="s">
        <v>6184</v>
      </c>
      <c r="D1217" s="213" t="s">
        <v>1980</v>
      </c>
      <c r="E1217" s="4" t="s">
        <v>2290</v>
      </c>
      <c r="F1217" s="236"/>
      <c r="G1217" s="478"/>
      <c r="H1217" s="238"/>
    </row>
    <row r="1218" spans="2:8" ht="33">
      <c r="B1218" s="235" t="s">
        <v>6185</v>
      </c>
      <c r="C1218" s="212" t="s">
        <v>6186</v>
      </c>
      <c r="D1218" s="213" t="s">
        <v>1356</v>
      </c>
      <c r="E1218" s="4" t="s">
        <v>2283</v>
      </c>
      <c r="F1218" s="236"/>
      <c r="G1218" s="478"/>
      <c r="H1218" s="238"/>
    </row>
    <row r="1219" spans="2:8">
      <c r="B1219" s="235" t="s">
        <v>6187</v>
      </c>
      <c r="C1219" s="212" t="s">
        <v>6188</v>
      </c>
      <c r="D1219" s="213" t="s">
        <v>1367</v>
      </c>
      <c r="E1219" s="4" t="s">
        <v>2290</v>
      </c>
      <c r="F1219" s="236"/>
      <c r="G1219" s="478"/>
      <c r="H1219" s="238"/>
    </row>
    <row r="1220" spans="2:8" ht="33">
      <c r="B1220" s="235" t="s">
        <v>6189</v>
      </c>
      <c r="C1220" s="212" t="s">
        <v>6190</v>
      </c>
      <c r="D1220" s="213" t="s">
        <v>1574</v>
      </c>
      <c r="E1220" s="4" t="s">
        <v>2290</v>
      </c>
      <c r="F1220" s="236"/>
      <c r="G1220" s="478"/>
      <c r="H1220" s="238"/>
    </row>
    <row r="1221" spans="2:8" ht="33">
      <c r="B1221" s="235" t="s">
        <v>6191</v>
      </c>
      <c r="C1221" s="212" t="s">
        <v>6192</v>
      </c>
      <c r="D1221" s="213" t="s">
        <v>1367</v>
      </c>
      <c r="E1221" s="4" t="s">
        <v>2290</v>
      </c>
      <c r="F1221" s="236"/>
      <c r="G1221" s="478"/>
      <c r="H1221" s="238"/>
    </row>
    <row r="1222" spans="2:8" ht="33">
      <c r="B1222" s="235" t="s">
        <v>6193</v>
      </c>
      <c r="C1222" s="212" t="s">
        <v>6194</v>
      </c>
      <c r="D1222" s="213" t="s">
        <v>2158</v>
      </c>
      <c r="E1222" s="4" t="s">
        <v>2290</v>
      </c>
      <c r="F1222" s="236"/>
      <c r="G1222" s="478"/>
      <c r="H1222" s="238"/>
    </row>
    <row r="1223" spans="2:8" ht="33">
      <c r="B1223" s="235" t="s">
        <v>6195</v>
      </c>
      <c r="C1223" s="212" t="s">
        <v>6196</v>
      </c>
      <c r="D1223" s="213" t="s">
        <v>1574</v>
      </c>
      <c r="E1223" s="4" t="s">
        <v>2290</v>
      </c>
      <c r="F1223" s="236"/>
      <c r="G1223" s="478"/>
      <c r="H1223" s="238"/>
    </row>
    <row r="1224" spans="2:8" ht="33">
      <c r="B1224" s="235" t="s">
        <v>5922</v>
      </c>
      <c r="C1224" s="212" t="s">
        <v>6197</v>
      </c>
      <c r="D1224" s="213" t="s">
        <v>1367</v>
      </c>
      <c r="E1224" s="4" t="s">
        <v>2290</v>
      </c>
      <c r="F1224" s="236"/>
      <c r="G1224" s="478"/>
      <c r="H1224" s="238"/>
    </row>
    <row r="1225" spans="2:8">
      <c r="B1225" s="235" t="s">
        <v>6198</v>
      </c>
      <c r="C1225" s="212" t="s">
        <v>6199</v>
      </c>
      <c r="D1225" s="213" t="s">
        <v>1980</v>
      </c>
      <c r="E1225" s="4" t="s">
        <v>2290</v>
      </c>
      <c r="F1225" s="236"/>
      <c r="G1225" s="478"/>
      <c r="H1225" s="238"/>
    </row>
    <row r="1226" spans="2:8" ht="33">
      <c r="B1226" s="235" t="s">
        <v>6200</v>
      </c>
      <c r="C1226" s="212" t="s">
        <v>6201</v>
      </c>
      <c r="D1226" s="213" t="s">
        <v>1356</v>
      </c>
      <c r="E1226" s="4" t="s">
        <v>2283</v>
      </c>
      <c r="F1226" s="236"/>
      <c r="G1226" s="478"/>
      <c r="H1226" s="238"/>
    </row>
    <row r="1227" spans="2:8">
      <c r="B1227" s="235" t="s">
        <v>6202</v>
      </c>
      <c r="C1227" s="212" t="s">
        <v>6203</v>
      </c>
      <c r="D1227" s="213" t="s">
        <v>1367</v>
      </c>
      <c r="E1227" s="4" t="s">
        <v>2290</v>
      </c>
      <c r="F1227" s="236"/>
      <c r="G1227" s="478"/>
      <c r="H1227" s="238"/>
    </row>
    <row r="1228" spans="2:8" ht="33">
      <c r="B1228" s="235" t="s">
        <v>6204</v>
      </c>
      <c r="C1228" s="212" t="s">
        <v>6205</v>
      </c>
      <c r="D1228" s="213" t="s">
        <v>1574</v>
      </c>
      <c r="E1228" s="4" t="s">
        <v>2290</v>
      </c>
      <c r="F1228" s="236"/>
      <c r="G1228" s="478"/>
      <c r="H1228" s="238"/>
    </row>
    <row r="1229" spans="2:8" ht="33">
      <c r="B1229" s="235" t="s">
        <v>6206</v>
      </c>
      <c r="C1229" s="212" t="s">
        <v>6207</v>
      </c>
      <c r="D1229" s="213" t="s">
        <v>1367</v>
      </c>
      <c r="E1229" s="4" t="s">
        <v>2290</v>
      </c>
      <c r="F1229" s="236"/>
      <c r="G1229" s="478"/>
      <c r="H1229" s="238"/>
    </row>
    <row r="1230" spans="2:8" ht="33">
      <c r="B1230" s="235" t="s">
        <v>6208</v>
      </c>
      <c r="C1230" s="212" t="s">
        <v>6209</v>
      </c>
      <c r="D1230" s="213" t="s">
        <v>2158</v>
      </c>
      <c r="E1230" s="4" t="s">
        <v>2290</v>
      </c>
      <c r="F1230" s="236"/>
      <c r="G1230" s="478"/>
      <c r="H1230" s="238"/>
    </row>
    <row r="1231" spans="2:8" ht="33">
      <c r="B1231" s="235" t="s">
        <v>6210</v>
      </c>
      <c r="C1231" s="212" t="s">
        <v>6211</v>
      </c>
      <c r="D1231" s="213" t="s">
        <v>1574</v>
      </c>
      <c r="E1231" s="4" t="s">
        <v>2290</v>
      </c>
      <c r="F1231" s="236"/>
      <c r="G1231" s="478"/>
      <c r="H1231" s="238"/>
    </row>
    <row r="1232" spans="2:8" ht="33">
      <c r="B1232" s="235" t="s">
        <v>5938</v>
      </c>
      <c r="C1232" s="212" t="s">
        <v>6212</v>
      </c>
      <c r="D1232" s="213" t="s">
        <v>1367</v>
      </c>
      <c r="E1232" s="4" t="s">
        <v>2290</v>
      </c>
      <c r="F1232" s="236"/>
      <c r="G1232" s="478"/>
      <c r="H1232" s="238"/>
    </row>
    <row r="1233" spans="2:8" ht="17.25" thickBot="1">
      <c r="B1233" s="235" t="s">
        <v>6213</v>
      </c>
      <c r="C1233" s="212" t="s">
        <v>6214</v>
      </c>
      <c r="D1233" s="213" t="s">
        <v>1980</v>
      </c>
      <c r="E1233" s="4" t="s">
        <v>2290</v>
      </c>
      <c r="F1233" s="236"/>
      <c r="G1233" s="479"/>
      <c r="H1233" s="238"/>
    </row>
    <row r="1234" spans="2:8" ht="20.100000000000001" customHeight="1" thickBot="1">
      <c r="B1234" s="474" t="s">
        <v>5942</v>
      </c>
      <c r="C1234" s="463"/>
      <c r="D1234" s="464"/>
      <c r="E1234" s="475"/>
      <c r="F1234" s="475"/>
      <c r="G1234" s="476"/>
      <c r="H1234" s="238"/>
    </row>
    <row r="1235" spans="2:8" ht="30" customHeight="1">
      <c r="B1235" s="438" t="s">
        <v>6215</v>
      </c>
      <c r="C1235" s="206" t="s">
        <v>6216</v>
      </c>
      <c r="D1235" s="423" t="s">
        <v>1980</v>
      </c>
      <c r="E1235" s="433" t="s">
        <v>2290</v>
      </c>
      <c r="F1235" s="432"/>
      <c r="G1235" s="477" t="s">
        <v>6217</v>
      </c>
      <c r="H1235" s="238"/>
    </row>
    <row r="1236" spans="2:8">
      <c r="B1236" s="235" t="s">
        <v>5945</v>
      </c>
      <c r="C1236" s="212" t="s">
        <v>6218</v>
      </c>
      <c r="D1236" s="213" t="s">
        <v>1367</v>
      </c>
      <c r="E1236" s="4" t="s">
        <v>2290</v>
      </c>
      <c r="F1236" s="236"/>
      <c r="G1236" s="478"/>
      <c r="H1236" s="238"/>
    </row>
    <row r="1237" spans="2:8">
      <c r="B1237" s="235" t="s">
        <v>5947</v>
      </c>
      <c r="C1237" s="212" t="s">
        <v>6219</v>
      </c>
      <c r="D1237" s="213" t="s">
        <v>4721</v>
      </c>
      <c r="E1237" s="4" t="s">
        <v>2290</v>
      </c>
      <c r="F1237" s="236"/>
      <c r="G1237" s="478"/>
      <c r="H1237" s="238"/>
    </row>
    <row r="1238" spans="2:8">
      <c r="B1238" s="235" t="s">
        <v>5949</v>
      </c>
      <c r="C1238" s="212" t="s">
        <v>6220</v>
      </c>
      <c r="D1238" s="213" t="s">
        <v>1367</v>
      </c>
      <c r="E1238" s="4" t="s">
        <v>2290</v>
      </c>
      <c r="F1238" s="236"/>
      <c r="G1238" s="478"/>
      <c r="H1238" s="238"/>
    </row>
    <row r="1239" spans="2:8" ht="33">
      <c r="B1239" s="235" t="s">
        <v>6221</v>
      </c>
      <c r="C1239" s="212" t="s">
        <v>6222</v>
      </c>
      <c r="D1239" s="213" t="s">
        <v>1356</v>
      </c>
      <c r="E1239" s="4" t="s">
        <v>2283</v>
      </c>
      <c r="F1239" s="236"/>
      <c r="G1239" s="478"/>
      <c r="H1239" s="238"/>
    </row>
    <row r="1240" spans="2:8">
      <c r="B1240" s="235" t="s">
        <v>6223</v>
      </c>
      <c r="C1240" s="212" t="s">
        <v>6224</v>
      </c>
      <c r="D1240" s="213" t="s">
        <v>1367</v>
      </c>
      <c r="E1240" s="4" t="s">
        <v>2290</v>
      </c>
      <c r="F1240" s="236"/>
      <c r="G1240" s="478"/>
      <c r="H1240" s="238"/>
    </row>
    <row r="1241" spans="2:8" ht="33">
      <c r="B1241" s="235" t="s">
        <v>6225</v>
      </c>
      <c r="C1241" s="212" t="s">
        <v>6226</v>
      </c>
      <c r="D1241" s="213" t="s">
        <v>1574</v>
      </c>
      <c r="E1241" s="4" t="s">
        <v>2290</v>
      </c>
      <c r="F1241" s="236"/>
      <c r="G1241" s="478"/>
      <c r="H1241" s="238"/>
    </row>
    <row r="1242" spans="2:8" ht="33">
      <c r="B1242" s="235" t="s">
        <v>6227</v>
      </c>
      <c r="C1242" s="212" t="s">
        <v>6228</v>
      </c>
      <c r="D1242" s="213" t="s">
        <v>1367</v>
      </c>
      <c r="E1242" s="4" t="s">
        <v>2290</v>
      </c>
      <c r="F1242" s="236"/>
      <c r="G1242" s="478"/>
      <c r="H1242" s="238"/>
    </row>
    <row r="1243" spans="2:8" ht="33">
      <c r="B1243" s="235" t="s">
        <v>6229</v>
      </c>
      <c r="C1243" s="212" t="s">
        <v>6230</v>
      </c>
      <c r="D1243" s="213" t="s">
        <v>2158</v>
      </c>
      <c r="E1243" s="4" t="s">
        <v>2290</v>
      </c>
      <c r="F1243" s="236"/>
      <c r="G1243" s="478"/>
      <c r="H1243" s="238"/>
    </row>
    <row r="1244" spans="2:8" ht="33">
      <c r="B1244" s="235" t="s">
        <v>6231</v>
      </c>
      <c r="C1244" s="212" t="s">
        <v>6232</v>
      </c>
      <c r="D1244" s="213" t="s">
        <v>1574</v>
      </c>
      <c r="E1244" s="4" t="s">
        <v>2290</v>
      </c>
      <c r="F1244" s="236"/>
      <c r="G1244" s="478"/>
      <c r="H1244" s="238"/>
    </row>
    <row r="1245" spans="2:8" ht="33">
      <c r="B1245" s="235" t="s">
        <v>5963</v>
      </c>
      <c r="C1245" s="212" t="s">
        <v>6233</v>
      </c>
      <c r="D1245" s="213" t="s">
        <v>1367</v>
      </c>
      <c r="E1245" s="4" t="s">
        <v>2290</v>
      </c>
      <c r="F1245" s="236"/>
      <c r="G1245" s="478"/>
      <c r="H1245" s="238"/>
    </row>
    <row r="1246" spans="2:8">
      <c r="B1246" s="235" t="s">
        <v>6234</v>
      </c>
      <c r="C1246" s="212" t="s">
        <v>6235</v>
      </c>
      <c r="D1246" s="213" t="s">
        <v>1980</v>
      </c>
      <c r="E1246" s="4" t="s">
        <v>2290</v>
      </c>
      <c r="F1246" s="236"/>
      <c r="G1246" s="478"/>
      <c r="H1246" s="238"/>
    </row>
    <row r="1247" spans="2:8" ht="33">
      <c r="B1247" s="235" t="s">
        <v>6236</v>
      </c>
      <c r="C1247" s="212" t="s">
        <v>6237</v>
      </c>
      <c r="D1247" s="213" t="s">
        <v>1356</v>
      </c>
      <c r="E1247" s="4" t="s">
        <v>2283</v>
      </c>
      <c r="F1247" s="236"/>
      <c r="G1247" s="478"/>
      <c r="H1247" s="238"/>
    </row>
    <row r="1248" spans="2:8">
      <c r="B1248" s="235" t="s">
        <v>6238</v>
      </c>
      <c r="C1248" s="212" t="s">
        <v>6239</v>
      </c>
      <c r="D1248" s="213" t="s">
        <v>1367</v>
      </c>
      <c r="E1248" s="4" t="s">
        <v>2290</v>
      </c>
      <c r="F1248" s="236"/>
      <c r="G1248" s="478"/>
      <c r="H1248" s="238"/>
    </row>
    <row r="1249" spans="2:8" ht="33">
      <c r="B1249" s="235" t="s">
        <v>6240</v>
      </c>
      <c r="C1249" s="212" t="s">
        <v>6241</v>
      </c>
      <c r="D1249" s="213" t="s">
        <v>1574</v>
      </c>
      <c r="E1249" s="4" t="s">
        <v>2290</v>
      </c>
      <c r="F1249" s="236"/>
      <c r="G1249" s="478"/>
      <c r="H1249" s="238"/>
    </row>
    <row r="1250" spans="2:8" ht="33">
      <c r="B1250" s="235" t="s">
        <v>6242</v>
      </c>
      <c r="C1250" s="212" t="s">
        <v>6243</v>
      </c>
      <c r="D1250" s="213" t="s">
        <v>1367</v>
      </c>
      <c r="E1250" s="4" t="s">
        <v>2290</v>
      </c>
      <c r="F1250" s="236"/>
      <c r="G1250" s="478"/>
      <c r="H1250" s="238"/>
    </row>
    <row r="1251" spans="2:8" ht="33">
      <c r="B1251" s="235" t="s">
        <v>6244</v>
      </c>
      <c r="C1251" s="212" t="s">
        <v>6245</v>
      </c>
      <c r="D1251" s="213" t="s">
        <v>2158</v>
      </c>
      <c r="E1251" s="4" t="s">
        <v>2290</v>
      </c>
      <c r="F1251" s="236"/>
      <c r="G1251" s="478"/>
      <c r="H1251" s="238"/>
    </row>
    <row r="1252" spans="2:8" ht="33">
      <c r="B1252" s="235" t="s">
        <v>6246</v>
      </c>
      <c r="C1252" s="212" t="s">
        <v>6247</v>
      </c>
      <c r="D1252" s="213" t="s">
        <v>1574</v>
      </c>
      <c r="E1252" s="4" t="s">
        <v>2290</v>
      </c>
      <c r="F1252" s="236"/>
      <c r="G1252" s="478"/>
      <c r="H1252" s="238"/>
    </row>
    <row r="1253" spans="2:8" ht="33">
      <c r="B1253" s="235" t="s">
        <v>5979</v>
      </c>
      <c r="C1253" s="212" t="s">
        <v>6248</v>
      </c>
      <c r="D1253" s="213" t="s">
        <v>1367</v>
      </c>
      <c r="E1253" s="4" t="s">
        <v>2290</v>
      </c>
      <c r="F1253" s="236"/>
      <c r="G1253" s="478"/>
      <c r="H1253" s="238"/>
    </row>
    <row r="1254" spans="2:8">
      <c r="B1254" s="235" t="s">
        <v>6249</v>
      </c>
      <c r="C1254" s="212" t="s">
        <v>6250</v>
      </c>
      <c r="D1254" s="213" t="s">
        <v>1980</v>
      </c>
      <c r="E1254" s="4" t="s">
        <v>2290</v>
      </c>
      <c r="F1254" s="236"/>
      <c r="G1254" s="478"/>
      <c r="H1254" s="238"/>
    </row>
    <row r="1255" spans="2:8" ht="33">
      <c r="B1255" s="235" t="s">
        <v>6251</v>
      </c>
      <c r="C1255" s="212" t="s">
        <v>6252</v>
      </c>
      <c r="D1255" s="213" t="s">
        <v>1356</v>
      </c>
      <c r="E1255" s="4" t="s">
        <v>2283</v>
      </c>
      <c r="F1255" s="236"/>
      <c r="G1255" s="478"/>
      <c r="H1255" s="238"/>
    </row>
    <row r="1256" spans="2:8">
      <c r="B1256" s="235" t="s">
        <v>6253</v>
      </c>
      <c r="C1256" s="212" t="s">
        <v>6254</v>
      </c>
      <c r="D1256" s="213" t="s">
        <v>1367</v>
      </c>
      <c r="E1256" s="4" t="s">
        <v>2290</v>
      </c>
      <c r="F1256" s="236"/>
      <c r="G1256" s="478"/>
      <c r="H1256" s="238"/>
    </row>
    <row r="1257" spans="2:8" ht="33">
      <c r="B1257" s="235" t="s">
        <v>6255</v>
      </c>
      <c r="C1257" s="212" t="s">
        <v>6256</v>
      </c>
      <c r="D1257" s="213" t="s">
        <v>1574</v>
      </c>
      <c r="E1257" s="4" t="s">
        <v>2290</v>
      </c>
      <c r="F1257" s="236"/>
      <c r="G1257" s="478"/>
      <c r="H1257" s="238"/>
    </row>
    <row r="1258" spans="2:8" ht="33">
      <c r="B1258" s="235" t="s">
        <v>6257</v>
      </c>
      <c r="C1258" s="212" t="s">
        <v>6258</v>
      </c>
      <c r="D1258" s="213" t="s">
        <v>1367</v>
      </c>
      <c r="E1258" s="4" t="s">
        <v>2290</v>
      </c>
      <c r="F1258" s="236"/>
      <c r="G1258" s="478"/>
      <c r="H1258" s="238"/>
    </row>
    <row r="1259" spans="2:8" ht="33">
      <c r="B1259" s="235" t="s">
        <v>6259</v>
      </c>
      <c r="C1259" s="212" t="s">
        <v>6260</v>
      </c>
      <c r="D1259" s="213" t="s">
        <v>2158</v>
      </c>
      <c r="E1259" s="4" t="s">
        <v>2290</v>
      </c>
      <c r="F1259" s="236"/>
      <c r="G1259" s="478"/>
      <c r="H1259" s="238"/>
    </row>
    <row r="1260" spans="2:8" ht="33">
      <c r="B1260" s="235" t="s">
        <v>6261</v>
      </c>
      <c r="C1260" s="212" t="s">
        <v>6262</v>
      </c>
      <c r="D1260" s="213" t="s">
        <v>1574</v>
      </c>
      <c r="E1260" s="4" t="s">
        <v>2290</v>
      </c>
      <c r="F1260" s="236"/>
      <c r="G1260" s="478"/>
      <c r="H1260" s="238"/>
    </row>
    <row r="1261" spans="2:8" ht="33">
      <c r="B1261" s="235" t="s">
        <v>5995</v>
      </c>
      <c r="C1261" s="212" t="s">
        <v>6263</v>
      </c>
      <c r="D1261" s="213" t="s">
        <v>1367</v>
      </c>
      <c r="E1261" s="4" t="s">
        <v>2290</v>
      </c>
      <c r="F1261" s="236"/>
      <c r="G1261" s="478"/>
      <c r="H1261" s="238"/>
    </row>
    <row r="1262" spans="2:8" ht="17.25" thickBot="1">
      <c r="B1262" s="235" t="s">
        <v>6264</v>
      </c>
      <c r="C1262" s="212" t="s">
        <v>6265</v>
      </c>
      <c r="D1262" s="213" t="s">
        <v>1980</v>
      </c>
      <c r="E1262" s="4" t="s">
        <v>2290</v>
      </c>
      <c r="F1262" s="236"/>
      <c r="G1262" s="479"/>
      <c r="H1262" s="238"/>
    </row>
    <row r="1263" spans="2:8" ht="20.100000000000001" customHeight="1" thickBot="1">
      <c r="B1263" s="474" t="s">
        <v>5999</v>
      </c>
      <c r="C1263" s="463"/>
      <c r="D1263" s="464"/>
      <c r="E1263" s="475"/>
      <c r="F1263" s="475"/>
      <c r="G1263" s="476"/>
      <c r="H1263" s="238"/>
    </row>
    <row r="1264" spans="2:8" ht="20.100000000000001" customHeight="1" thickBot="1">
      <c r="B1264" s="474" t="s">
        <v>5819</v>
      </c>
      <c r="C1264" s="463"/>
      <c r="D1264" s="464"/>
      <c r="E1264" s="475"/>
      <c r="F1264" s="475"/>
      <c r="G1264" s="476"/>
      <c r="H1264" s="238"/>
    </row>
    <row r="1265" spans="2:8" ht="30" customHeight="1">
      <c r="B1265" s="438" t="s">
        <v>5820</v>
      </c>
      <c r="C1265" s="206" t="s">
        <v>6266</v>
      </c>
      <c r="D1265" s="423" t="s">
        <v>1367</v>
      </c>
      <c r="E1265" s="433" t="s">
        <v>5014</v>
      </c>
      <c r="F1265" s="432"/>
      <c r="G1265" s="477" t="s">
        <v>6116</v>
      </c>
      <c r="H1265" s="238"/>
    </row>
    <row r="1266" spans="2:8">
      <c r="B1266" s="235" t="s">
        <v>5822</v>
      </c>
      <c r="C1266" s="212" t="s">
        <v>6267</v>
      </c>
      <c r="D1266" s="213" t="s">
        <v>4721</v>
      </c>
      <c r="E1266" s="4" t="s">
        <v>5014</v>
      </c>
      <c r="F1266" s="236"/>
      <c r="G1266" s="478"/>
      <c r="H1266" s="238"/>
    </row>
    <row r="1267" spans="2:8">
      <c r="B1267" s="235" t="s">
        <v>5825</v>
      </c>
      <c r="C1267" s="212" t="s">
        <v>6268</v>
      </c>
      <c r="D1267" s="213" t="s">
        <v>1367</v>
      </c>
      <c r="E1267" s="4" t="s">
        <v>5014</v>
      </c>
      <c r="F1267" s="236"/>
      <c r="G1267" s="478"/>
      <c r="H1267" s="238"/>
    </row>
    <row r="1268" spans="2:8" ht="33">
      <c r="B1268" s="235" t="s">
        <v>6119</v>
      </c>
      <c r="C1268" s="212" t="s">
        <v>6269</v>
      </c>
      <c r="D1268" s="213" t="s">
        <v>1356</v>
      </c>
      <c r="E1268" s="4" t="s">
        <v>5019</v>
      </c>
      <c r="F1268" s="236"/>
      <c r="G1268" s="478"/>
      <c r="H1268" s="238"/>
    </row>
    <row r="1269" spans="2:8">
      <c r="B1269" s="235" t="s">
        <v>6121</v>
      </c>
      <c r="C1269" s="212" t="s">
        <v>6270</v>
      </c>
      <c r="D1269" s="213" t="s">
        <v>1367</v>
      </c>
      <c r="E1269" s="4" t="s">
        <v>5014</v>
      </c>
      <c r="F1269" s="236"/>
      <c r="G1269" s="478"/>
      <c r="H1269" s="238"/>
    </row>
    <row r="1270" spans="2:8" ht="33">
      <c r="B1270" s="235" t="s">
        <v>6123</v>
      </c>
      <c r="C1270" s="212" t="s">
        <v>6271</v>
      </c>
      <c r="D1270" s="213" t="s">
        <v>1574</v>
      </c>
      <c r="E1270" s="4" t="s">
        <v>5014</v>
      </c>
      <c r="F1270" s="236"/>
      <c r="G1270" s="478"/>
      <c r="H1270" s="238"/>
    </row>
    <row r="1271" spans="2:8" ht="33">
      <c r="B1271" s="235" t="s">
        <v>6125</v>
      </c>
      <c r="C1271" s="212" t="s">
        <v>6272</v>
      </c>
      <c r="D1271" s="213" t="s">
        <v>1367</v>
      </c>
      <c r="E1271" s="4" t="s">
        <v>5014</v>
      </c>
      <c r="F1271" s="236"/>
      <c r="G1271" s="478"/>
      <c r="H1271" s="238"/>
    </row>
    <row r="1272" spans="2:8" ht="33">
      <c r="B1272" s="235" t="s">
        <v>6127</v>
      </c>
      <c r="C1272" s="212" t="s">
        <v>6273</v>
      </c>
      <c r="D1272" s="213" t="s">
        <v>2158</v>
      </c>
      <c r="E1272" s="4" t="s">
        <v>5014</v>
      </c>
      <c r="F1272" s="236"/>
      <c r="G1272" s="478"/>
      <c r="H1272" s="238"/>
    </row>
    <row r="1273" spans="2:8" ht="33">
      <c r="B1273" s="235" t="s">
        <v>6129</v>
      </c>
      <c r="C1273" s="212" t="s">
        <v>6274</v>
      </c>
      <c r="D1273" s="213" t="s">
        <v>1574</v>
      </c>
      <c r="E1273" s="4" t="s">
        <v>5014</v>
      </c>
      <c r="F1273" s="236"/>
      <c r="G1273" s="478"/>
      <c r="H1273" s="238"/>
    </row>
    <row r="1274" spans="2:8" ht="33">
      <c r="B1274" s="235" t="s">
        <v>5843</v>
      </c>
      <c r="C1274" s="212" t="s">
        <v>6275</v>
      </c>
      <c r="D1274" s="213" t="s">
        <v>1367</v>
      </c>
      <c r="E1274" s="4" t="s">
        <v>5014</v>
      </c>
      <c r="F1274" s="236"/>
      <c r="G1274" s="478"/>
      <c r="H1274" s="238"/>
    </row>
    <row r="1275" spans="2:8">
      <c r="B1275" s="235" t="s">
        <v>6132</v>
      </c>
      <c r="C1275" s="212" t="s">
        <v>6276</v>
      </c>
      <c r="D1275" s="213" t="s">
        <v>1980</v>
      </c>
      <c r="E1275" s="4" t="s">
        <v>5014</v>
      </c>
      <c r="F1275" s="236"/>
      <c r="G1275" s="478"/>
      <c r="H1275" s="238"/>
    </row>
    <row r="1276" spans="2:8" ht="33">
      <c r="B1276" s="235" t="s">
        <v>6134</v>
      </c>
      <c r="C1276" s="212" t="s">
        <v>6277</v>
      </c>
      <c r="D1276" s="213" t="s">
        <v>1356</v>
      </c>
      <c r="E1276" s="4" t="s">
        <v>5019</v>
      </c>
      <c r="F1276" s="236"/>
      <c r="G1276" s="478"/>
      <c r="H1276" s="238"/>
    </row>
    <row r="1277" spans="2:8">
      <c r="B1277" s="235" t="s">
        <v>6136</v>
      </c>
      <c r="C1277" s="212" t="s">
        <v>6278</v>
      </c>
      <c r="D1277" s="213" t="s">
        <v>1367</v>
      </c>
      <c r="E1277" s="4" t="s">
        <v>5014</v>
      </c>
      <c r="F1277" s="236"/>
      <c r="G1277" s="478"/>
      <c r="H1277" s="238"/>
    </row>
    <row r="1278" spans="2:8" ht="33">
      <c r="B1278" s="235" t="s">
        <v>6138</v>
      </c>
      <c r="C1278" s="212" t="s">
        <v>6279</v>
      </c>
      <c r="D1278" s="213" t="s">
        <v>1574</v>
      </c>
      <c r="E1278" s="4" t="s">
        <v>5014</v>
      </c>
      <c r="F1278" s="236"/>
      <c r="G1278" s="478"/>
      <c r="H1278" s="238"/>
    </row>
    <row r="1279" spans="2:8" ht="33">
      <c r="B1279" s="235" t="s">
        <v>6140</v>
      </c>
      <c r="C1279" s="212" t="s">
        <v>6280</v>
      </c>
      <c r="D1279" s="213" t="s">
        <v>1367</v>
      </c>
      <c r="E1279" s="4" t="s">
        <v>5014</v>
      </c>
      <c r="F1279" s="236"/>
      <c r="G1279" s="478"/>
      <c r="H1279" s="238"/>
    </row>
    <row r="1280" spans="2:8" ht="33">
      <c r="B1280" s="235" t="s">
        <v>6142</v>
      </c>
      <c r="C1280" s="212" t="s">
        <v>6281</v>
      </c>
      <c r="D1280" s="213" t="s">
        <v>2158</v>
      </c>
      <c r="E1280" s="4" t="s">
        <v>5014</v>
      </c>
      <c r="F1280" s="236"/>
      <c r="G1280" s="478"/>
      <c r="H1280" s="238"/>
    </row>
    <row r="1281" spans="2:8" ht="33">
      <c r="B1281" s="235" t="s">
        <v>6144</v>
      </c>
      <c r="C1281" s="212" t="s">
        <v>6282</v>
      </c>
      <c r="D1281" s="213" t="s">
        <v>1574</v>
      </c>
      <c r="E1281" s="4" t="s">
        <v>5014</v>
      </c>
      <c r="F1281" s="236"/>
      <c r="G1281" s="478"/>
      <c r="H1281" s="238"/>
    </row>
    <row r="1282" spans="2:8" ht="33">
      <c r="B1282" s="235" t="s">
        <v>5862</v>
      </c>
      <c r="C1282" s="212" t="s">
        <v>6283</v>
      </c>
      <c r="D1282" s="213" t="s">
        <v>1367</v>
      </c>
      <c r="E1282" s="4" t="s">
        <v>5014</v>
      </c>
      <c r="F1282" s="236"/>
      <c r="G1282" s="478"/>
      <c r="H1282" s="238"/>
    </row>
    <row r="1283" spans="2:8">
      <c r="B1283" s="235" t="s">
        <v>6147</v>
      </c>
      <c r="C1283" s="212" t="s">
        <v>6284</v>
      </c>
      <c r="D1283" s="213" t="s">
        <v>1980</v>
      </c>
      <c r="E1283" s="4" t="s">
        <v>5014</v>
      </c>
      <c r="F1283" s="236"/>
      <c r="G1283" s="478"/>
      <c r="H1283" s="238"/>
    </row>
    <row r="1284" spans="2:8" ht="33">
      <c r="B1284" s="235" t="s">
        <v>6149</v>
      </c>
      <c r="C1284" s="212" t="s">
        <v>6285</v>
      </c>
      <c r="D1284" s="213" t="s">
        <v>1356</v>
      </c>
      <c r="E1284" s="4" t="s">
        <v>5019</v>
      </c>
      <c r="F1284" s="236"/>
      <c r="G1284" s="478"/>
      <c r="H1284" s="238"/>
    </row>
    <row r="1285" spans="2:8">
      <c r="B1285" s="235" t="s">
        <v>6151</v>
      </c>
      <c r="C1285" s="212" t="s">
        <v>6286</v>
      </c>
      <c r="D1285" s="213" t="s">
        <v>1367</v>
      </c>
      <c r="E1285" s="4" t="s">
        <v>5014</v>
      </c>
      <c r="F1285" s="236"/>
      <c r="G1285" s="478"/>
      <c r="H1285" s="238"/>
    </row>
    <row r="1286" spans="2:8" ht="33">
      <c r="B1286" s="235" t="s">
        <v>6153</v>
      </c>
      <c r="C1286" s="212" t="s">
        <v>6287</v>
      </c>
      <c r="D1286" s="213" t="s">
        <v>1574</v>
      </c>
      <c r="E1286" s="4" t="s">
        <v>5014</v>
      </c>
      <c r="F1286" s="236"/>
      <c r="G1286" s="478"/>
      <c r="H1286" s="238"/>
    </row>
    <row r="1287" spans="2:8" ht="33">
      <c r="B1287" s="235" t="s">
        <v>6155</v>
      </c>
      <c r="C1287" s="212" t="s">
        <v>6288</v>
      </c>
      <c r="D1287" s="213" t="s">
        <v>1367</v>
      </c>
      <c r="E1287" s="4" t="s">
        <v>5014</v>
      </c>
      <c r="F1287" s="236"/>
      <c r="G1287" s="478"/>
      <c r="H1287" s="238"/>
    </row>
    <row r="1288" spans="2:8" ht="33">
      <c r="B1288" s="235" t="s">
        <v>6157</v>
      </c>
      <c r="C1288" s="212" t="s">
        <v>6289</v>
      </c>
      <c r="D1288" s="213" t="s">
        <v>2158</v>
      </c>
      <c r="E1288" s="4" t="s">
        <v>5014</v>
      </c>
      <c r="F1288" s="236"/>
      <c r="G1288" s="478"/>
      <c r="H1288" s="238"/>
    </row>
    <row r="1289" spans="2:8" ht="33">
      <c r="B1289" s="235" t="s">
        <v>6159</v>
      </c>
      <c r="C1289" s="212" t="s">
        <v>6290</v>
      </c>
      <c r="D1289" s="213" t="s">
        <v>1574</v>
      </c>
      <c r="E1289" s="4" t="s">
        <v>5014</v>
      </c>
      <c r="F1289" s="236"/>
      <c r="G1289" s="478"/>
      <c r="H1289" s="238"/>
    </row>
    <row r="1290" spans="2:8" ht="33">
      <c r="B1290" s="235" t="s">
        <v>5879</v>
      </c>
      <c r="C1290" s="212" t="s">
        <v>6291</v>
      </c>
      <c r="D1290" s="213" t="s">
        <v>1367</v>
      </c>
      <c r="E1290" s="4" t="s">
        <v>5014</v>
      </c>
      <c r="F1290" s="236"/>
      <c r="G1290" s="478"/>
      <c r="H1290" s="238"/>
    </row>
    <row r="1291" spans="2:8" ht="17.25" thickBot="1">
      <c r="B1291" s="235" t="s">
        <v>6162</v>
      </c>
      <c r="C1291" s="212" t="s">
        <v>6292</v>
      </c>
      <c r="D1291" s="213" t="s">
        <v>1980</v>
      </c>
      <c r="E1291" s="4" t="s">
        <v>5014</v>
      </c>
      <c r="F1291" s="236"/>
      <c r="G1291" s="479"/>
      <c r="H1291" s="238"/>
    </row>
    <row r="1292" spans="2:8" ht="20.100000000000001" customHeight="1" thickBot="1">
      <c r="B1292" s="474" t="s">
        <v>5883</v>
      </c>
      <c r="C1292" s="463"/>
      <c r="D1292" s="464"/>
      <c r="E1292" s="475"/>
      <c r="F1292" s="475"/>
      <c r="G1292" s="476"/>
      <c r="H1292" s="238"/>
    </row>
    <row r="1293" spans="2:8" ht="30" customHeight="1">
      <c r="B1293" s="438" t="s">
        <v>6164</v>
      </c>
      <c r="C1293" s="206" t="s">
        <v>6293</v>
      </c>
      <c r="D1293" s="423" t="s">
        <v>1980</v>
      </c>
      <c r="E1293" s="433" t="s">
        <v>2290</v>
      </c>
      <c r="F1293" s="432"/>
      <c r="G1293" s="477" t="s">
        <v>6166</v>
      </c>
      <c r="H1293" s="238"/>
    </row>
    <row r="1294" spans="2:8">
      <c r="B1294" s="235" t="s">
        <v>5887</v>
      </c>
      <c r="C1294" s="212" t="s">
        <v>6294</v>
      </c>
      <c r="D1294" s="213" t="s">
        <v>1367</v>
      </c>
      <c r="E1294" s="4" t="s">
        <v>2290</v>
      </c>
      <c r="F1294" s="236"/>
      <c r="G1294" s="478"/>
      <c r="H1294" s="238"/>
    </row>
    <row r="1295" spans="2:8">
      <c r="B1295" s="235" t="s">
        <v>5890</v>
      </c>
      <c r="C1295" s="212" t="s">
        <v>6295</v>
      </c>
      <c r="D1295" s="213" t="s">
        <v>4721</v>
      </c>
      <c r="E1295" s="4" t="s">
        <v>2290</v>
      </c>
      <c r="F1295" s="236"/>
      <c r="G1295" s="478"/>
      <c r="H1295" s="238"/>
    </row>
    <row r="1296" spans="2:8">
      <c r="B1296" s="235" t="s">
        <v>5892</v>
      </c>
      <c r="C1296" s="212" t="s">
        <v>6296</v>
      </c>
      <c r="D1296" s="213" t="s">
        <v>1367</v>
      </c>
      <c r="E1296" s="4" t="s">
        <v>2290</v>
      </c>
      <c r="F1296" s="236"/>
      <c r="G1296" s="478"/>
      <c r="H1296" s="238"/>
    </row>
    <row r="1297" spans="2:8" ht="33">
      <c r="B1297" s="235" t="s">
        <v>6170</v>
      </c>
      <c r="C1297" s="212" t="s">
        <v>6297</v>
      </c>
      <c r="D1297" s="213" t="s">
        <v>1356</v>
      </c>
      <c r="E1297" s="4" t="s">
        <v>2283</v>
      </c>
      <c r="F1297" s="236"/>
      <c r="G1297" s="478"/>
      <c r="H1297" s="238"/>
    </row>
    <row r="1298" spans="2:8">
      <c r="B1298" s="235" t="s">
        <v>6172</v>
      </c>
      <c r="C1298" s="212" t="s">
        <v>6298</v>
      </c>
      <c r="D1298" s="213" t="s">
        <v>1367</v>
      </c>
      <c r="E1298" s="4" t="s">
        <v>2290</v>
      </c>
      <c r="F1298" s="236"/>
      <c r="G1298" s="478"/>
      <c r="H1298" s="238"/>
    </row>
    <row r="1299" spans="2:8" ht="33">
      <c r="B1299" s="235" t="s">
        <v>6174</v>
      </c>
      <c r="C1299" s="212" t="s">
        <v>6299</v>
      </c>
      <c r="D1299" s="213" t="s">
        <v>1574</v>
      </c>
      <c r="E1299" s="4" t="s">
        <v>2290</v>
      </c>
      <c r="F1299" s="236"/>
      <c r="G1299" s="478"/>
      <c r="H1299" s="238"/>
    </row>
    <row r="1300" spans="2:8" ht="33">
      <c r="B1300" s="235" t="s">
        <v>6176</v>
      </c>
      <c r="C1300" s="212" t="s">
        <v>6300</v>
      </c>
      <c r="D1300" s="213" t="s">
        <v>1367</v>
      </c>
      <c r="E1300" s="4" t="s">
        <v>2290</v>
      </c>
      <c r="F1300" s="236"/>
      <c r="G1300" s="478"/>
      <c r="H1300" s="238"/>
    </row>
    <row r="1301" spans="2:8" ht="33">
      <c r="B1301" s="235" t="s">
        <v>6178</v>
      </c>
      <c r="C1301" s="212" t="s">
        <v>6301</v>
      </c>
      <c r="D1301" s="213" t="s">
        <v>2158</v>
      </c>
      <c r="E1301" s="4" t="s">
        <v>2290</v>
      </c>
      <c r="F1301" s="236"/>
      <c r="G1301" s="478"/>
      <c r="H1301" s="238"/>
    </row>
    <row r="1302" spans="2:8" ht="33">
      <c r="B1302" s="235" t="s">
        <v>6180</v>
      </c>
      <c r="C1302" s="212" t="s">
        <v>6302</v>
      </c>
      <c r="D1302" s="213" t="s">
        <v>1574</v>
      </c>
      <c r="E1302" s="4" t="s">
        <v>2290</v>
      </c>
      <c r="F1302" s="236"/>
      <c r="G1302" s="478"/>
      <c r="H1302" s="238"/>
    </row>
    <row r="1303" spans="2:8" ht="33">
      <c r="B1303" s="235" t="s">
        <v>5906</v>
      </c>
      <c r="C1303" s="212" t="s">
        <v>6303</v>
      </c>
      <c r="D1303" s="213" t="s">
        <v>1367</v>
      </c>
      <c r="E1303" s="4" t="s">
        <v>2290</v>
      </c>
      <c r="F1303" s="236"/>
      <c r="G1303" s="478"/>
      <c r="H1303" s="238"/>
    </row>
    <row r="1304" spans="2:8">
      <c r="B1304" s="235" t="s">
        <v>6183</v>
      </c>
      <c r="C1304" s="212" t="s">
        <v>6304</v>
      </c>
      <c r="D1304" s="213" t="s">
        <v>1980</v>
      </c>
      <c r="E1304" s="4" t="s">
        <v>2290</v>
      </c>
      <c r="F1304" s="236"/>
      <c r="G1304" s="478"/>
      <c r="H1304" s="238"/>
    </row>
    <row r="1305" spans="2:8" ht="33">
      <c r="B1305" s="235" t="s">
        <v>6185</v>
      </c>
      <c r="C1305" s="212" t="s">
        <v>6305</v>
      </c>
      <c r="D1305" s="213" t="s">
        <v>1356</v>
      </c>
      <c r="E1305" s="4" t="s">
        <v>2283</v>
      </c>
      <c r="F1305" s="236"/>
      <c r="G1305" s="478"/>
      <c r="H1305" s="238"/>
    </row>
    <row r="1306" spans="2:8">
      <c r="B1306" s="235" t="s">
        <v>6187</v>
      </c>
      <c r="C1306" s="212" t="s">
        <v>6306</v>
      </c>
      <c r="D1306" s="213" t="s">
        <v>1367</v>
      </c>
      <c r="E1306" s="4" t="s">
        <v>2290</v>
      </c>
      <c r="F1306" s="236"/>
      <c r="G1306" s="478"/>
      <c r="H1306" s="238"/>
    </row>
    <row r="1307" spans="2:8" ht="33">
      <c r="B1307" s="235" t="s">
        <v>6189</v>
      </c>
      <c r="C1307" s="212" t="s">
        <v>6307</v>
      </c>
      <c r="D1307" s="213" t="s">
        <v>1574</v>
      </c>
      <c r="E1307" s="4" t="s">
        <v>2290</v>
      </c>
      <c r="F1307" s="236"/>
      <c r="G1307" s="478"/>
      <c r="H1307" s="238"/>
    </row>
    <row r="1308" spans="2:8" ht="33">
      <c r="B1308" s="235" t="s">
        <v>6191</v>
      </c>
      <c r="C1308" s="212" t="s">
        <v>6308</v>
      </c>
      <c r="D1308" s="213" t="s">
        <v>1367</v>
      </c>
      <c r="E1308" s="4" t="s">
        <v>2290</v>
      </c>
      <c r="F1308" s="236"/>
      <c r="G1308" s="478"/>
      <c r="H1308" s="238"/>
    </row>
    <row r="1309" spans="2:8" ht="33">
      <c r="B1309" s="235" t="s">
        <v>6193</v>
      </c>
      <c r="C1309" s="212" t="s">
        <v>6309</v>
      </c>
      <c r="D1309" s="213" t="s">
        <v>2158</v>
      </c>
      <c r="E1309" s="4" t="s">
        <v>2290</v>
      </c>
      <c r="F1309" s="236"/>
      <c r="G1309" s="478"/>
      <c r="H1309" s="238"/>
    </row>
    <row r="1310" spans="2:8" ht="33">
      <c r="B1310" s="235" t="s">
        <v>6195</v>
      </c>
      <c r="C1310" s="212" t="s">
        <v>6310</v>
      </c>
      <c r="D1310" s="213" t="s">
        <v>1574</v>
      </c>
      <c r="E1310" s="4" t="s">
        <v>2290</v>
      </c>
      <c r="F1310" s="236"/>
      <c r="G1310" s="478"/>
      <c r="H1310" s="238"/>
    </row>
    <row r="1311" spans="2:8" ht="33">
      <c r="B1311" s="235" t="s">
        <v>5922</v>
      </c>
      <c r="C1311" s="212" t="s">
        <v>6311</v>
      </c>
      <c r="D1311" s="213" t="s">
        <v>1367</v>
      </c>
      <c r="E1311" s="4" t="s">
        <v>2290</v>
      </c>
      <c r="F1311" s="236"/>
      <c r="G1311" s="478"/>
      <c r="H1311" s="238"/>
    </row>
    <row r="1312" spans="2:8">
      <c r="B1312" s="235" t="s">
        <v>6198</v>
      </c>
      <c r="C1312" s="212" t="s">
        <v>6312</v>
      </c>
      <c r="D1312" s="213" t="s">
        <v>1980</v>
      </c>
      <c r="E1312" s="4" t="s">
        <v>2290</v>
      </c>
      <c r="F1312" s="236"/>
      <c r="G1312" s="478"/>
      <c r="H1312" s="238"/>
    </row>
    <row r="1313" spans="2:8" ht="33">
      <c r="B1313" s="235" t="s">
        <v>6200</v>
      </c>
      <c r="C1313" s="212" t="s">
        <v>6313</v>
      </c>
      <c r="D1313" s="213" t="s">
        <v>1356</v>
      </c>
      <c r="E1313" s="4" t="s">
        <v>2283</v>
      </c>
      <c r="F1313" s="236"/>
      <c r="G1313" s="478"/>
      <c r="H1313" s="238"/>
    </row>
    <row r="1314" spans="2:8">
      <c r="B1314" s="235" t="s">
        <v>6202</v>
      </c>
      <c r="C1314" s="212" t="s">
        <v>6314</v>
      </c>
      <c r="D1314" s="213" t="s">
        <v>1367</v>
      </c>
      <c r="E1314" s="4" t="s">
        <v>2290</v>
      </c>
      <c r="F1314" s="236"/>
      <c r="G1314" s="478"/>
      <c r="H1314" s="238"/>
    </row>
    <row r="1315" spans="2:8" ht="33">
      <c r="B1315" s="235" t="s">
        <v>6204</v>
      </c>
      <c r="C1315" s="212" t="s">
        <v>6315</v>
      </c>
      <c r="D1315" s="213" t="s">
        <v>1574</v>
      </c>
      <c r="E1315" s="4" t="s">
        <v>2290</v>
      </c>
      <c r="F1315" s="236"/>
      <c r="G1315" s="478"/>
      <c r="H1315" s="238"/>
    </row>
    <row r="1316" spans="2:8" ht="33">
      <c r="B1316" s="235" t="s">
        <v>6206</v>
      </c>
      <c r="C1316" s="212" t="s">
        <v>6316</v>
      </c>
      <c r="D1316" s="213" t="s">
        <v>1367</v>
      </c>
      <c r="E1316" s="4" t="s">
        <v>2290</v>
      </c>
      <c r="F1316" s="236"/>
      <c r="G1316" s="478"/>
      <c r="H1316" s="238"/>
    </row>
    <row r="1317" spans="2:8" ht="33">
      <c r="B1317" s="235" t="s">
        <v>6208</v>
      </c>
      <c r="C1317" s="212" t="s">
        <v>6317</v>
      </c>
      <c r="D1317" s="213" t="s">
        <v>2158</v>
      </c>
      <c r="E1317" s="4" t="s">
        <v>2290</v>
      </c>
      <c r="F1317" s="236"/>
      <c r="G1317" s="478"/>
      <c r="H1317" s="238"/>
    </row>
    <row r="1318" spans="2:8" ht="33">
      <c r="B1318" s="235" t="s">
        <v>6210</v>
      </c>
      <c r="C1318" s="212" t="s">
        <v>6318</v>
      </c>
      <c r="D1318" s="213" t="s">
        <v>1574</v>
      </c>
      <c r="E1318" s="4" t="s">
        <v>2290</v>
      </c>
      <c r="F1318" s="236"/>
      <c r="G1318" s="478"/>
      <c r="H1318" s="238"/>
    </row>
    <row r="1319" spans="2:8" ht="33">
      <c r="B1319" s="235" t="s">
        <v>5938</v>
      </c>
      <c r="C1319" s="212" t="s">
        <v>6319</v>
      </c>
      <c r="D1319" s="213" t="s">
        <v>1367</v>
      </c>
      <c r="E1319" s="4" t="s">
        <v>2290</v>
      </c>
      <c r="F1319" s="236"/>
      <c r="G1319" s="478"/>
      <c r="H1319" s="238"/>
    </row>
    <row r="1320" spans="2:8" ht="17.25" thickBot="1">
      <c r="B1320" s="235" t="s">
        <v>6213</v>
      </c>
      <c r="C1320" s="212" t="s">
        <v>6320</v>
      </c>
      <c r="D1320" s="213" t="s">
        <v>1980</v>
      </c>
      <c r="E1320" s="4" t="s">
        <v>2290</v>
      </c>
      <c r="F1320" s="236"/>
      <c r="G1320" s="479"/>
      <c r="H1320" s="238"/>
    </row>
    <row r="1321" spans="2:8" ht="20.100000000000001" customHeight="1" thickBot="1">
      <c r="B1321" s="474" t="s">
        <v>5942</v>
      </c>
      <c r="C1321" s="463"/>
      <c r="D1321" s="464"/>
      <c r="E1321" s="475"/>
      <c r="F1321" s="475"/>
      <c r="G1321" s="476"/>
      <c r="H1321" s="238"/>
    </row>
    <row r="1322" spans="2:8" ht="30" customHeight="1">
      <c r="B1322" s="438" t="s">
        <v>6215</v>
      </c>
      <c r="C1322" s="206" t="s">
        <v>6321</v>
      </c>
      <c r="D1322" s="423" t="s">
        <v>1980</v>
      </c>
      <c r="E1322" s="433" t="s">
        <v>2290</v>
      </c>
      <c r="F1322" s="432"/>
      <c r="G1322" s="477" t="s">
        <v>6217</v>
      </c>
      <c r="H1322" s="238"/>
    </row>
    <row r="1323" spans="2:8">
      <c r="B1323" s="235" t="s">
        <v>5945</v>
      </c>
      <c r="C1323" s="212" t="s">
        <v>6322</v>
      </c>
      <c r="D1323" s="213" t="s">
        <v>1367</v>
      </c>
      <c r="E1323" s="4" t="s">
        <v>2290</v>
      </c>
      <c r="F1323" s="236"/>
      <c r="G1323" s="478"/>
      <c r="H1323" s="238"/>
    </row>
    <row r="1324" spans="2:8">
      <c r="B1324" s="235" t="s">
        <v>5947</v>
      </c>
      <c r="C1324" s="212" t="s">
        <v>6323</v>
      </c>
      <c r="D1324" s="213" t="s">
        <v>4721</v>
      </c>
      <c r="E1324" s="4" t="s">
        <v>2290</v>
      </c>
      <c r="F1324" s="236"/>
      <c r="G1324" s="478"/>
      <c r="H1324" s="238"/>
    </row>
    <row r="1325" spans="2:8">
      <c r="B1325" s="235" t="s">
        <v>5949</v>
      </c>
      <c r="C1325" s="212" t="s">
        <v>6324</v>
      </c>
      <c r="D1325" s="213" t="s">
        <v>1367</v>
      </c>
      <c r="E1325" s="4" t="s">
        <v>2290</v>
      </c>
      <c r="F1325" s="236"/>
      <c r="G1325" s="478"/>
      <c r="H1325" s="238"/>
    </row>
    <row r="1326" spans="2:8" ht="33">
      <c r="B1326" s="235" t="s">
        <v>6221</v>
      </c>
      <c r="C1326" s="212" t="s">
        <v>6325</v>
      </c>
      <c r="D1326" s="213" t="s">
        <v>1356</v>
      </c>
      <c r="E1326" s="4" t="s">
        <v>2283</v>
      </c>
      <c r="F1326" s="236"/>
      <c r="G1326" s="478"/>
      <c r="H1326" s="238"/>
    </row>
    <row r="1327" spans="2:8">
      <c r="B1327" s="235" t="s">
        <v>6223</v>
      </c>
      <c r="C1327" s="212" t="s">
        <v>6326</v>
      </c>
      <c r="D1327" s="213" t="s">
        <v>1367</v>
      </c>
      <c r="E1327" s="4" t="s">
        <v>2290</v>
      </c>
      <c r="F1327" s="236"/>
      <c r="G1327" s="478"/>
      <c r="H1327" s="238"/>
    </row>
    <row r="1328" spans="2:8" ht="33">
      <c r="B1328" s="235" t="s">
        <v>6225</v>
      </c>
      <c r="C1328" s="212" t="s">
        <v>6327</v>
      </c>
      <c r="D1328" s="213" t="s">
        <v>1574</v>
      </c>
      <c r="E1328" s="4" t="s">
        <v>2290</v>
      </c>
      <c r="F1328" s="236"/>
      <c r="G1328" s="478"/>
      <c r="H1328" s="238"/>
    </row>
    <row r="1329" spans="2:8" ht="33">
      <c r="B1329" s="235" t="s">
        <v>6227</v>
      </c>
      <c r="C1329" s="212" t="s">
        <v>6328</v>
      </c>
      <c r="D1329" s="213" t="s">
        <v>1367</v>
      </c>
      <c r="E1329" s="4" t="s">
        <v>2290</v>
      </c>
      <c r="F1329" s="236"/>
      <c r="G1329" s="478"/>
      <c r="H1329" s="238"/>
    </row>
    <row r="1330" spans="2:8" ht="33">
      <c r="B1330" s="235" t="s">
        <v>6229</v>
      </c>
      <c r="C1330" s="212" t="s">
        <v>6329</v>
      </c>
      <c r="D1330" s="213" t="s">
        <v>2158</v>
      </c>
      <c r="E1330" s="4" t="s">
        <v>2290</v>
      </c>
      <c r="F1330" s="236"/>
      <c r="G1330" s="478"/>
      <c r="H1330" s="238"/>
    </row>
    <row r="1331" spans="2:8" ht="33">
      <c r="B1331" s="235" t="s">
        <v>6231</v>
      </c>
      <c r="C1331" s="212" t="s">
        <v>6330</v>
      </c>
      <c r="D1331" s="213" t="s">
        <v>1574</v>
      </c>
      <c r="E1331" s="4" t="s">
        <v>2290</v>
      </c>
      <c r="F1331" s="236"/>
      <c r="G1331" s="478"/>
      <c r="H1331" s="238"/>
    </row>
    <row r="1332" spans="2:8" ht="33">
      <c r="B1332" s="235" t="s">
        <v>5963</v>
      </c>
      <c r="C1332" s="212" t="s">
        <v>6331</v>
      </c>
      <c r="D1332" s="213" t="s">
        <v>1367</v>
      </c>
      <c r="E1332" s="4" t="s">
        <v>2290</v>
      </c>
      <c r="F1332" s="236"/>
      <c r="G1332" s="478"/>
      <c r="H1332" s="238"/>
    </row>
    <row r="1333" spans="2:8">
      <c r="B1333" s="235" t="s">
        <v>6234</v>
      </c>
      <c r="C1333" s="212" t="s">
        <v>6332</v>
      </c>
      <c r="D1333" s="213" t="s">
        <v>1980</v>
      </c>
      <c r="E1333" s="4" t="s">
        <v>2290</v>
      </c>
      <c r="F1333" s="236"/>
      <c r="G1333" s="478"/>
      <c r="H1333" s="238"/>
    </row>
    <row r="1334" spans="2:8" ht="33">
      <c r="B1334" s="235" t="s">
        <v>6236</v>
      </c>
      <c r="C1334" s="212" t="s">
        <v>6333</v>
      </c>
      <c r="D1334" s="213" t="s">
        <v>1356</v>
      </c>
      <c r="E1334" s="4" t="s">
        <v>2283</v>
      </c>
      <c r="F1334" s="236"/>
      <c r="G1334" s="478"/>
      <c r="H1334" s="238"/>
    </row>
    <row r="1335" spans="2:8">
      <c r="B1335" s="235" t="s">
        <v>6238</v>
      </c>
      <c r="C1335" s="212" t="s">
        <v>6334</v>
      </c>
      <c r="D1335" s="213" t="s">
        <v>1367</v>
      </c>
      <c r="E1335" s="4" t="s">
        <v>2290</v>
      </c>
      <c r="F1335" s="236"/>
      <c r="G1335" s="478"/>
      <c r="H1335" s="238"/>
    </row>
    <row r="1336" spans="2:8" ht="33">
      <c r="B1336" s="235" t="s">
        <v>6240</v>
      </c>
      <c r="C1336" s="212" t="s">
        <v>6335</v>
      </c>
      <c r="D1336" s="213" t="s">
        <v>1574</v>
      </c>
      <c r="E1336" s="4" t="s">
        <v>2290</v>
      </c>
      <c r="F1336" s="236"/>
      <c r="G1336" s="478"/>
      <c r="H1336" s="238"/>
    </row>
    <row r="1337" spans="2:8" ht="33">
      <c r="B1337" s="235" t="s">
        <v>6242</v>
      </c>
      <c r="C1337" s="212" t="s">
        <v>6336</v>
      </c>
      <c r="D1337" s="213" t="s">
        <v>1367</v>
      </c>
      <c r="E1337" s="4" t="s">
        <v>2290</v>
      </c>
      <c r="F1337" s="236"/>
      <c r="G1337" s="478"/>
      <c r="H1337" s="238"/>
    </row>
    <row r="1338" spans="2:8" ht="33">
      <c r="B1338" s="235" t="s">
        <v>6244</v>
      </c>
      <c r="C1338" s="212" t="s">
        <v>6337</v>
      </c>
      <c r="D1338" s="213" t="s">
        <v>2158</v>
      </c>
      <c r="E1338" s="4" t="s">
        <v>2290</v>
      </c>
      <c r="F1338" s="236"/>
      <c r="G1338" s="478"/>
      <c r="H1338" s="238"/>
    </row>
    <row r="1339" spans="2:8" ht="33">
      <c r="B1339" s="235" t="s">
        <v>6246</v>
      </c>
      <c r="C1339" s="212" t="s">
        <v>6338</v>
      </c>
      <c r="D1339" s="213" t="s">
        <v>1574</v>
      </c>
      <c r="E1339" s="4" t="s">
        <v>2290</v>
      </c>
      <c r="F1339" s="236"/>
      <c r="G1339" s="478"/>
      <c r="H1339" s="238"/>
    </row>
    <row r="1340" spans="2:8" ht="33">
      <c r="B1340" s="235" t="s">
        <v>5979</v>
      </c>
      <c r="C1340" s="212" t="s">
        <v>6339</v>
      </c>
      <c r="D1340" s="213" t="s">
        <v>1367</v>
      </c>
      <c r="E1340" s="4" t="s">
        <v>2290</v>
      </c>
      <c r="F1340" s="236"/>
      <c r="G1340" s="478"/>
      <c r="H1340" s="238"/>
    </row>
    <row r="1341" spans="2:8">
      <c r="B1341" s="235" t="s">
        <v>6249</v>
      </c>
      <c r="C1341" s="212" t="s">
        <v>6340</v>
      </c>
      <c r="D1341" s="213" t="s">
        <v>1980</v>
      </c>
      <c r="E1341" s="4" t="s">
        <v>2290</v>
      </c>
      <c r="F1341" s="236"/>
      <c r="G1341" s="478"/>
      <c r="H1341" s="238"/>
    </row>
    <row r="1342" spans="2:8" ht="33">
      <c r="B1342" s="235" t="s">
        <v>6251</v>
      </c>
      <c r="C1342" s="212" t="s">
        <v>6341</v>
      </c>
      <c r="D1342" s="213" t="s">
        <v>1356</v>
      </c>
      <c r="E1342" s="4" t="s">
        <v>2283</v>
      </c>
      <c r="F1342" s="236"/>
      <c r="G1342" s="478"/>
      <c r="H1342" s="238"/>
    </row>
    <row r="1343" spans="2:8">
      <c r="B1343" s="235" t="s">
        <v>6253</v>
      </c>
      <c r="C1343" s="212" t="s">
        <v>6342</v>
      </c>
      <c r="D1343" s="213" t="s">
        <v>1367</v>
      </c>
      <c r="E1343" s="4" t="s">
        <v>2290</v>
      </c>
      <c r="F1343" s="236"/>
      <c r="G1343" s="478"/>
      <c r="H1343" s="238"/>
    </row>
    <row r="1344" spans="2:8" ht="33">
      <c r="B1344" s="235" t="s">
        <v>6255</v>
      </c>
      <c r="C1344" s="212" t="s">
        <v>6343</v>
      </c>
      <c r="D1344" s="213" t="s">
        <v>1574</v>
      </c>
      <c r="E1344" s="4" t="s">
        <v>2290</v>
      </c>
      <c r="F1344" s="236"/>
      <c r="G1344" s="478"/>
      <c r="H1344" s="238"/>
    </row>
    <row r="1345" spans="2:8" ht="33">
      <c r="B1345" s="235" t="s">
        <v>6257</v>
      </c>
      <c r="C1345" s="212" t="s">
        <v>6344</v>
      </c>
      <c r="D1345" s="213" t="s">
        <v>1367</v>
      </c>
      <c r="E1345" s="4" t="s">
        <v>2290</v>
      </c>
      <c r="F1345" s="236"/>
      <c r="G1345" s="478"/>
      <c r="H1345" s="238"/>
    </row>
    <row r="1346" spans="2:8" ht="33">
      <c r="B1346" s="235" t="s">
        <v>6259</v>
      </c>
      <c r="C1346" s="212" t="s">
        <v>6345</v>
      </c>
      <c r="D1346" s="213" t="s">
        <v>2158</v>
      </c>
      <c r="E1346" s="4" t="s">
        <v>2290</v>
      </c>
      <c r="F1346" s="236"/>
      <c r="G1346" s="478"/>
      <c r="H1346" s="238"/>
    </row>
    <row r="1347" spans="2:8" ht="33">
      <c r="B1347" s="235" t="s">
        <v>6261</v>
      </c>
      <c r="C1347" s="212" t="s">
        <v>6346</v>
      </c>
      <c r="D1347" s="213" t="s">
        <v>1574</v>
      </c>
      <c r="E1347" s="4" t="s">
        <v>2290</v>
      </c>
      <c r="F1347" s="236"/>
      <c r="G1347" s="478"/>
      <c r="H1347" s="238"/>
    </row>
    <row r="1348" spans="2:8" ht="33">
      <c r="B1348" s="235" t="s">
        <v>5995</v>
      </c>
      <c r="C1348" s="212" t="s">
        <v>6347</v>
      </c>
      <c r="D1348" s="213" t="s">
        <v>1367</v>
      </c>
      <c r="E1348" s="4" t="s">
        <v>2290</v>
      </c>
      <c r="F1348" s="236"/>
      <c r="G1348" s="478"/>
      <c r="H1348" s="238"/>
    </row>
    <row r="1349" spans="2:8" ht="17.25" thickBot="1">
      <c r="B1349" s="235" t="s">
        <v>6264</v>
      </c>
      <c r="C1349" s="212" t="s">
        <v>6348</v>
      </c>
      <c r="D1349" s="213" t="s">
        <v>1980</v>
      </c>
      <c r="E1349" s="4" t="s">
        <v>2290</v>
      </c>
      <c r="F1349" s="236"/>
      <c r="G1349" s="479"/>
      <c r="H1349" s="238"/>
    </row>
    <row r="1350" spans="2:8">
      <c r="B1350" s="469" t="s">
        <v>6349</v>
      </c>
      <c r="C1350" s="273"/>
      <c r="D1350" s="274"/>
      <c r="E1350" s="437"/>
      <c r="F1350" s="437"/>
      <c r="G1350" s="470"/>
      <c r="H1350" s="238"/>
    </row>
    <row r="1351" spans="2:8" ht="17.25" thickBot="1">
      <c r="B1351" s="471" t="s">
        <v>6086</v>
      </c>
      <c r="C1351" s="279"/>
      <c r="D1351" s="280"/>
      <c r="E1351" s="472"/>
      <c r="F1351" s="472"/>
      <c r="G1351" s="473"/>
      <c r="H1351" s="238"/>
    </row>
    <row r="1352" spans="2:8">
      <c r="B1352" s="438" t="s">
        <v>98</v>
      </c>
      <c r="C1352" s="206" t="s">
        <v>6350</v>
      </c>
      <c r="D1352" s="423" t="s">
        <v>1574</v>
      </c>
      <c r="E1352" s="433" t="s">
        <v>4682</v>
      </c>
      <c r="F1352" s="432"/>
      <c r="G1352" s="477" t="s">
        <v>6351</v>
      </c>
      <c r="H1352" s="238"/>
    </row>
    <row r="1353" spans="2:8">
      <c r="B1353" s="235" t="s">
        <v>6089</v>
      </c>
      <c r="C1353" s="212" t="s">
        <v>6352</v>
      </c>
      <c r="D1353" s="213" t="s">
        <v>1367</v>
      </c>
      <c r="E1353" s="4" t="s">
        <v>2290</v>
      </c>
      <c r="F1353" s="236"/>
      <c r="G1353" s="478"/>
      <c r="H1353" s="238"/>
    </row>
    <row r="1354" spans="2:8">
      <c r="B1354" s="235" t="s">
        <v>6092</v>
      </c>
      <c r="C1354" s="212" t="s">
        <v>6353</v>
      </c>
      <c r="D1354" s="213" t="s">
        <v>1367</v>
      </c>
      <c r="E1354" s="4" t="s">
        <v>2290</v>
      </c>
      <c r="F1354" s="236"/>
      <c r="G1354" s="478"/>
      <c r="H1354" s="238"/>
    </row>
    <row r="1355" spans="2:8">
      <c r="B1355" s="235" t="s">
        <v>6094</v>
      </c>
      <c r="C1355" s="212" t="s">
        <v>6354</v>
      </c>
      <c r="D1355" s="213" t="s">
        <v>1367</v>
      </c>
      <c r="E1355" s="4" t="s">
        <v>2290</v>
      </c>
      <c r="F1355" s="236"/>
      <c r="G1355" s="478"/>
      <c r="H1355" s="238"/>
    </row>
    <row r="1356" spans="2:8">
      <c r="B1356" s="235" t="s">
        <v>6096</v>
      </c>
      <c r="C1356" s="212" t="s">
        <v>6355</v>
      </c>
      <c r="D1356" s="213" t="s">
        <v>2158</v>
      </c>
      <c r="E1356" s="4" t="s">
        <v>2283</v>
      </c>
      <c r="F1356" s="236"/>
      <c r="G1356" s="478"/>
      <c r="H1356" s="238"/>
    </row>
    <row r="1357" spans="2:8">
      <c r="B1357" s="235" t="s">
        <v>6098</v>
      </c>
      <c r="C1357" s="212" t="s">
        <v>6356</v>
      </c>
      <c r="D1357" s="213" t="s">
        <v>1367</v>
      </c>
      <c r="E1357" s="4" t="s">
        <v>2290</v>
      </c>
      <c r="F1357" s="236"/>
      <c r="G1357" s="478"/>
      <c r="H1357" s="238"/>
    </row>
    <row r="1358" spans="2:8" ht="33">
      <c r="B1358" s="235" t="s">
        <v>6100</v>
      </c>
      <c r="C1358" s="212" t="s">
        <v>6357</v>
      </c>
      <c r="D1358" s="213" t="s">
        <v>1367</v>
      </c>
      <c r="E1358" s="4" t="s">
        <v>2290</v>
      </c>
      <c r="F1358" s="236"/>
      <c r="G1358" s="478"/>
      <c r="H1358" s="238"/>
    </row>
    <row r="1359" spans="2:8">
      <c r="B1359" s="235" t="s">
        <v>6102</v>
      </c>
      <c r="C1359" s="212" t="s">
        <v>6358</v>
      </c>
      <c r="D1359" s="213" t="s">
        <v>1367</v>
      </c>
      <c r="E1359" s="4" t="s">
        <v>2290</v>
      </c>
      <c r="F1359" s="236"/>
      <c r="G1359" s="478"/>
      <c r="H1359" s="238"/>
    </row>
    <row r="1360" spans="2:8">
      <c r="B1360" s="235" t="s">
        <v>6104</v>
      </c>
      <c r="C1360" s="212" t="s">
        <v>6359</v>
      </c>
      <c r="D1360" s="213" t="s">
        <v>1367</v>
      </c>
      <c r="E1360" s="4" t="s">
        <v>2290</v>
      </c>
      <c r="F1360" s="236"/>
      <c r="G1360" s="478"/>
      <c r="H1360" s="238"/>
    </row>
    <row r="1361" spans="2:8">
      <c r="B1361" s="235" t="s">
        <v>6106</v>
      </c>
      <c r="C1361" s="212" t="s">
        <v>6360</v>
      </c>
      <c r="D1361" s="213" t="s">
        <v>1367</v>
      </c>
      <c r="E1361" s="4" t="s">
        <v>2290</v>
      </c>
      <c r="F1361" s="236"/>
      <c r="G1361" s="478"/>
      <c r="H1361" s="238"/>
    </row>
    <row r="1362" spans="2:8">
      <c r="B1362" s="235" t="s">
        <v>458</v>
      </c>
      <c r="C1362" s="212" t="s">
        <v>6361</v>
      </c>
      <c r="D1362" s="213" t="s">
        <v>2158</v>
      </c>
      <c r="E1362" s="4" t="s">
        <v>2283</v>
      </c>
      <c r="F1362" s="236"/>
      <c r="G1362" s="478"/>
      <c r="H1362" s="238"/>
    </row>
    <row r="1363" spans="2:8">
      <c r="B1363" s="235" t="s">
        <v>6109</v>
      </c>
      <c r="C1363" s="212" t="s">
        <v>6362</v>
      </c>
      <c r="D1363" s="213" t="s">
        <v>1367</v>
      </c>
      <c r="E1363" s="4" t="s">
        <v>2290</v>
      </c>
      <c r="F1363" s="236"/>
      <c r="G1363" s="478"/>
      <c r="H1363" s="238"/>
    </row>
    <row r="1364" spans="2:8">
      <c r="B1364" s="235" t="s">
        <v>6111</v>
      </c>
      <c r="C1364" s="212" t="s">
        <v>6363</v>
      </c>
      <c r="D1364" s="213" t="s">
        <v>1367</v>
      </c>
      <c r="E1364" s="4" t="s">
        <v>2290</v>
      </c>
      <c r="F1364" s="236"/>
      <c r="G1364" s="478"/>
      <c r="H1364" s="238"/>
    </row>
    <row r="1365" spans="2:8" ht="17.25" thickBot="1">
      <c r="B1365" s="235" t="s">
        <v>6113</v>
      </c>
      <c r="C1365" s="212" t="s">
        <v>6364</v>
      </c>
      <c r="D1365" s="213" t="s">
        <v>1367</v>
      </c>
      <c r="E1365" s="4" t="s">
        <v>2290</v>
      </c>
      <c r="F1365" s="236"/>
      <c r="G1365" s="479"/>
      <c r="H1365" s="238"/>
    </row>
    <row r="1366" spans="2:8" ht="20.100000000000001" customHeight="1" thickBot="1">
      <c r="B1366" s="474" t="s">
        <v>5818</v>
      </c>
      <c r="C1366" s="463"/>
      <c r="D1366" s="464"/>
      <c r="E1366" s="475"/>
      <c r="F1366" s="475"/>
      <c r="G1366" s="476"/>
      <c r="H1366" s="238"/>
    </row>
    <row r="1367" spans="2:8" ht="20.100000000000001" customHeight="1" thickBot="1">
      <c r="B1367" s="474" t="s">
        <v>5819</v>
      </c>
      <c r="C1367" s="463"/>
      <c r="D1367" s="464"/>
      <c r="E1367" s="475"/>
      <c r="F1367" s="475"/>
      <c r="G1367" s="476"/>
      <c r="H1367" s="238"/>
    </row>
    <row r="1368" spans="2:8">
      <c r="B1368" s="438" t="s">
        <v>5820</v>
      </c>
      <c r="C1368" s="206" t="s">
        <v>6365</v>
      </c>
      <c r="D1368" s="423" t="s">
        <v>1367</v>
      </c>
      <c r="E1368" s="433" t="s">
        <v>5014</v>
      </c>
      <c r="F1368" s="432"/>
      <c r="G1368" s="490" t="s">
        <v>6366</v>
      </c>
      <c r="H1368" s="238"/>
    </row>
    <row r="1369" spans="2:8">
      <c r="B1369" s="235" t="s">
        <v>5822</v>
      </c>
      <c r="C1369" s="212" t="s">
        <v>6367</v>
      </c>
      <c r="D1369" s="213" t="s">
        <v>4721</v>
      </c>
      <c r="E1369" s="4" t="s">
        <v>5014</v>
      </c>
      <c r="F1369" s="236"/>
      <c r="G1369" s="488"/>
      <c r="H1369" s="238"/>
    </row>
    <row r="1370" spans="2:8">
      <c r="B1370" s="235" t="s">
        <v>5825</v>
      </c>
      <c r="C1370" s="212" t="s">
        <v>6368</v>
      </c>
      <c r="D1370" s="213" t="s">
        <v>1367</v>
      </c>
      <c r="E1370" s="4" t="s">
        <v>5014</v>
      </c>
      <c r="F1370" s="236"/>
      <c r="G1370" s="488"/>
      <c r="H1370" s="238"/>
    </row>
    <row r="1371" spans="2:8" ht="33">
      <c r="B1371" s="235" t="s">
        <v>6119</v>
      </c>
      <c r="C1371" s="212" t="s">
        <v>6369</v>
      </c>
      <c r="D1371" s="213" t="s">
        <v>1356</v>
      </c>
      <c r="E1371" s="4" t="s">
        <v>5019</v>
      </c>
      <c r="F1371" s="236"/>
      <c r="G1371" s="488"/>
      <c r="H1371" s="238"/>
    </row>
    <row r="1372" spans="2:8">
      <c r="B1372" s="235" t="s">
        <v>6121</v>
      </c>
      <c r="C1372" s="212" t="s">
        <v>6370</v>
      </c>
      <c r="D1372" s="213" t="s">
        <v>1367</v>
      </c>
      <c r="E1372" s="4" t="s">
        <v>5014</v>
      </c>
      <c r="F1372" s="236"/>
      <c r="G1372" s="488"/>
      <c r="H1372" s="238"/>
    </row>
    <row r="1373" spans="2:8" ht="33">
      <c r="B1373" s="235" t="s">
        <v>6123</v>
      </c>
      <c r="C1373" s="212" t="s">
        <v>6371</v>
      </c>
      <c r="D1373" s="213" t="s">
        <v>1574</v>
      </c>
      <c r="E1373" s="4" t="s">
        <v>5014</v>
      </c>
      <c r="F1373" s="236"/>
      <c r="G1373" s="488"/>
      <c r="H1373" s="238"/>
    </row>
    <row r="1374" spans="2:8" ht="33">
      <c r="B1374" s="235" t="s">
        <v>6125</v>
      </c>
      <c r="C1374" s="212" t="s">
        <v>6372</v>
      </c>
      <c r="D1374" s="213" t="s">
        <v>1367</v>
      </c>
      <c r="E1374" s="4" t="s">
        <v>5014</v>
      </c>
      <c r="F1374" s="236"/>
      <c r="G1374" s="488"/>
      <c r="H1374" s="238"/>
    </row>
    <row r="1375" spans="2:8" ht="33">
      <c r="B1375" s="235" t="s">
        <v>6127</v>
      </c>
      <c r="C1375" s="212" t="s">
        <v>6373</v>
      </c>
      <c r="D1375" s="213" t="s">
        <v>2158</v>
      </c>
      <c r="E1375" s="4" t="s">
        <v>5014</v>
      </c>
      <c r="F1375" s="236"/>
      <c r="G1375" s="488"/>
      <c r="H1375" s="238"/>
    </row>
    <row r="1376" spans="2:8" ht="33">
      <c r="B1376" s="235" t="s">
        <v>6129</v>
      </c>
      <c r="C1376" s="212" t="s">
        <v>6374</v>
      </c>
      <c r="D1376" s="213" t="s">
        <v>1574</v>
      </c>
      <c r="E1376" s="4" t="s">
        <v>5014</v>
      </c>
      <c r="F1376" s="236"/>
      <c r="G1376" s="488"/>
      <c r="H1376" s="238"/>
    </row>
    <row r="1377" spans="2:8" ht="33">
      <c r="B1377" s="235" t="s">
        <v>5843</v>
      </c>
      <c r="C1377" s="212" t="s">
        <v>6375</v>
      </c>
      <c r="D1377" s="213" t="s">
        <v>1367</v>
      </c>
      <c r="E1377" s="4" t="s">
        <v>5014</v>
      </c>
      <c r="F1377" s="236"/>
      <c r="G1377" s="488"/>
      <c r="H1377" s="238"/>
    </row>
    <row r="1378" spans="2:8">
      <c r="B1378" s="235" t="s">
        <v>6132</v>
      </c>
      <c r="C1378" s="212" t="s">
        <v>6376</v>
      </c>
      <c r="D1378" s="213" t="s">
        <v>1980</v>
      </c>
      <c r="E1378" s="4" t="s">
        <v>5014</v>
      </c>
      <c r="F1378" s="236"/>
      <c r="G1378" s="488"/>
      <c r="H1378" s="238"/>
    </row>
    <row r="1379" spans="2:8" ht="33">
      <c r="B1379" s="235" t="s">
        <v>6134</v>
      </c>
      <c r="C1379" s="212" t="s">
        <v>6377</v>
      </c>
      <c r="D1379" s="213" t="s">
        <v>1356</v>
      </c>
      <c r="E1379" s="4" t="s">
        <v>5019</v>
      </c>
      <c r="F1379" s="236"/>
      <c r="G1379" s="488"/>
      <c r="H1379" s="238"/>
    </row>
    <row r="1380" spans="2:8">
      <c r="B1380" s="235" t="s">
        <v>6136</v>
      </c>
      <c r="C1380" s="212" t="s">
        <v>6378</v>
      </c>
      <c r="D1380" s="213" t="s">
        <v>1367</v>
      </c>
      <c r="E1380" s="4" t="s">
        <v>5014</v>
      </c>
      <c r="F1380" s="236"/>
      <c r="G1380" s="488"/>
      <c r="H1380" s="238"/>
    </row>
    <row r="1381" spans="2:8" ht="33">
      <c r="B1381" s="235" t="s">
        <v>6138</v>
      </c>
      <c r="C1381" s="212" t="s">
        <v>6379</v>
      </c>
      <c r="D1381" s="213" t="s">
        <v>1574</v>
      </c>
      <c r="E1381" s="4" t="s">
        <v>5014</v>
      </c>
      <c r="F1381" s="236"/>
      <c r="G1381" s="488"/>
      <c r="H1381" s="238"/>
    </row>
    <row r="1382" spans="2:8" ht="33">
      <c r="B1382" s="235" t="s">
        <v>6140</v>
      </c>
      <c r="C1382" s="212" t="s">
        <v>6380</v>
      </c>
      <c r="D1382" s="213" t="s">
        <v>1367</v>
      </c>
      <c r="E1382" s="4" t="s">
        <v>5014</v>
      </c>
      <c r="F1382" s="236"/>
      <c r="G1382" s="488"/>
      <c r="H1382" s="238"/>
    </row>
    <row r="1383" spans="2:8" ht="33">
      <c r="B1383" s="235" t="s">
        <v>6142</v>
      </c>
      <c r="C1383" s="212" t="s">
        <v>6381</v>
      </c>
      <c r="D1383" s="213" t="s">
        <v>2158</v>
      </c>
      <c r="E1383" s="4" t="s">
        <v>5014</v>
      </c>
      <c r="F1383" s="236"/>
      <c r="G1383" s="488"/>
      <c r="H1383" s="238"/>
    </row>
    <row r="1384" spans="2:8" ht="33">
      <c r="B1384" s="235" t="s">
        <v>6144</v>
      </c>
      <c r="C1384" s="212" t="s">
        <v>6382</v>
      </c>
      <c r="D1384" s="213" t="s">
        <v>1574</v>
      </c>
      <c r="E1384" s="4" t="s">
        <v>5014</v>
      </c>
      <c r="F1384" s="236"/>
      <c r="G1384" s="488"/>
      <c r="H1384" s="238"/>
    </row>
    <row r="1385" spans="2:8" ht="33">
      <c r="B1385" s="235" t="s">
        <v>5862</v>
      </c>
      <c r="C1385" s="212" t="s">
        <v>6383</v>
      </c>
      <c r="D1385" s="213" t="s">
        <v>1367</v>
      </c>
      <c r="E1385" s="4" t="s">
        <v>5014</v>
      </c>
      <c r="F1385" s="236"/>
      <c r="G1385" s="488"/>
      <c r="H1385" s="238"/>
    </row>
    <row r="1386" spans="2:8">
      <c r="B1386" s="235" t="s">
        <v>6147</v>
      </c>
      <c r="C1386" s="212" t="s">
        <v>6384</v>
      </c>
      <c r="D1386" s="213" t="s">
        <v>1980</v>
      </c>
      <c r="E1386" s="4" t="s">
        <v>5014</v>
      </c>
      <c r="F1386" s="236"/>
      <c r="G1386" s="488"/>
      <c r="H1386" s="238"/>
    </row>
    <row r="1387" spans="2:8" ht="33">
      <c r="B1387" s="235" t="s">
        <v>6149</v>
      </c>
      <c r="C1387" s="212" t="s">
        <v>6385</v>
      </c>
      <c r="D1387" s="213" t="s">
        <v>1356</v>
      </c>
      <c r="E1387" s="4" t="s">
        <v>5019</v>
      </c>
      <c r="F1387" s="236"/>
      <c r="G1387" s="488"/>
      <c r="H1387" s="238"/>
    </row>
    <row r="1388" spans="2:8">
      <c r="B1388" s="235" t="s">
        <v>6151</v>
      </c>
      <c r="C1388" s="212" t="s">
        <v>6386</v>
      </c>
      <c r="D1388" s="213" t="s">
        <v>1367</v>
      </c>
      <c r="E1388" s="4" t="s">
        <v>5014</v>
      </c>
      <c r="F1388" s="236"/>
      <c r="G1388" s="488"/>
      <c r="H1388" s="238"/>
    </row>
    <row r="1389" spans="2:8" ht="33">
      <c r="B1389" s="235" t="s">
        <v>6153</v>
      </c>
      <c r="C1389" s="212" t="s">
        <v>6387</v>
      </c>
      <c r="D1389" s="213" t="s">
        <v>1574</v>
      </c>
      <c r="E1389" s="4" t="s">
        <v>5014</v>
      </c>
      <c r="F1389" s="236"/>
      <c r="G1389" s="488"/>
      <c r="H1389" s="238"/>
    </row>
    <row r="1390" spans="2:8" ht="33">
      <c r="B1390" s="235" t="s">
        <v>6155</v>
      </c>
      <c r="C1390" s="212" t="s">
        <v>6388</v>
      </c>
      <c r="D1390" s="213" t="s">
        <v>1367</v>
      </c>
      <c r="E1390" s="4" t="s">
        <v>5014</v>
      </c>
      <c r="F1390" s="236"/>
      <c r="G1390" s="488"/>
      <c r="H1390" s="238"/>
    </row>
    <row r="1391" spans="2:8" ht="33">
      <c r="B1391" s="235" t="s">
        <v>6157</v>
      </c>
      <c r="C1391" s="212" t="s">
        <v>6389</v>
      </c>
      <c r="D1391" s="213" t="s">
        <v>2158</v>
      </c>
      <c r="E1391" s="4" t="s">
        <v>5014</v>
      </c>
      <c r="F1391" s="236"/>
      <c r="G1391" s="488"/>
      <c r="H1391" s="238"/>
    </row>
    <row r="1392" spans="2:8" ht="33">
      <c r="B1392" s="235" t="s">
        <v>6159</v>
      </c>
      <c r="C1392" s="212" t="s">
        <v>6390</v>
      </c>
      <c r="D1392" s="213" t="s">
        <v>1574</v>
      </c>
      <c r="E1392" s="4" t="s">
        <v>5014</v>
      </c>
      <c r="F1392" s="236"/>
      <c r="G1392" s="488"/>
      <c r="H1392" s="238"/>
    </row>
    <row r="1393" spans="2:8" ht="33">
      <c r="B1393" s="235" t="s">
        <v>5879</v>
      </c>
      <c r="C1393" s="212" t="s">
        <v>6391</v>
      </c>
      <c r="D1393" s="213" t="s">
        <v>1367</v>
      </c>
      <c r="E1393" s="4" t="s">
        <v>5014</v>
      </c>
      <c r="F1393" s="236"/>
      <c r="G1393" s="488"/>
      <c r="H1393" s="238"/>
    </row>
    <row r="1394" spans="2:8" ht="17.25" thickBot="1">
      <c r="B1394" s="235" t="s">
        <v>6162</v>
      </c>
      <c r="C1394" s="212" t="s">
        <v>6392</v>
      </c>
      <c r="D1394" s="213" t="s">
        <v>1980</v>
      </c>
      <c r="E1394" s="4" t="s">
        <v>5014</v>
      </c>
      <c r="F1394" s="236"/>
      <c r="G1394" s="489"/>
      <c r="H1394" s="238"/>
    </row>
    <row r="1395" spans="2:8" ht="20.100000000000001" customHeight="1" thickBot="1">
      <c r="B1395" s="474" t="s">
        <v>5883</v>
      </c>
      <c r="C1395" s="463"/>
      <c r="D1395" s="464"/>
      <c r="E1395" s="475"/>
      <c r="F1395" s="475"/>
      <c r="G1395" s="476"/>
      <c r="H1395" s="238"/>
    </row>
    <row r="1396" spans="2:8">
      <c r="B1396" s="438" t="s">
        <v>6164</v>
      </c>
      <c r="C1396" s="206" t="s">
        <v>6393</v>
      </c>
      <c r="D1396" s="423" t="s">
        <v>1980</v>
      </c>
      <c r="E1396" s="433" t="s">
        <v>2290</v>
      </c>
      <c r="F1396" s="432"/>
      <c r="G1396" s="477" t="s">
        <v>6394</v>
      </c>
      <c r="H1396" s="238"/>
    </row>
    <row r="1397" spans="2:8" ht="30" customHeight="1">
      <c r="B1397" s="235" t="s">
        <v>5887</v>
      </c>
      <c r="C1397" s="212" t="s">
        <v>6395</v>
      </c>
      <c r="D1397" s="213" t="s">
        <v>1367</v>
      </c>
      <c r="E1397" s="4" t="s">
        <v>2290</v>
      </c>
      <c r="F1397" s="236"/>
      <c r="G1397" s="478"/>
      <c r="H1397" s="238"/>
    </row>
    <row r="1398" spans="2:8">
      <c r="B1398" s="235" t="s">
        <v>5890</v>
      </c>
      <c r="C1398" s="212" t="s">
        <v>6396</v>
      </c>
      <c r="D1398" s="213" t="s">
        <v>4721</v>
      </c>
      <c r="E1398" s="4" t="s">
        <v>2290</v>
      </c>
      <c r="F1398" s="236"/>
      <c r="G1398" s="478"/>
      <c r="H1398" s="238"/>
    </row>
    <row r="1399" spans="2:8">
      <c r="B1399" s="235" t="s">
        <v>5892</v>
      </c>
      <c r="C1399" s="212" t="s">
        <v>6397</v>
      </c>
      <c r="D1399" s="213" t="s">
        <v>1367</v>
      </c>
      <c r="E1399" s="4" t="s">
        <v>2290</v>
      </c>
      <c r="F1399" s="236"/>
      <c r="G1399" s="478"/>
      <c r="H1399" s="238"/>
    </row>
    <row r="1400" spans="2:8" ht="33">
      <c r="B1400" s="235" t="s">
        <v>6170</v>
      </c>
      <c r="C1400" s="212" t="s">
        <v>6398</v>
      </c>
      <c r="D1400" s="213" t="s">
        <v>1356</v>
      </c>
      <c r="E1400" s="4" t="s">
        <v>2283</v>
      </c>
      <c r="F1400" s="236"/>
      <c r="G1400" s="478"/>
      <c r="H1400" s="238"/>
    </row>
    <row r="1401" spans="2:8">
      <c r="B1401" s="235" t="s">
        <v>6172</v>
      </c>
      <c r="C1401" s="212" t="s">
        <v>6399</v>
      </c>
      <c r="D1401" s="213" t="s">
        <v>1367</v>
      </c>
      <c r="E1401" s="4" t="s">
        <v>2290</v>
      </c>
      <c r="F1401" s="236"/>
      <c r="G1401" s="478"/>
      <c r="H1401" s="238"/>
    </row>
    <row r="1402" spans="2:8" ht="33">
      <c r="B1402" s="235" t="s">
        <v>6174</v>
      </c>
      <c r="C1402" s="212" t="s">
        <v>6400</v>
      </c>
      <c r="D1402" s="213" t="s">
        <v>1574</v>
      </c>
      <c r="E1402" s="4" t="s">
        <v>2290</v>
      </c>
      <c r="F1402" s="236"/>
      <c r="G1402" s="478"/>
      <c r="H1402" s="238"/>
    </row>
    <row r="1403" spans="2:8" ht="33">
      <c r="B1403" s="235" t="s">
        <v>6176</v>
      </c>
      <c r="C1403" s="212" t="s">
        <v>6401</v>
      </c>
      <c r="D1403" s="213" t="s">
        <v>1367</v>
      </c>
      <c r="E1403" s="4" t="s">
        <v>2290</v>
      </c>
      <c r="F1403" s="236"/>
      <c r="G1403" s="478"/>
      <c r="H1403" s="238"/>
    </row>
    <row r="1404" spans="2:8" ht="33">
      <c r="B1404" s="235" t="s">
        <v>6178</v>
      </c>
      <c r="C1404" s="212" t="s">
        <v>6402</v>
      </c>
      <c r="D1404" s="213" t="s">
        <v>2158</v>
      </c>
      <c r="E1404" s="4" t="s">
        <v>2290</v>
      </c>
      <c r="F1404" s="236"/>
      <c r="G1404" s="478"/>
      <c r="H1404" s="238"/>
    </row>
    <row r="1405" spans="2:8" ht="33">
      <c r="B1405" s="235" t="s">
        <v>6180</v>
      </c>
      <c r="C1405" s="212" t="s">
        <v>6403</v>
      </c>
      <c r="D1405" s="213" t="s">
        <v>1574</v>
      </c>
      <c r="E1405" s="4" t="s">
        <v>2290</v>
      </c>
      <c r="F1405" s="236"/>
      <c r="G1405" s="478"/>
      <c r="H1405" s="238"/>
    </row>
    <row r="1406" spans="2:8" ht="33">
      <c r="B1406" s="235" t="s">
        <v>5906</v>
      </c>
      <c r="C1406" s="212" t="s">
        <v>6404</v>
      </c>
      <c r="D1406" s="213" t="s">
        <v>1367</v>
      </c>
      <c r="E1406" s="4" t="s">
        <v>2290</v>
      </c>
      <c r="F1406" s="236"/>
      <c r="G1406" s="478"/>
      <c r="H1406" s="238"/>
    </row>
    <row r="1407" spans="2:8">
      <c r="B1407" s="235" t="s">
        <v>6183</v>
      </c>
      <c r="C1407" s="212" t="s">
        <v>6405</v>
      </c>
      <c r="D1407" s="213" t="s">
        <v>1980</v>
      </c>
      <c r="E1407" s="4" t="s">
        <v>2290</v>
      </c>
      <c r="F1407" s="236"/>
      <c r="G1407" s="478"/>
      <c r="H1407" s="238"/>
    </row>
    <row r="1408" spans="2:8" ht="33">
      <c r="B1408" s="235" t="s">
        <v>6185</v>
      </c>
      <c r="C1408" s="212" t="s">
        <v>6406</v>
      </c>
      <c r="D1408" s="213" t="s">
        <v>1356</v>
      </c>
      <c r="E1408" s="4" t="s">
        <v>2283</v>
      </c>
      <c r="F1408" s="236"/>
      <c r="G1408" s="478"/>
      <c r="H1408" s="238"/>
    </row>
    <row r="1409" spans="2:8">
      <c r="B1409" s="235" t="s">
        <v>6187</v>
      </c>
      <c r="C1409" s="212" t="s">
        <v>6407</v>
      </c>
      <c r="D1409" s="213" t="s">
        <v>1367</v>
      </c>
      <c r="E1409" s="4" t="s">
        <v>2290</v>
      </c>
      <c r="F1409" s="236"/>
      <c r="G1409" s="478"/>
      <c r="H1409" s="238"/>
    </row>
    <row r="1410" spans="2:8" ht="33">
      <c r="B1410" s="235" t="s">
        <v>6189</v>
      </c>
      <c r="C1410" s="212" t="s">
        <v>6408</v>
      </c>
      <c r="D1410" s="213" t="s">
        <v>1574</v>
      </c>
      <c r="E1410" s="4" t="s">
        <v>2290</v>
      </c>
      <c r="F1410" s="236"/>
      <c r="G1410" s="478"/>
      <c r="H1410" s="238"/>
    </row>
    <row r="1411" spans="2:8" ht="33">
      <c r="B1411" s="235" t="s">
        <v>6191</v>
      </c>
      <c r="C1411" s="212" t="s">
        <v>6409</v>
      </c>
      <c r="D1411" s="213" t="s">
        <v>1367</v>
      </c>
      <c r="E1411" s="4" t="s">
        <v>2290</v>
      </c>
      <c r="F1411" s="236"/>
      <c r="G1411" s="478"/>
      <c r="H1411" s="238"/>
    </row>
    <row r="1412" spans="2:8" ht="33">
      <c r="B1412" s="235" t="s">
        <v>6193</v>
      </c>
      <c r="C1412" s="212" t="s">
        <v>6410</v>
      </c>
      <c r="D1412" s="213" t="s">
        <v>2158</v>
      </c>
      <c r="E1412" s="4" t="s">
        <v>2290</v>
      </c>
      <c r="F1412" s="236"/>
      <c r="G1412" s="478"/>
      <c r="H1412" s="238"/>
    </row>
    <row r="1413" spans="2:8" ht="33">
      <c r="B1413" s="235" t="s">
        <v>6195</v>
      </c>
      <c r="C1413" s="212" t="s">
        <v>6411</v>
      </c>
      <c r="D1413" s="213" t="s">
        <v>1574</v>
      </c>
      <c r="E1413" s="4" t="s">
        <v>2290</v>
      </c>
      <c r="F1413" s="236"/>
      <c r="G1413" s="478"/>
      <c r="H1413" s="238"/>
    </row>
    <row r="1414" spans="2:8" ht="33">
      <c r="B1414" s="235" t="s">
        <v>5922</v>
      </c>
      <c r="C1414" s="212" t="s">
        <v>6412</v>
      </c>
      <c r="D1414" s="213" t="s">
        <v>1367</v>
      </c>
      <c r="E1414" s="4" t="s">
        <v>2290</v>
      </c>
      <c r="F1414" s="236"/>
      <c r="G1414" s="478"/>
      <c r="H1414" s="238"/>
    </row>
    <row r="1415" spans="2:8">
      <c r="B1415" s="235" t="s">
        <v>6198</v>
      </c>
      <c r="C1415" s="212" t="s">
        <v>6413</v>
      </c>
      <c r="D1415" s="213" t="s">
        <v>1980</v>
      </c>
      <c r="E1415" s="4" t="s">
        <v>2290</v>
      </c>
      <c r="F1415" s="236"/>
      <c r="G1415" s="478"/>
      <c r="H1415" s="238"/>
    </row>
    <row r="1416" spans="2:8" ht="33">
      <c r="B1416" s="235" t="s">
        <v>6200</v>
      </c>
      <c r="C1416" s="212" t="s">
        <v>6414</v>
      </c>
      <c r="D1416" s="213" t="s">
        <v>1356</v>
      </c>
      <c r="E1416" s="4" t="s">
        <v>2283</v>
      </c>
      <c r="F1416" s="236"/>
      <c r="G1416" s="478"/>
      <c r="H1416" s="238"/>
    </row>
    <row r="1417" spans="2:8">
      <c r="B1417" s="235" t="s">
        <v>6202</v>
      </c>
      <c r="C1417" s="212" t="s">
        <v>6415</v>
      </c>
      <c r="D1417" s="213" t="s">
        <v>1367</v>
      </c>
      <c r="E1417" s="4" t="s">
        <v>2290</v>
      </c>
      <c r="F1417" s="236"/>
      <c r="G1417" s="478"/>
      <c r="H1417" s="238"/>
    </row>
    <row r="1418" spans="2:8" ht="33">
      <c r="B1418" s="235" t="s">
        <v>6204</v>
      </c>
      <c r="C1418" s="212" t="s">
        <v>6416</v>
      </c>
      <c r="D1418" s="213" t="s">
        <v>1574</v>
      </c>
      <c r="E1418" s="4" t="s">
        <v>2290</v>
      </c>
      <c r="F1418" s="236"/>
      <c r="G1418" s="478"/>
      <c r="H1418" s="238"/>
    </row>
    <row r="1419" spans="2:8" ht="33">
      <c r="B1419" s="235" t="s">
        <v>6206</v>
      </c>
      <c r="C1419" s="212" t="s">
        <v>6417</v>
      </c>
      <c r="D1419" s="213" t="s">
        <v>1367</v>
      </c>
      <c r="E1419" s="4" t="s">
        <v>2290</v>
      </c>
      <c r="F1419" s="236"/>
      <c r="G1419" s="478"/>
      <c r="H1419" s="238"/>
    </row>
    <row r="1420" spans="2:8" ht="33">
      <c r="B1420" s="235" t="s">
        <v>6208</v>
      </c>
      <c r="C1420" s="212" t="s">
        <v>6418</v>
      </c>
      <c r="D1420" s="213" t="s">
        <v>2158</v>
      </c>
      <c r="E1420" s="4" t="s">
        <v>2290</v>
      </c>
      <c r="F1420" s="236"/>
      <c r="G1420" s="478"/>
      <c r="H1420" s="238"/>
    </row>
    <row r="1421" spans="2:8" ht="33">
      <c r="B1421" s="235" t="s">
        <v>6210</v>
      </c>
      <c r="C1421" s="212" t="s">
        <v>6419</v>
      </c>
      <c r="D1421" s="213" t="s">
        <v>1574</v>
      </c>
      <c r="E1421" s="4" t="s">
        <v>2290</v>
      </c>
      <c r="F1421" s="236"/>
      <c r="G1421" s="478"/>
      <c r="H1421" s="238"/>
    </row>
    <row r="1422" spans="2:8" ht="33">
      <c r="B1422" s="235" t="s">
        <v>5938</v>
      </c>
      <c r="C1422" s="212" t="s">
        <v>6420</v>
      </c>
      <c r="D1422" s="213" t="s">
        <v>1367</v>
      </c>
      <c r="E1422" s="4" t="s">
        <v>2290</v>
      </c>
      <c r="F1422" s="236"/>
      <c r="G1422" s="478"/>
      <c r="H1422" s="238"/>
    </row>
    <row r="1423" spans="2:8" ht="17.25" thickBot="1">
      <c r="B1423" s="235" t="s">
        <v>6213</v>
      </c>
      <c r="C1423" s="212" t="s">
        <v>6421</v>
      </c>
      <c r="D1423" s="213" t="s">
        <v>1980</v>
      </c>
      <c r="E1423" s="4" t="s">
        <v>2290</v>
      </c>
      <c r="F1423" s="236"/>
      <c r="G1423" s="479"/>
      <c r="H1423" s="238"/>
    </row>
    <row r="1424" spans="2:8" ht="20.100000000000001" customHeight="1" thickBot="1">
      <c r="B1424" s="474" t="s">
        <v>5942</v>
      </c>
      <c r="C1424" s="463"/>
      <c r="D1424" s="464"/>
      <c r="E1424" s="475"/>
      <c r="F1424" s="475"/>
      <c r="G1424" s="476"/>
      <c r="H1424" s="238"/>
    </row>
    <row r="1425" spans="2:8" ht="30" customHeight="1">
      <c r="B1425" s="438" t="s">
        <v>6215</v>
      </c>
      <c r="C1425" s="206" t="s">
        <v>6422</v>
      </c>
      <c r="D1425" s="423" t="s">
        <v>1980</v>
      </c>
      <c r="E1425" s="433" t="s">
        <v>2290</v>
      </c>
      <c r="F1425" s="432"/>
      <c r="G1425" s="477" t="s">
        <v>6423</v>
      </c>
      <c r="H1425" s="238"/>
    </row>
    <row r="1426" spans="2:8">
      <c r="B1426" s="235" t="s">
        <v>5945</v>
      </c>
      <c r="C1426" s="212" t="s">
        <v>6424</v>
      </c>
      <c r="D1426" s="213" t="s">
        <v>1367</v>
      </c>
      <c r="E1426" s="4" t="s">
        <v>2290</v>
      </c>
      <c r="F1426" s="236"/>
      <c r="G1426" s="478"/>
      <c r="H1426" s="238"/>
    </row>
    <row r="1427" spans="2:8">
      <c r="B1427" s="235" t="s">
        <v>5947</v>
      </c>
      <c r="C1427" s="212" t="s">
        <v>6425</v>
      </c>
      <c r="D1427" s="213" t="s">
        <v>4721</v>
      </c>
      <c r="E1427" s="4" t="s">
        <v>2290</v>
      </c>
      <c r="F1427" s="236"/>
      <c r="G1427" s="478"/>
      <c r="H1427" s="238"/>
    </row>
    <row r="1428" spans="2:8">
      <c r="B1428" s="235" t="s">
        <v>5949</v>
      </c>
      <c r="C1428" s="212" t="s">
        <v>6426</v>
      </c>
      <c r="D1428" s="213" t="s">
        <v>1367</v>
      </c>
      <c r="E1428" s="4" t="s">
        <v>2290</v>
      </c>
      <c r="F1428" s="236"/>
      <c r="G1428" s="478"/>
      <c r="H1428" s="238"/>
    </row>
    <row r="1429" spans="2:8" ht="33">
      <c r="B1429" s="235" t="s">
        <v>6221</v>
      </c>
      <c r="C1429" s="212" t="s">
        <v>6427</v>
      </c>
      <c r="D1429" s="213" t="s">
        <v>1356</v>
      </c>
      <c r="E1429" s="4" t="s">
        <v>2283</v>
      </c>
      <c r="F1429" s="236"/>
      <c r="G1429" s="478"/>
      <c r="H1429" s="238"/>
    </row>
    <row r="1430" spans="2:8">
      <c r="B1430" s="235" t="s">
        <v>6223</v>
      </c>
      <c r="C1430" s="212" t="s">
        <v>6428</v>
      </c>
      <c r="D1430" s="213" t="s">
        <v>1367</v>
      </c>
      <c r="E1430" s="4" t="s">
        <v>2290</v>
      </c>
      <c r="F1430" s="236"/>
      <c r="G1430" s="478"/>
      <c r="H1430" s="238"/>
    </row>
    <row r="1431" spans="2:8" ht="33">
      <c r="B1431" s="235" t="s">
        <v>6225</v>
      </c>
      <c r="C1431" s="212" t="s">
        <v>6429</v>
      </c>
      <c r="D1431" s="213" t="s">
        <v>1574</v>
      </c>
      <c r="E1431" s="4" t="s">
        <v>2290</v>
      </c>
      <c r="F1431" s="236"/>
      <c r="G1431" s="478"/>
      <c r="H1431" s="238"/>
    </row>
    <row r="1432" spans="2:8" ht="33">
      <c r="B1432" s="235" t="s">
        <v>6227</v>
      </c>
      <c r="C1432" s="212" t="s">
        <v>6430</v>
      </c>
      <c r="D1432" s="213" t="s">
        <v>1367</v>
      </c>
      <c r="E1432" s="4" t="s">
        <v>2290</v>
      </c>
      <c r="F1432" s="236"/>
      <c r="G1432" s="478"/>
      <c r="H1432" s="238"/>
    </row>
    <row r="1433" spans="2:8" ht="33">
      <c r="B1433" s="235" t="s">
        <v>6229</v>
      </c>
      <c r="C1433" s="212" t="s">
        <v>6431</v>
      </c>
      <c r="D1433" s="213" t="s">
        <v>2158</v>
      </c>
      <c r="E1433" s="4" t="s">
        <v>2290</v>
      </c>
      <c r="F1433" s="236"/>
      <c r="G1433" s="478"/>
      <c r="H1433" s="238"/>
    </row>
    <row r="1434" spans="2:8" ht="33">
      <c r="B1434" s="235" t="s">
        <v>6231</v>
      </c>
      <c r="C1434" s="212" t="s">
        <v>6432</v>
      </c>
      <c r="D1434" s="213" t="s">
        <v>1574</v>
      </c>
      <c r="E1434" s="4" t="s">
        <v>2290</v>
      </c>
      <c r="F1434" s="236"/>
      <c r="G1434" s="478"/>
      <c r="H1434" s="238"/>
    </row>
    <row r="1435" spans="2:8" ht="33">
      <c r="B1435" s="235" t="s">
        <v>5963</v>
      </c>
      <c r="C1435" s="212" t="s">
        <v>6433</v>
      </c>
      <c r="D1435" s="213" t="s">
        <v>1367</v>
      </c>
      <c r="E1435" s="4" t="s">
        <v>2290</v>
      </c>
      <c r="F1435" s="236"/>
      <c r="G1435" s="478"/>
      <c r="H1435" s="238"/>
    </row>
    <row r="1436" spans="2:8">
      <c r="B1436" s="235" t="s">
        <v>6234</v>
      </c>
      <c r="C1436" s="212" t="s">
        <v>6434</v>
      </c>
      <c r="D1436" s="213" t="s">
        <v>1980</v>
      </c>
      <c r="E1436" s="4" t="s">
        <v>2290</v>
      </c>
      <c r="F1436" s="236"/>
      <c r="G1436" s="478"/>
      <c r="H1436" s="238"/>
    </row>
    <row r="1437" spans="2:8" ht="33">
      <c r="B1437" s="235" t="s">
        <v>6236</v>
      </c>
      <c r="C1437" s="212" t="s">
        <v>6435</v>
      </c>
      <c r="D1437" s="213" t="s">
        <v>1356</v>
      </c>
      <c r="E1437" s="4" t="s">
        <v>2283</v>
      </c>
      <c r="F1437" s="236"/>
      <c r="G1437" s="478"/>
      <c r="H1437" s="238"/>
    </row>
    <row r="1438" spans="2:8">
      <c r="B1438" s="235" t="s">
        <v>6238</v>
      </c>
      <c r="C1438" s="212" t="s">
        <v>6436</v>
      </c>
      <c r="D1438" s="213" t="s">
        <v>1367</v>
      </c>
      <c r="E1438" s="4" t="s">
        <v>2290</v>
      </c>
      <c r="F1438" s="236"/>
      <c r="G1438" s="478"/>
      <c r="H1438" s="238"/>
    </row>
    <row r="1439" spans="2:8" ht="33">
      <c r="B1439" s="235" t="s">
        <v>6240</v>
      </c>
      <c r="C1439" s="212" t="s">
        <v>6437</v>
      </c>
      <c r="D1439" s="213" t="s">
        <v>1574</v>
      </c>
      <c r="E1439" s="4" t="s">
        <v>2290</v>
      </c>
      <c r="F1439" s="236"/>
      <c r="G1439" s="478"/>
      <c r="H1439" s="238"/>
    </row>
    <row r="1440" spans="2:8" ht="33">
      <c r="B1440" s="235" t="s">
        <v>6242</v>
      </c>
      <c r="C1440" s="212" t="s">
        <v>6438</v>
      </c>
      <c r="D1440" s="213" t="s">
        <v>1367</v>
      </c>
      <c r="E1440" s="4" t="s">
        <v>2290</v>
      </c>
      <c r="F1440" s="236"/>
      <c r="G1440" s="478"/>
      <c r="H1440" s="238"/>
    </row>
    <row r="1441" spans="2:8" ht="33">
      <c r="B1441" s="235" t="s">
        <v>6244</v>
      </c>
      <c r="C1441" s="212" t="s">
        <v>6439</v>
      </c>
      <c r="D1441" s="213" t="s">
        <v>2158</v>
      </c>
      <c r="E1441" s="4" t="s">
        <v>2290</v>
      </c>
      <c r="F1441" s="236"/>
      <c r="G1441" s="478"/>
      <c r="H1441" s="238"/>
    </row>
    <row r="1442" spans="2:8" ht="33">
      <c r="B1442" s="235" t="s">
        <v>6246</v>
      </c>
      <c r="C1442" s="212" t="s">
        <v>6440</v>
      </c>
      <c r="D1442" s="213" t="s">
        <v>1574</v>
      </c>
      <c r="E1442" s="4" t="s">
        <v>2290</v>
      </c>
      <c r="F1442" s="236"/>
      <c r="G1442" s="478"/>
      <c r="H1442" s="238"/>
    </row>
    <row r="1443" spans="2:8" ht="33">
      <c r="B1443" s="235" t="s">
        <v>5979</v>
      </c>
      <c r="C1443" s="212" t="s">
        <v>6441</v>
      </c>
      <c r="D1443" s="213" t="s">
        <v>1367</v>
      </c>
      <c r="E1443" s="4" t="s">
        <v>2290</v>
      </c>
      <c r="F1443" s="236"/>
      <c r="G1443" s="478"/>
      <c r="H1443" s="238"/>
    </row>
    <row r="1444" spans="2:8">
      <c r="B1444" s="235" t="s">
        <v>6249</v>
      </c>
      <c r="C1444" s="212" t="s">
        <v>6442</v>
      </c>
      <c r="D1444" s="213" t="s">
        <v>1980</v>
      </c>
      <c r="E1444" s="4" t="s">
        <v>2290</v>
      </c>
      <c r="F1444" s="236"/>
      <c r="G1444" s="478"/>
      <c r="H1444" s="238"/>
    </row>
    <row r="1445" spans="2:8" ht="33">
      <c r="B1445" s="235" t="s">
        <v>6251</v>
      </c>
      <c r="C1445" s="212" t="s">
        <v>6443</v>
      </c>
      <c r="D1445" s="213" t="s">
        <v>1356</v>
      </c>
      <c r="E1445" s="4" t="s">
        <v>2283</v>
      </c>
      <c r="F1445" s="236"/>
      <c r="G1445" s="478"/>
      <c r="H1445" s="238"/>
    </row>
    <row r="1446" spans="2:8">
      <c r="B1446" s="235" t="s">
        <v>6253</v>
      </c>
      <c r="C1446" s="212" t="s">
        <v>6444</v>
      </c>
      <c r="D1446" s="213" t="s">
        <v>1367</v>
      </c>
      <c r="E1446" s="4" t="s">
        <v>2290</v>
      </c>
      <c r="F1446" s="236"/>
      <c r="G1446" s="478"/>
      <c r="H1446" s="238"/>
    </row>
    <row r="1447" spans="2:8" ht="33">
      <c r="B1447" s="235" t="s">
        <v>6255</v>
      </c>
      <c r="C1447" s="212" t="s">
        <v>6445</v>
      </c>
      <c r="D1447" s="213" t="s">
        <v>1574</v>
      </c>
      <c r="E1447" s="4" t="s">
        <v>2290</v>
      </c>
      <c r="F1447" s="236"/>
      <c r="G1447" s="478"/>
      <c r="H1447" s="238"/>
    </row>
    <row r="1448" spans="2:8" ht="33">
      <c r="B1448" s="235" t="s">
        <v>6257</v>
      </c>
      <c r="C1448" s="212" t="s">
        <v>6446</v>
      </c>
      <c r="D1448" s="213" t="s">
        <v>1367</v>
      </c>
      <c r="E1448" s="4" t="s">
        <v>2290</v>
      </c>
      <c r="F1448" s="236"/>
      <c r="G1448" s="478"/>
      <c r="H1448" s="238"/>
    </row>
    <row r="1449" spans="2:8" ht="33">
      <c r="B1449" s="235" t="s">
        <v>6259</v>
      </c>
      <c r="C1449" s="212" t="s">
        <v>6447</v>
      </c>
      <c r="D1449" s="213" t="s">
        <v>2158</v>
      </c>
      <c r="E1449" s="4" t="s">
        <v>2290</v>
      </c>
      <c r="F1449" s="236"/>
      <c r="G1449" s="478"/>
      <c r="H1449" s="238"/>
    </row>
    <row r="1450" spans="2:8" ht="33">
      <c r="B1450" s="235" t="s">
        <v>6261</v>
      </c>
      <c r="C1450" s="212" t="s">
        <v>6448</v>
      </c>
      <c r="D1450" s="213" t="s">
        <v>1574</v>
      </c>
      <c r="E1450" s="4" t="s">
        <v>2290</v>
      </c>
      <c r="F1450" s="236"/>
      <c r="G1450" s="478"/>
      <c r="H1450" s="238"/>
    </row>
    <row r="1451" spans="2:8" ht="33">
      <c r="B1451" s="235" t="s">
        <v>5995</v>
      </c>
      <c r="C1451" s="212" t="s">
        <v>6449</v>
      </c>
      <c r="D1451" s="213" t="s">
        <v>1367</v>
      </c>
      <c r="E1451" s="4" t="s">
        <v>2290</v>
      </c>
      <c r="F1451" s="236"/>
      <c r="G1451" s="478"/>
      <c r="H1451" s="238"/>
    </row>
    <row r="1452" spans="2:8" ht="17.25" thickBot="1">
      <c r="B1452" s="235" t="s">
        <v>6264</v>
      </c>
      <c r="C1452" s="212" t="s">
        <v>6450</v>
      </c>
      <c r="D1452" s="213" t="s">
        <v>1980</v>
      </c>
      <c r="E1452" s="4" t="s">
        <v>2290</v>
      </c>
      <c r="F1452" s="236"/>
      <c r="G1452" s="479"/>
      <c r="H1452" s="238"/>
    </row>
    <row r="1453" spans="2:8" ht="20.100000000000001" customHeight="1" thickBot="1">
      <c r="B1453" s="474" t="s">
        <v>5999</v>
      </c>
      <c r="C1453" s="463"/>
      <c r="D1453" s="464"/>
      <c r="E1453" s="475"/>
      <c r="F1453" s="475"/>
      <c r="G1453" s="476"/>
      <c r="H1453" s="238"/>
    </row>
    <row r="1454" spans="2:8" ht="20.100000000000001" customHeight="1" thickBot="1">
      <c r="B1454" s="474" t="s">
        <v>5819</v>
      </c>
      <c r="C1454" s="463"/>
      <c r="D1454" s="464"/>
      <c r="E1454" s="475"/>
      <c r="F1454" s="475"/>
      <c r="G1454" s="476"/>
      <c r="H1454" s="238"/>
    </row>
    <row r="1455" spans="2:8">
      <c r="B1455" s="438" t="s">
        <v>5820</v>
      </c>
      <c r="C1455" s="206" t="s">
        <v>6451</v>
      </c>
      <c r="D1455" s="423" t="s">
        <v>1367</v>
      </c>
      <c r="E1455" s="433" t="s">
        <v>5014</v>
      </c>
      <c r="F1455" s="432"/>
      <c r="G1455" s="477" t="s">
        <v>6366</v>
      </c>
      <c r="H1455" s="238"/>
    </row>
    <row r="1456" spans="2:8">
      <c r="B1456" s="235" t="s">
        <v>5822</v>
      </c>
      <c r="C1456" s="212" t="s">
        <v>6452</v>
      </c>
      <c r="D1456" s="213" t="s">
        <v>4721</v>
      </c>
      <c r="E1456" s="4" t="s">
        <v>5014</v>
      </c>
      <c r="F1456" s="236"/>
      <c r="G1456" s="478"/>
      <c r="H1456" s="238"/>
    </row>
    <row r="1457" spans="2:8">
      <c r="B1457" s="235" t="s">
        <v>5825</v>
      </c>
      <c r="C1457" s="212" t="s">
        <v>6453</v>
      </c>
      <c r="D1457" s="213" t="s">
        <v>1367</v>
      </c>
      <c r="E1457" s="4" t="s">
        <v>5014</v>
      </c>
      <c r="F1457" s="236"/>
      <c r="G1457" s="478"/>
      <c r="H1457" s="238"/>
    </row>
    <row r="1458" spans="2:8" ht="33">
      <c r="B1458" s="235" t="s">
        <v>6119</v>
      </c>
      <c r="C1458" s="212" t="s">
        <v>6454</v>
      </c>
      <c r="D1458" s="213" t="s">
        <v>1356</v>
      </c>
      <c r="E1458" s="4" t="s">
        <v>5019</v>
      </c>
      <c r="F1458" s="236"/>
      <c r="G1458" s="478"/>
      <c r="H1458" s="238"/>
    </row>
    <row r="1459" spans="2:8">
      <c r="B1459" s="235" t="s">
        <v>6121</v>
      </c>
      <c r="C1459" s="212" t="s">
        <v>6455</v>
      </c>
      <c r="D1459" s="213" t="s">
        <v>1367</v>
      </c>
      <c r="E1459" s="4" t="s">
        <v>5014</v>
      </c>
      <c r="F1459" s="236"/>
      <c r="G1459" s="478"/>
      <c r="H1459" s="238"/>
    </row>
    <row r="1460" spans="2:8" ht="33">
      <c r="B1460" s="235" t="s">
        <v>6123</v>
      </c>
      <c r="C1460" s="212" t="s">
        <v>6456</v>
      </c>
      <c r="D1460" s="213" t="s">
        <v>1574</v>
      </c>
      <c r="E1460" s="4" t="s">
        <v>5014</v>
      </c>
      <c r="F1460" s="236"/>
      <c r="G1460" s="478"/>
      <c r="H1460" s="238"/>
    </row>
    <row r="1461" spans="2:8" ht="33">
      <c r="B1461" s="235" t="s">
        <v>6125</v>
      </c>
      <c r="C1461" s="212" t="s">
        <v>6457</v>
      </c>
      <c r="D1461" s="213" t="s">
        <v>1367</v>
      </c>
      <c r="E1461" s="4" t="s">
        <v>5014</v>
      </c>
      <c r="F1461" s="236"/>
      <c r="G1461" s="478"/>
      <c r="H1461" s="238"/>
    </row>
    <row r="1462" spans="2:8" ht="33">
      <c r="B1462" s="235" t="s">
        <v>6127</v>
      </c>
      <c r="C1462" s="212" t="s">
        <v>6458</v>
      </c>
      <c r="D1462" s="213" t="s">
        <v>2158</v>
      </c>
      <c r="E1462" s="4" t="s">
        <v>5014</v>
      </c>
      <c r="F1462" s="236"/>
      <c r="G1462" s="478"/>
      <c r="H1462" s="238"/>
    </row>
    <row r="1463" spans="2:8" ht="33">
      <c r="B1463" s="235" t="s">
        <v>6129</v>
      </c>
      <c r="C1463" s="212" t="s">
        <v>6459</v>
      </c>
      <c r="D1463" s="213" t="s">
        <v>1574</v>
      </c>
      <c r="E1463" s="4" t="s">
        <v>5014</v>
      </c>
      <c r="F1463" s="236"/>
      <c r="G1463" s="478"/>
      <c r="H1463" s="238"/>
    </row>
    <row r="1464" spans="2:8" ht="33">
      <c r="B1464" s="235" t="s">
        <v>5843</v>
      </c>
      <c r="C1464" s="212" t="s">
        <v>6460</v>
      </c>
      <c r="D1464" s="213" t="s">
        <v>1367</v>
      </c>
      <c r="E1464" s="4" t="s">
        <v>5014</v>
      </c>
      <c r="F1464" s="236"/>
      <c r="G1464" s="478"/>
      <c r="H1464" s="238"/>
    </row>
    <row r="1465" spans="2:8">
      <c r="B1465" s="235" t="s">
        <v>6132</v>
      </c>
      <c r="C1465" s="212" t="s">
        <v>6461</v>
      </c>
      <c r="D1465" s="213" t="s">
        <v>1980</v>
      </c>
      <c r="E1465" s="4" t="s">
        <v>5014</v>
      </c>
      <c r="F1465" s="236"/>
      <c r="G1465" s="478"/>
      <c r="H1465" s="238"/>
    </row>
    <row r="1466" spans="2:8" ht="33">
      <c r="B1466" s="235" t="s">
        <v>6134</v>
      </c>
      <c r="C1466" s="212" t="s">
        <v>6462</v>
      </c>
      <c r="D1466" s="213" t="s">
        <v>1356</v>
      </c>
      <c r="E1466" s="4" t="s">
        <v>5019</v>
      </c>
      <c r="F1466" s="236"/>
      <c r="G1466" s="478"/>
      <c r="H1466" s="238"/>
    </row>
    <row r="1467" spans="2:8">
      <c r="B1467" s="235" t="s">
        <v>6136</v>
      </c>
      <c r="C1467" s="212" t="s">
        <v>6463</v>
      </c>
      <c r="D1467" s="213" t="s">
        <v>1367</v>
      </c>
      <c r="E1467" s="4" t="s">
        <v>5014</v>
      </c>
      <c r="F1467" s="236"/>
      <c r="G1467" s="478"/>
      <c r="H1467" s="238"/>
    </row>
    <row r="1468" spans="2:8" ht="33">
      <c r="B1468" s="235" t="s">
        <v>6138</v>
      </c>
      <c r="C1468" s="212" t="s">
        <v>6464</v>
      </c>
      <c r="D1468" s="213" t="s">
        <v>1574</v>
      </c>
      <c r="E1468" s="4" t="s">
        <v>5014</v>
      </c>
      <c r="F1468" s="236"/>
      <c r="G1468" s="478"/>
      <c r="H1468" s="238"/>
    </row>
    <row r="1469" spans="2:8" ht="33">
      <c r="B1469" s="235" t="s">
        <v>6140</v>
      </c>
      <c r="C1469" s="212" t="s">
        <v>6465</v>
      </c>
      <c r="D1469" s="213" t="s">
        <v>1367</v>
      </c>
      <c r="E1469" s="4" t="s">
        <v>5014</v>
      </c>
      <c r="F1469" s="236"/>
      <c r="G1469" s="478"/>
      <c r="H1469" s="238"/>
    </row>
    <row r="1470" spans="2:8" ht="33">
      <c r="B1470" s="235" t="s">
        <v>6142</v>
      </c>
      <c r="C1470" s="212" t="s">
        <v>6466</v>
      </c>
      <c r="D1470" s="213" t="s">
        <v>2158</v>
      </c>
      <c r="E1470" s="4" t="s">
        <v>5014</v>
      </c>
      <c r="F1470" s="236"/>
      <c r="G1470" s="478"/>
      <c r="H1470" s="238"/>
    </row>
    <row r="1471" spans="2:8" ht="33">
      <c r="B1471" s="235" t="s">
        <v>6144</v>
      </c>
      <c r="C1471" s="212" t="s">
        <v>6467</v>
      </c>
      <c r="D1471" s="213" t="s">
        <v>1574</v>
      </c>
      <c r="E1471" s="4" t="s">
        <v>5014</v>
      </c>
      <c r="F1471" s="236"/>
      <c r="G1471" s="478"/>
      <c r="H1471" s="238"/>
    </row>
    <row r="1472" spans="2:8" ht="33">
      <c r="B1472" s="235" t="s">
        <v>5862</v>
      </c>
      <c r="C1472" s="212" t="s">
        <v>6468</v>
      </c>
      <c r="D1472" s="213" t="s">
        <v>1367</v>
      </c>
      <c r="E1472" s="4" t="s">
        <v>5014</v>
      </c>
      <c r="F1472" s="236"/>
      <c r="G1472" s="478"/>
      <c r="H1472" s="238"/>
    </row>
    <row r="1473" spans="2:8">
      <c r="B1473" s="235" t="s">
        <v>6147</v>
      </c>
      <c r="C1473" s="212" t="s">
        <v>6469</v>
      </c>
      <c r="D1473" s="213" t="s">
        <v>1980</v>
      </c>
      <c r="E1473" s="4" t="s">
        <v>5014</v>
      </c>
      <c r="F1473" s="236"/>
      <c r="G1473" s="478"/>
      <c r="H1473" s="238"/>
    </row>
    <row r="1474" spans="2:8" ht="33">
      <c r="B1474" s="235" t="s">
        <v>6149</v>
      </c>
      <c r="C1474" s="212" t="s">
        <v>6470</v>
      </c>
      <c r="D1474" s="213" t="s">
        <v>1356</v>
      </c>
      <c r="E1474" s="4" t="s">
        <v>5019</v>
      </c>
      <c r="F1474" s="236"/>
      <c r="G1474" s="478"/>
      <c r="H1474" s="238"/>
    </row>
    <row r="1475" spans="2:8">
      <c r="B1475" s="235" t="s">
        <v>6151</v>
      </c>
      <c r="C1475" s="212" t="s">
        <v>6471</v>
      </c>
      <c r="D1475" s="213" t="s">
        <v>1367</v>
      </c>
      <c r="E1475" s="4" t="s">
        <v>5014</v>
      </c>
      <c r="F1475" s="236"/>
      <c r="G1475" s="478"/>
      <c r="H1475" s="238"/>
    </row>
    <row r="1476" spans="2:8" ht="33">
      <c r="B1476" s="235" t="s">
        <v>6153</v>
      </c>
      <c r="C1476" s="212" t="s">
        <v>6472</v>
      </c>
      <c r="D1476" s="213" t="s">
        <v>1574</v>
      </c>
      <c r="E1476" s="4" t="s">
        <v>5014</v>
      </c>
      <c r="F1476" s="236"/>
      <c r="G1476" s="478"/>
      <c r="H1476" s="238"/>
    </row>
    <row r="1477" spans="2:8" ht="33">
      <c r="B1477" s="235" t="s">
        <v>6155</v>
      </c>
      <c r="C1477" s="212" t="s">
        <v>6473</v>
      </c>
      <c r="D1477" s="213" t="s">
        <v>1367</v>
      </c>
      <c r="E1477" s="4" t="s">
        <v>5014</v>
      </c>
      <c r="F1477" s="236"/>
      <c r="G1477" s="478"/>
      <c r="H1477" s="238"/>
    </row>
    <row r="1478" spans="2:8" ht="33">
      <c r="B1478" s="235" t="s">
        <v>6157</v>
      </c>
      <c r="C1478" s="212" t="s">
        <v>6474</v>
      </c>
      <c r="D1478" s="213" t="s">
        <v>2158</v>
      </c>
      <c r="E1478" s="4" t="s">
        <v>5014</v>
      </c>
      <c r="F1478" s="236"/>
      <c r="G1478" s="478"/>
      <c r="H1478" s="238"/>
    </row>
    <row r="1479" spans="2:8" ht="33">
      <c r="B1479" s="235" t="s">
        <v>6159</v>
      </c>
      <c r="C1479" s="212" t="s">
        <v>6475</v>
      </c>
      <c r="D1479" s="213" t="s">
        <v>1574</v>
      </c>
      <c r="E1479" s="4" t="s">
        <v>5014</v>
      </c>
      <c r="F1479" s="236"/>
      <c r="G1479" s="478"/>
      <c r="H1479" s="238"/>
    </row>
    <row r="1480" spans="2:8" ht="33">
      <c r="B1480" s="235" t="s">
        <v>5879</v>
      </c>
      <c r="C1480" s="212" t="s">
        <v>6476</v>
      </c>
      <c r="D1480" s="213" t="s">
        <v>1367</v>
      </c>
      <c r="E1480" s="4" t="s">
        <v>5014</v>
      </c>
      <c r="F1480" s="236"/>
      <c r="G1480" s="478"/>
      <c r="H1480" s="238"/>
    </row>
    <row r="1481" spans="2:8" ht="17.25" thickBot="1">
      <c r="B1481" s="235" t="s">
        <v>6162</v>
      </c>
      <c r="C1481" s="212" t="s">
        <v>6477</v>
      </c>
      <c r="D1481" s="213" t="s">
        <v>1980</v>
      </c>
      <c r="E1481" s="4" t="s">
        <v>5014</v>
      </c>
      <c r="F1481" s="236"/>
      <c r="G1481" s="479"/>
      <c r="H1481" s="238"/>
    </row>
    <row r="1482" spans="2:8" ht="20.100000000000001" customHeight="1" thickBot="1">
      <c r="B1482" s="474" t="s">
        <v>5883</v>
      </c>
      <c r="C1482" s="463"/>
      <c r="D1482" s="464"/>
      <c r="E1482" s="475"/>
      <c r="F1482" s="475"/>
      <c r="G1482" s="476"/>
      <c r="H1482" s="238"/>
    </row>
    <row r="1483" spans="2:8">
      <c r="B1483" s="438" t="s">
        <v>6164</v>
      </c>
      <c r="C1483" s="206" t="s">
        <v>6478</v>
      </c>
      <c r="D1483" s="423" t="s">
        <v>1980</v>
      </c>
      <c r="E1483" s="433" t="s">
        <v>2290</v>
      </c>
      <c r="F1483" s="432"/>
      <c r="G1483" s="477" t="s">
        <v>6394</v>
      </c>
      <c r="H1483" s="238"/>
    </row>
    <row r="1484" spans="2:8">
      <c r="B1484" s="235" t="s">
        <v>5887</v>
      </c>
      <c r="C1484" s="212" t="s">
        <v>6479</v>
      </c>
      <c r="D1484" s="213" t="s">
        <v>1367</v>
      </c>
      <c r="E1484" s="4" t="s">
        <v>2290</v>
      </c>
      <c r="F1484" s="236"/>
      <c r="G1484" s="478"/>
      <c r="H1484" s="238"/>
    </row>
    <row r="1485" spans="2:8">
      <c r="B1485" s="235" t="s">
        <v>5890</v>
      </c>
      <c r="C1485" s="212" t="s">
        <v>6480</v>
      </c>
      <c r="D1485" s="213" t="s">
        <v>4721</v>
      </c>
      <c r="E1485" s="4" t="s">
        <v>2290</v>
      </c>
      <c r="F1485" s="236"/>
      <c r="G1485" s="478"/>
      <c r="H1485" s="238"/>
    </row>
    <row r="1486" spans="2:8">
      <c r="B1486" s="235" t="s">
        <v>5892</v>
      </c>
      <c r="C1486" s="212" t="s">
        <v>6481</v>
      </c>
      <c r="D1486" s="213" t="s">
        <v>1367</v>
      </c>
      <c r="E1486" s="4" t="s">
        <v>2290</v>
      </c>
      <c r="F1486" s="236"/>
      <c r="G1486" s="478"/>
      <c r="H1486" s="238"/>
    </row>
    <row r="1487" spans="2:8" ht="33">
      <c r="B1487" s="235" t="s">
        <v>6170</v>
      </c>
      <c r="C1487" s="212" t="s">
        <v>6482</v>
      </c>
      <c r="D1487" s="213" t="s">
        <v>1356</v>
      </c>
      <c r="E1487" s="4" t="s">
        <v>2283</v>
      </c>
      <c r="F1487" s="236"/>
      <c r="G1487" s="478"/>
      <c r="H1487" s="238"/>
    </row>
    <row r="1488" spans="2:8">
      <c r="B1488" s="235" t="s">
        <v>6172</v>
      </c>
      <c r="C1488" s="212" t="s">
        <v>6483</v>
      </c>
      <c r="D1488" s="213" t="s">
        <v>1367</v>
      </c>
      <c r="E1488" s="4" t="s">
        <v>2290</v>
      </c>
      <c r="F1488" s="236"/>
      <c r="G1488" s="478"/>
      <c r="H1488" s="238"/>
    </row>
    <row r="1489" spans="2:8" ht="33">
      <c r="B1489" s="235" t="s">
        <v>6174</v>
      </c>
      <c r="C1489" s="212" t="s">
        <v>6484</v>
      </c>
      <c r="D1489" s="213" t="s">
        <v>1574</v>
      </c>
      <c r="E1489" s="4" t="s">
        <v>2290</v>
      </c>
      <c r="F1489" s="236"/>
      <c r="G1489" s="478"/>
      <c r="H1489" s="238"/>
    </row>
    <row r="1490" spans="2:8" ht="33">
      <c r="B1490" s="235" t="s">
        <v>6176</v>
      </c>
      <c r="C1490" s="212" t="s">
        <v>6485</v>
      </c>
      <c r="D1490" s="213" t="s">
        <v>1367</v>
      </c>
      <c r="E1490" s="4" t="s">
        <v>2290</v>
      </c>
      <c r="F1490" s="236"/>
      <c r="G1490" s="478"/>
      <c r="H1490" s="238"/>
    </row>
    <row r="1491" spans="2:8" ht="33">
      <c r="B1491" s="235" t="s">
        <v>6178</v>
      </c>
      <c r="C1491" s="212" t="s">
        <v>6486</v>
      </c>
      <c r="D1491" s="213" t="s">
        <v>2158</v>
      </c>
      <c r="E1491" s="4" t="s">
        <v>2290</v>
      </c>
      <c r="F1491" s="236"/>
      <c r="G1491" s="478"/>
      <c r="H1491" s="238"/>
    </row>
    <row r="1492" spans="2:8" ht="33">
      <c r="B1492" s="235" t="s">
        <v>6180</v>
      </c>
      <c r="C1492" s="212" t="s">
        <v>6487</v>
      </c>
      <c r="D1492" s="213" t="s">
        <v>1574</v>
      </c>
      <c r="E1492" s="4" t="s">
        <v>2290</v>
      </c>
      <c r="F1492" s="236"/>
      <c r="G1492" s="478"/>
      <c r="H1492" s="238"/>
    </row>
    <row r="1493" spans="2:8" ht="33">
      <c r="B1493" s="235" t="s">
        <v>5906</v>
      </c>
      <c r="C1493" s="212" t="s">
        <v>6488</v>
      </c>
      <c r="D1493" s="213" t="s">
        <v>1367</v>
      </c>
      <c r="E1493" s="4" t="s">
        <v>2290</v>
      </c>
      <c r="F1493" s="236"/>
      <c r="G1493" s="478"/>
      <c r="H1493" s="238"/>
    </row>
    <row r="1494" spans="2:8">
      <c r="B1494" s="235" t="s">
        <v>6183</v>
      </c>
      <c r="C1494" s="212" t="s">
        <v>6489</v>
      </c>
      <c r="D1494" s="213" t="s">
        <v>1980</v>
      </c>
      <c r="E1494" s="4" t="s">
        <v>2290</v>
      </c>
      <c r="F1494" s="236"/>
      <c r="G1494" s="478"/>
      <c r="H1494" s="238"/>
    </row>
    <row r="1495" spans="2:8" ht="33">
      <c r="B1495" s="235" t="s">
        <v>6185</v>
      </c>
      <c r="C1495" s="212" t="s">
        <v>6490</v>
      </c>
      <c r="D1495" s="213" t="s">
        <v>1356</v>
      </c>
      <c r="E1495" s="4" t="s">
        <v>2283</v>
      </c>
      <c r="F1495" s="236"/>
      <c r="G1495" s="478"/>
      <c r="H1495" s="238"/>
    </row>
    <row r="1496" spans="2:8">
      <c r="B1496" s="235" t="s">
        <v>6187</v>
      </c>
      <c r="C1496" s="212" t="s">
        <v>6491</v>
      </c>
      <c r="D1496" s="213" t="s">
        <v>1367</v>
      </c>
      <c r="E1496" s="4" t="s">
        <v>2290</v>
      </c>
      <c r="F1496" s="236"/>
      <c r="G1496" s="478"/>
      <c r="H1496" s="238"/>
    </row>
    <row r="1497" spans="2:8" ht="33">
      <c r="B1497" s="235" t="s">
        <v>6189</v>
      </c>
      <c r="C1497" s="212" t="s">
        <v>6492</v>
      </c>
      <c r="D1497" s="213" t="s">
        <v>1574</v>
      </c>
      <c r="E1497" s="4" t="s">
        <v>2290</v>
      </c>
      <c r="F1497" s="236"/>
      <c r="G1497" s="478"/>
      <c r="H1497" s="238"/>
    </row>
    <row r="1498" spans="2:8" ht="33">
      <c r="B1498" s="235" t="s">
        <v>6191</v>
      </c>
      <c r="C1498" s="212" t="s">
        <v>6493</v>
      </c>
      <c r="D1498" s="213" t="s">
        <v>1367</v>
      </c>
      <c r="E1498" s="4" t="s">
        <v>2290</v>
      </c>
      <c r="F1498" s="236"/>
      <c r="G1498" s="478"/>
      <c r="H1498" s="238"/>
    </row>
    <row r="1499" spans="2:8" ht="33">
      <c r="B1499" s="235" t="s">
        <v>6193</v>
      </c>
      <c r="C1499" s="212" t="s">
        <v>6494</v>
      </c>
      <c r="D1499" s="213" t="s">
        <v>2158</v>
      </c>
      <c r="E1499" s="4" t="s">
        <v>2290</v>
      </c>
      <c r="F1499" s="236"/>
      <c r="G1499" s="478"/>
      <c r="H1499" s="238"/>
    </row>
    <row r="1500" spans="2:8" ht="33">
      <c r="B1500" s="235" t="s">
        <v>6195</v>
      </c>
      <c r="C1500" s="212" t="s">
        <v>6495</v>
      </c>
      <c r="D1500" s="213" t="s">
        <v>1574</v>
      </c>
      <c r="E1500" s="4" t="s">
        <v>2290</v>
      </c>
      <c r="F1500" s="236"/>
      <c r="G1500" s="478"/>
      <c r="H1500" s="238"/>
    </row>
    <row r="1501" spans="2:8" ht="33">
      <c r="B1501" s="235" t="s">
        <v>5922</v>
      </c>
      <c r="C1501" s="212" t="s">
        <v>6496</v>
      </c>
      <c r="D1501" s="213" t="s">
        <v>1367</v>
      </c>
      <c r="E1501" s="4" t="s">
        <v>2290</v>
      </c>
      <c r="F1501" s="236"/>
      <c r="G1501" s="478"/>
      <c r="H1501" s="238"/>
    </row>
    <row r="1502" spans="2:8">
      <c r="B1502" s="235" t="s">
        <v>6198</v>
      </c>
      <c r="C1502" s="212" t="s">
        <v>6497</v>
      </c>
      <c r="D1502" s="213" t="s">
        <v>1980</v>
      </c>
      <c r="E1502" s="4" t="s">
        <v>2290</v>
      </c>
      <c r="F1502" s="236"/>
      <c r="G1502" s="478"/>
      <c r="H1502" s="238"/>
    </row>
    <row r="1503" spans="2:8" ht="33">
      <c r="B1503" s="235" t="s">
        <v>6200</v>
      </c>
      <c r="C1503" s="212" t="s">
        <v>6498</v>
      </c>
      <c r="D1503" s="213" t="s">
        <v>1356</v>
      </c>
      <c r="E1503" s="4" t="s">
        <v>2283</v>
      </c>
      <c r="F1503" s="236"/>
      <c r="G1503" s="478"/>
      <c r="H1503" s="238"/>
    </row>
    <row r="1504" spans="2:8">
      <c r="B1504" s="235" t="s">
        <v>6202</v>
      </c>
      <c r="C1504" s="212" t="s">
        <v>6499</v>
      </c>
      <c r="D1504" s="213" t="s">
        <v>1367</v>
      </c>
      <c r="E1504" s="4" t="s">
        <v>2290</v>
      </c>
      <c r="F1504" s="236"/>
      <c r="G1504" s="478"/>
      <c r="H1504" s="238"/>
    </row>
    <row r="1505" spans="2:8" ht="33">
      <c r="B1505" s="235" t="s">
        <v>6204</v>
      </c>
      <c r="C1505" s="212" t="s">
        <v>6500</v>
      </c>
      <c r="D1505" s="213" t="s">
        <v>1574</v>
      </c>
      <c r="E1505" s="4" t="s">
        <v>2290</v>
      </c>
      <c r="F1505" s="236"/>
      <c r="G1505" s="478"/>
      <c r="H1505" s="238"/>
    </row>
    <row r="1506" spans="2:8" ht="33">
      <c r="B1506" s="235" t="s">
        <v>6206</v>
      </c>
      <c r="C1506" s="212" t="s">
        <v>6501</v>
      </c>
      <c r="D1506" s="213" t="s">
        <v>1367</v>
      </c>
      <c r="E1506" s="4" t="s">
        <v>2290</v>
      </c>
      <c r="F1506" s="236"/>
      <c r="G1506" s="478"/>
      <c r="H1506" s="238"/>
    </row>
    <row r="1507" spans="2:8" ht="33">
      <c r="B1507" s="235" t="s">
        <v>6208</v>
      </c>
      <c r="C1507" s="212" t="s">
        <v>6502</v>
      </c>
      <c r="D1507" s="213" t="s">
        <v>2158</v>
      </c>
      <c r="E1507" s="4" t="s">
        <v>2290</v>
      </c>
      <c r="F1507" s="236"/>
      <c r="G1507" s="478"/>
      <c r="H1507" s="238"/>
    </row>
    <row r="1508" spans="2:8" ht="33">
      <c r="B1508" s="235" t="s">
        <v>6210</v>
      </c>
      <c r="C1508" s="212" t="s">
        <v>6503</v>
      </c>
      <c r="D1508" s="213" t="s">
        <v>1574</v>
      </c>
      <c r="E1508" s="4" t="s">
        <v>2290</v>
      </c>
      <c r="F1508" s="236"/>
      <c r="G1508" s="478"/>
      <c r="H1508" s="238"/>
    </row>
    <row r="1509" spans="2:8" ht="33">
      <c r="B1509" s="235" t="s">
        <v>5938</v>
      </c>
      <c r="C1509" s="212" t="s">
        <v>6504</v>
      </c>
      <c r="D1509" s="213" t="s">
        <v>1367</v>
      </c>
      <c r="E1509" s="4" t="s">
        <v>2290</v>
      </c>
      <c r="F1509" s="236"/>
      <c r="G1509" s="478"/>
      <c r="H1509" s="238"/>
    </row>
    <row r="1510" spans="2:8" ht="17.25" thickBot="1">
      <c r="B1510" s="235" t="s">
        <v>6213</v>
      </c>
      <c r="C1510" s="212" t="s">
        <v>6505</v>
      </c>
      <c r="D1510" s="213" t="s">
        <v>1980</v>
      </c>
      <c r="E1510" s="4" t="s">
        <v>2290</v>
      </c>
      <c r="F1510" s="236"/>
      <c r="G1510" s="479"/>
      <c r="H1510" s="238"/>
    </row>
    <row r="1511" spans="2:8" ht="20.100000000000001" customHeight="1" thickBot="1">
      <c r="B1511" s="474" t="s">
        <v>5942</v>
      </c>
      <c r="C1511" s="463"/>
      <c r="D1511" s="464"/>
      <c r="E1511" s="475"/>
      <c r="F1511" s="475"/>
      <c r="G1511" s="476"/>
      <c r="H1511" s="238"/>
    </row>
    <row r="1512" spans="2:8">
      <c r="B1512" s="438" t="s">
        <v>6215</v>
      </c>
      <c r="C1512" s="206" t="s">
        <v>6506</v>
      </c>
      <c r="D1512" s="423" t="s">
        <v>1980</v>
      </c>
      <c r="E1512" s="433" t="s">
        <v>2290</v>
      </c>
      <c r="F1512" s="432"/>
      <c r="G1512" s="477" t="s">
        <v>6423</v>
      </c>
      <c r="H1512" s="238"/>
    </row>
    <row r="1513" spans="2:8">
      <c r="B1513" s="235" t="s">
        <v>5945</v>
      </c>
      <c r="C1513" s="212" t="s">
        <v>6507</v>
      </c>
      <c r="D1513" s="213" t="s">
        <v>1367</v>
      </c>
      <c r="E1513" s="4" t="s">
        <v>2290</v>
      </c>
      <c r="F1513" s="236"/>
      <c r="G1513" s="478"/>
      <c r="H1513" s="238"/>
    </row>
    <row r="1514" spans="2:8">
      <c r="B1514" s="235" t="s">
        <v>5947</v>
      </c>
      <c r="C1514" s="212" t="s">
        <v>6508</v>
      </c>
      <c r="D1514" s="213" t="s">
        <v>4721</v>
      </c>
      <c r="E1514" s="4" t="s">
        <v>2290</v>
      </c>
      <c r="F1514" s="236"/>
      <c r="G1514" s="478"/>
      <c r="H1514" s="238"/>
    </row>
    <row r="1515" spans="2:8">
      <c r="B1515" s="235" t="s">
        <v>5949</v>
      </c>
      <c r="C1515" s="212" t="s">
        <v>6509</v>
      </c>
      <c r="D1515" s="213" t="s">
        <v>1367</v>
      </c>
      <c r="E1515" s="4" t="s">
        <v>2290</v>
      </c>
      <c r="F1515" s="236"/>
      <c r="G1515" s="478"/>
      <c r="H1515" s="238"/>
    </row>
    <row r="1516" spans="2:8" ht="33">
      <c r="B1516" s="235" t="s">
        <v>6221</v>
      </c>
      <c r="C1516" s="212" t="s">
        <v>6510</v>
      </c>
      <c r="D1516" s="213" t="s">
        <v>1356</v>
      </c>
      <c r="E1516" s="4" t="s">
        <v>2283</v>
      </c>
      <c r="F1516" s="236"/>
      <c r="G1516" s="478"/>
      <c r="H1516" s="238"/>
    </row>
    <row r="1517" spans="2:8">
      <c r="B1517" s="235" t="s">
        <v>6223</v>
      </c>
      <c r="C1517" s="212" t="s">
        <v>6511</v>
      </c>
      <c r="D1517" s="213" t="s">
        <v>1367</v>
      </c>
      <c r="E1517" s="4" t="s">
        <v>2290</v>
      </c>
      <c r="F1517" s="236"/>
      <c r="G1517" s="478"/>
      <c r="H1517" s="238"/>
    </row>
    <row r="1518" spans="2:8" ht="33">
      <c r="B1518" s="235" t="s">
        <v>6225</v>
      </c>
      <c r="C1518" s="212" t="s">
        <v>6512</v>
      </c>
      <c r="D1518" s="213" t="s">
        <v>1574</v>
      </c>
      <c r="E1518" s="4" t="s">
        <v>2290</v>
      </c>
      <c r="F1518" s="236"/>
      <c r="G1518" s="478"/>
      <c r="H1518" s="238"/>
    </row>
    <row r="1519" spans="2:8" ht="33">
      <c r="B1519" s="235" t="s">
        <v>6227</v>
      </c>
      <c r="C1519" s="212" t="s">
        <v>6513</v>
      </c>
      <c r="D1519" s="213" t="s">
        <v>1367</v>
      </c>
      <c r="E1519" s="4" t="s">
        <v>2290</v>
      </c>
      <c r="F1519" s="236"/>
      <c r="G1519" s="478"/>
      <c r="H1519" s="238"/>
    </row>
    <row r="1520" spans="2:8" ht="33">
      <c r="B1520" s="235" t="s">
        <v>6229</v>
      </c>
      <c r="C1520" s="212" t="s">
        <v>6514</v>
      </c>
      <c r="D1520" s="213" t="s">
        <v>2158</v>
      </c>
      <c r="E1520" s="4" t="s">
        <v>2290</v>
      </c>
      <c r="F1520" s="236"/>
      <c r="G1520" s="478"/>
      <c r="H1520" s="238"/>
    </row>
    <row r="1521" spans="2:8" ht="33">
      <c r="B1521" s="235" t="s">
        <v>6231</v>
      </c>
      <c r="C1521" s="212" t="s">
        <v>6515</v>
      </c>
      <c r="D1521" s="213" t="s">
        <v>1574</v>
      </c>
      <c r="E1521" s="4" t="s">
        <v>2290</v>
      </c>
      <c r="F1521" s="236"/>
      <c r="G1521" s="478"/>
      <c r="H1521" s="238"/>
    </row>
    <row r="1522" spans="2:8" ht="33">
      <c r="B1522" s="235" t="s">
        <v>5963</v>
      </c>
      <c r="C1522" s="212" t="s">
        <v>6516</v>
      </c>
      <c r="D1522" s="213" t="s">
        <v>1367</v>
      </c>
      <c r="E1522" s="4" t="s">
        <v>2290</v>
      </c>
      <c r="F1522" s="236"/>
      <c r="G1522" s="478"/>
      <c r="H1522" s="238"/>
    </row>
    <row r="1523" spans="2:8">
      <c r="B1523" s="235" t="s">
        <v>6234</v>
      </c>
      <c r="C1523" s="212" t="s">
        <v>6517</v>
      </c>
      <c r="D1523" s="213" t="s">
        <v>1980</v>
      </c>
      <c r="E1523" s="4" t="s">
        <v>2290</v>
      </c>
      <c r="F1523" s="236"/>
      <c r="G1523" s="478"/>
      <c r="H1523" s="238"/>
    </row>
    <row r="1524" spans="2:8" ht="33">
      <c r="B1524" s="235" t="s">
        <v>6236</v>
      </c>
      <c r="C1524" s="212" t="s">
        <v>6518</v>
      </c>
      <c r="D1524" s="213" t="s">
        <v>1356</v>
      </c>
      <c r="E1524" s="4" t="s">
        <v>2283</v>
      </c>
      <c r="F1524" s="236"/>
      <c r="G1524" s="478"/>
      <c r="H1524" s="238"/>
    </row>
    <row r="1525" spans="2:8">
      <c r="B1525" s="235" t="s">
        <v>6238</v>
      </c>
      <c r="C1525" s="212" t="s">
        <v>6519</v>
      </c>
      <c r="D1525" s="213" t="s">
        <v>1367</v>
      </c>
      <c r="E1525" s="4" t="s">
        <v>2290</v>
      </c>
      <c r="F1525" s="236"/>
      <c r="G1525" s="478"/>
      <c r="H1525" s="238"/>
    </row>
    <row r="1526" spans="2:8" ht="33">
      <c r="B1526" s="235" t="s">
        <v>6240</v>
      </c>
      <c r="C1526" s="212" t="s">
        <v>6520</v>
      </c>
      <c r="D1526" s="213" t="s">
        <v>1574</v>
      </c>
      <c r="E1526" s="4" t="s">
        <v>2290</v>
      </c>
      <c r="F1526" s="236"/>
      <c r="G1526" s="478"/>
      <c r="H1526" s="238"/>
    </row>
    <row r="1527" spans="2:8" ht="33">
      <c r="B1527" s="235" t="s">
        <v>6242</v>
      </c>
      <c r="C1527" s="212" t="s">
        <v>6521</v>
      </c>
      <c r="D1527" s="213" t="s">
        <v>1367</v>
      </c>
      <c r="E1527" s="4" t="s">
        <v>2290</v>
      </c>
      <c r="F1527" s="236"/>
      <c r="G1527" s="478"/>
      <c r="H1527" s="238"/>
    </row>
    <row r="1528" spans="2:8" ht="33">
      <c r="B1528" s="235" t="s">
        <v>6244</v>
      </c>
      <c r="C1528" s="212" t="s">
        <v>6522</v>
      </c>
      <c r="D1528" s="213" t="s">
        <v>2158</v>
      </c>
      <c r="E1528" s="4" t="s">
        <v>2290</v>
      </c>
      <c r="F1528" s="236"/>
      <c r="G1528" s="478"/>
      <c r="H1528" s="238"/>
    </row>
    <row r="1529" spans="2:8" ht="33">
      <c r="B1529" s="235" t="s">
        <v>6246</v>
      </c>
      <c r="C1529" s="212" t="s">
        <v>6523</v>
      </c>
      <c r="D1529" s="213" t="s">
        <v>1574</v>
      </c>
      <c r="E1529" s="4" t="s">
        <v>2290</v>
      </c>
      <c r="F1529" s="236"/>
      <c r="G1529" s="478"/>
      <c r="H1529" s="238"/>
    </row>
    <row r="1530" spans="2:8" ht="33">
      <c r="B1530" s="235" t="s">
        <v>5979</v>
      </c>
      <c r="C1530" s="212" t="s">
        <v>6524</v>
      </c>
      <c r="D1530" s="213" t="s">
        <v>1367</v>
      </c>
      <c r="E1530" s="4" t="s">
        <v>2290</v>
      </c>
      <c r="F1530" s="236"/>
      <c r="G1530" s="478"/>
      <c r="H1530" s="238"/>
    </row>
    <row r="1531" spans="2:8">
      <c r="B1531" s="235" t="s">
        <v>6249</v>
      </c>
      <c r="C1531" s="212" t="s">
        <v>6525</v>
      </c>
      <c r="D1531" s="213" t="s">
        <v>1980</v>
      </c>
      <c r="E1531" s="4" t="s">
        <v>2290</v>
      </c>
      <c r="F1531" s="236"/>
      <c r="G1531" s="478"/>
      <c r="H1531" s="238"/>
    </row>
    <row r="1532" spans="2:8" ht="33">
      <c r="B1532" s="235" t="s">
        <v>6251</v>
      </c>
      <c r="C1532" s="212" t="s">
        <v>6526</v>
      </c>
      <c r="D1532" s="213" t="s">
        <v>1356</v>
      </c>
      <c r="E1532" s="4" t="s">
        <v>2283</v>
      </c>
      <c r="F1532" s="236"/>
      <c r="G1532" s="478"/>
      <c r="H1532" s="238"/>
    </row>
    <row r="1533" spans="2:8">
      <c r="B1533" s="235" t="s">
        <v>6253</v>
      </c>
      <c r="C1533" s="212" t="s">
        <v>6527</v>
      </c>
      <c r="D1533" s="213" t="s">
        <v>1367</v>
      </c>
      <c r="E1533" s="4" t="s">
        <v>2290</v>
      </c>
      <c r="F1533" s="236"/>
      <c r="G1533" s="478"/>
      <c r="H1533" s="238"/>
    </row>
    <row r="1534" spans="2:8" ht="33">
      <c r="B1534" s="235" t="s">
        <v>6255</v>
      </c>
      <c r="C1534" s="212" t="s">
        <v>6528</v>
      </c>
      <c r="D1534" s="213" t="s">
        <v>1574</v>
      </c>
      <c r="E1534" s="4" t="s">
        <v>2290</v>
      </c>
      <c r="F1534" s="236"/>
      <c r="G1534" s="478"/>
      <c r="H1534" s="238"/>
    </row>
    <row r="1535" spans="2:8" ht="33">
      <c r="B1535" s="235" t="s">
        <v>6257</v>
      </c>
      <c r="C1535" s="212" t="s">
        <v>6529</v>
      </c>
      <c r="D1535" s="213" t="s">
        <v>1367</v>
      </c>
      <c r="E1535" s="4" t="s">
        <v>2290</v>
      </c>
      <c r="F1535" s="236"/>
      <c r="G1535" s="478"/>
      <c r="H1535" s="238"/>
    </row>
    <row r="1536" spans="2:8" ht="33">
      <c r="B1536" s="235" t="s">
        <v>6259</v>
      </c>
      <c r="C1536" s="212" t="s">
        <v>6530</v>
      </c>
      <c r="D1536" s="213" t="s">
        <v>2158</v>
      </c>
      <c r="E1536" s="4" t="s">
        <v>2290</v>
      </c>
      <c r="F1536" s="236"/>
      <c r="G1536" s="478"/>
      <c r="H1536" s="238"/>
    </row>
    <row r="1537" spans="2:8" ht="33">
      <c r="B1537" s="235" t="s">
        <v>6261</v>
      </c>
      <c r="C1537" s="212" t="s">
        <v>6531</v>
      </c>
      <c r="D1537" s="213" t="s">
        <v>1574</v>
      </c>
      <c r="E1537" s="4" t="s">
        <v>2290</v>
      </c>
      <c r="F1537" s="236"/>
      <c r="G1537" s="478"/>
      <c r="H1537" s="238"/>
    </row>
    <row r="1538" spans="2:8" ht="33">
      <c r="B1538" s="235" t="s">
        <v>5995</v>
      </c>
      <c r="C1538" s="212" t="s">
        <v>6532</v>
      </c>
      <c r="D1538" s="213" t="s">
        <v>1367</v>
      </c>
      <c r="E1538" s="4" t="s">
        <v>2290</v>
      </c>
      <c r="F1538" s="236"/>
      <c r="G1538" s="478"/>
      <c r="H1538" s="238"/>
    </row>
    <row r="1539" spans="2:8" ht="17.25" thickBot="1">
      <c r="B1539" s="235" t="s">
        <v>6264</v>
      </c>
      <c r="C1539" s="212" t="s">
        <v>6533</v>
      </c>
      <c r="D1539" s="213" t="s">
        <v>1980</v>
      </c>
      <c r="E1539" s="4" t="s">
        <v>2290</v>
      </c>
      <c r="F1539" s="236"/>
      <c r="G1539" s="479"/>
      <c r="H1539" s="238"/>
    </row>
    <row r="1540" spans="2:8">
      <c r="B1540" s="469" t="s">
        <v>6534</v>
      </c>
      <c r="C1540" s="273"/>
      <c r="D1540" s="274"/>
      <c r="E1540" s="437"/>
      <c r="F1540" s="437"/>
      <c r="G1540" s="470"/>
      <c r="H1540" s="238"/>
    </row>
    <row r="1541" spans="2:8" ht="17.25" thickBot="1">
      <c r="B1541" s="471" t="s">
        <v>6086</v>
      </c>
      <c r="C1541" s="279"/>
      <c r="D1541" s="280"/>
      <c r="E1541" s="472"/>
      <c r="F1541" s="472"/>
      <c r="G1541" s="473"/>
      <c r="H1541" s="238"/>
    </row>
    <row r="1542" spans="2:8">
      <c r="B1542" s="438" t="s">
        <v>98</v>
      </c>
      <c r="C1542" s="206" t="s">
        <v>6535</v>
      </c>
      <c r="D1542" s="423" t="s">
        <v>1574</v>
      </c>
      <c r="E1542" s="433" t="s">
        <v>2154</v>
      </c>
      <c r="F1542" s="432"/>
      <c r="G1542" s="477" t="s">
        <v>6351</v>
      </c>
      <c r="H1542" s="238"/>
    </row>
    <row r="1543" spans="2:8">
      <c r="B1543" s="235" t="s">
        <v>6089</v>
      </c>
      <c r="C1543" s="212" t="s">
        <v>6536</v>
      </c>
      <c r="D1543" s="213" t="s">
        <v>1367</v>
      </c>
      <c r="E1543" s="4" t="s">
        <v>2290</v>
      </c>
      <c r="F1543" s="236"/>
      <c r="G1543" s="478"/>
      <c r="H1543" s="238"/>
    </row>
    <row r="1544" spans="2:8">
      <c r="B1544" s="235" t="s">
        <v>6092</v>
      </c>
      <c r="C1544" s="212" t="s">
        <v>6537</v>
      </c>
      <c r="D1544" s="213" t="s">
        <v>1367</v>
      </c>
      <c r="E1544" s="4" t="s">
        <v>2290</v>
      </c>
      <c r="F1544" s="236"/>
      <c r="G1544" s="478"/>
      <c r="H1544" s="238"/>
    </row>
    <row r="1545" spans="2:8">
      <c r="B1545" s="235" t="s">
        <v>6094</v>
      </c>
      <c r="C1545" s="212" t="s">
        <v>6538</v>
      </c>
      <c r="D1545" s="213" t="s">
        <v>1367</v>
      </c>
      <c r="E1545" s="4" t="s">
        <v>2290</v>
      </c>
      <c r="F1545" s="236"/>
      <c r="G1545" s="478"/>
      <c r="H1545" s="238"/>
    </row>
    <row r="1546" spans="2:8">
      <c r="B1546" s="235" t="s">
        <v>6096</v>
      </c>
      <c r="C1546" s="212" t="s">
        <v>6539</v>
      </c>
      <c r="D1546" s="213" t="s">
        <v>2158</v>
      </c>
      <c r="E1546" s="4" t="s">
        <v>2283</v>
      </c>
      <c r="F1546" s="236"/>
      <c r="G1546" s="478"/>
      <c r="H1546" s="238"/>
    </row>
    <row r="1547" spans="2:8">
      <c r="B1547" s="235" t="s">
        <v>6098</v>
      </c>
      <c r="C1547" s="212" t="s">
        <v>6540</v>
      </c>
      <c r="D1547" s="213" t="s">
        <v>1367</v>
      </c>
      <c r="E1547" s="4" t="s">
        <v>2290</v>
      </c>
      <c r="F1547" s="236"/>
      <c r="G1547" s="478"/>
      <c r="H1547" s="238"/>
    </row>
    <row r="1548" spans="2:8" ht="33">
      <c r="B1548" s="235" t="s">
        <v>6100</v>
      </c>
      <c r="C1548" s="212" t="s">
        <v>6541</v>
      </c>
      <c r="D1548" s="213" t="s">
        <v>1367</v>
      </c>
      <c r="E1548" s="4" t="s">
        <v>2290</v>
      </c>
      <c r="F1548" s="236"/>
      <c r="G1548" s="478"/>
      <c r="H1548" s="238"/>
    </row>
    <row r="1549" spans="2:8">
      <c r="B1549" s="235" t="s">
        <v>6102</v>
      </c>
      <c r="C1549" s="212" t="s">
        <v>6542</v>
      </c>
      <c r="D1549" s="213" t="s">
        <v>1367</v>
      </c>
      <c r="E1549" s="4" t="s">
        <v>2290</v>
      </c>
      <c r="F1549" s="236"/>
      <c r="G1549" s="478"/>
      <c r="H1549" s="238"/>
    </row>
    <row r="1550" spans="2:8">
      <c r="B1550" s="235" t="s">
        <v>6104</v>
      </c>
      <c r="C1550" s="212" t="s">
        <v>6543</v>
      </c>
      <c r="D1550" s="213" t="s">
        <v>1367</v>
      </c>
      <c r="E1550" s="4" t="s">
        <v>2290</v>
      </c>
      <c r="F1550" s="236"/>
      <c r="G1550" s="478"/>
      <c r="H1550" s="238"/>
    </row>
    <row r="1551" spans="2:8">
      <c r="B1551" s="235" t="s">
        <v>6106</v>
      </c>
      <c r="C1551" s="212" t="s">
        <v>6544</v>
      </c>
      <c r="D1551" s="213" t="s">
        <v>1367</v>
      </c>
      <c r="E1551" s="4" t="s">
        <v>2290</v>
      </c>
      <c r="F1551" s="236"/>
      <c r="G1551" s="478"/>
      <c r="H1551" s="238"/>
    </row>
    <row r="1552" spans="2:8">
      <c r="B1552" s="235" t="s">
        <v>458</v>
      </c>
      <c r="C1552" s="212" t="s">
        <v>6545</v>
      </c>
      <c r="D1552" s="213" t="s">
        <v>2158</v>
      </c>
      <c r="E1552" s="4" t="s">
        <v>2283</v>
      </c>
      <c r="F1552" s="236"/>
      <c r="G1552" s="478"/>
      <c r="H1552" s="238"/>
    </row>
    <row r="1553" spans="2:8">
      <c r="B1553" s="235" t="s">
        <v>6109</v>
      </c>
      <c r="C1553" s="212" t="s">
        <v>6546</v>
      </c>
      <c r="D1553" s="213" t="s">
        <v>1367</v>
      </c>
      <c r="E1553" s="4" t="s">
        <v>2290</v>
      </c>
      <c r="F1553" s="236"/>
      <c r="G1553" s="478"/>
      <c r="H1553" s="238"/>
    </row>
    <row r="1554" spans="2:8">
      <c r="B1554" s="235" t="s">
        <v>6111</v>
      </c>
      <c r="C1554" s="212" t="s">
        <v>6547</v>
      </c>
      <c r="D1554" s="213" t="s">
        <v>1367</v>
      </c>
      <c r="E1554" s="4" t="s">
        <v>2290</v>
      </c>
      <c r="F1554" s="236"/>
      <c r="G1554" s="478"/>
      <c r="H1554" s="238"/>
    </row>
    <row r="1555" spans="2:8" ht="17.25" thickBot="1">
      <c r="B1555" s="235" t="s">
        <v>6113</v>
      </c>
      <c r="C1555" s="212" t="s">
        <v>6548</v>
      </c>
      <c r="D1555" s="213" t="s">
        <v>1367</v>
      </c>
      <c r="E1555" s="4" t="s">
        <v>2290</v>
      </c>
      <c r="F1555" s="236"/>
      <c r="G1555" s="479"/>
      <c r="H1555" s="238"/>
    </row>
    <row r="1556" spans="2:8" ht="20.100000000000001" customHeight="1" thickBot="1">
      <c r="B1556" s="474" t="s">
        <v>5818</v>
      </c>
      <c r="C1556" s="463"/>
      <c r="D1556" s="464"/>
      <c r="E1556" s="475"/>
      <c r="F1556" s="475"/>
      <c r="G1556" s="476"/>
      <c r="H1556" s="238"/>
    </row>
    <row r="1557" spans="2:8" ht="20.100000000000001" customHeight="1" thickBot="1">
      <c r="B1557" s="474" t="s">
        <v>5819</v>
      </c>
      <c r="C1557" s="463"/>
      <c r="D1557" s="464"/>
      <c r="E1557" s="475"/>
      <c r="F1557" s="475"/>
      <c r="G1557" s="476"/>
      <c r="H1557" s="238"/>
    </row>
    <row r="1558" spans="2:8">
      <c r="B1558" s="438" t="s">
        <v>5820</v>
      </c>
      <c r="C1558" s="206" t="s">
        <v>6549</v>
      </c>
      <c r="D1558" s="423" t="s">
        <v>1367</v>
      </c>
      <c r="E1558" s="433" t="s">
        <v>5014</v>
      </c>
      <c r="F1558" s="432"/>
      <c r="G1558" s="477" t="s">
        <v>6366</v>
      </c>
      <c r="H1558" s="238"/>
    </row>
    <row r="1559" spans="2:8">
      <c r="B1559" s="235" t="s">
        <v>5822</v>
      </c>
      <c r="C1559" s="212" t="s">
        <v>6550</v>
      </c>
      <c r="D1559" s="213" t="s">
        <v>4721</v>
      </c>
      <c r="E1559" s="4" t="s">
        <v>5014</v>
      </c>
      <c r="F1559" s="236"/>
      <c r="G1559" s="478"/>
      <c r="H1559" s="238"/>
    </row>
    <row r="1560" spans="2:8">
      <c r="B1560" s="235" t="s">
        <v>5825</v>
      </c>
      <c r="C1560" s="212" t="s">
        <v>6551</v>
      </c>
      <c r="D1560" s="213" t="s">
        <v>1367</v>
      </c>
      <c r="E1560" s="4" t="s">
        <v>5014</v>
      </c>
      <c r="F1560" s="236"/>
      <c r="G1560" s="478"/>
      <c r="H1560" s="238"/>
    </row>
    <row r="1561" spans="2:8" ht="33">
      <c r="B1561" s="235" t="s">
        <v>6119</v>
      </c>
      <c r="C1561" s="212" t="s">
        <v>6552</v>
      </c>
      <c r="D1561" s="213" t="s">
        <v>1356</v>
      </c>
      <c r="E1561" s="4" t="s">
        <v>5019</v>
      </c>
      <c r="F1561" s="236"/>
      <c r="G1561" s="478"/>
      <c r="H1561" s="238"/>
    </row>
    <row r="1562" spans="2:8">
      <c r="B1562" s="235" t="s">
        <v>6121</v>
      </c>
      <c r="C1562" s="212" t="s">
        <v>6553</v>
      </c>
      <c r="D1562" s="213" t="s">
        <v>1367</v>
      </c>
      <c r="E1562" s="4" t="s">
        <v>5014</v>
      </c>
      <c r="F1562" s="236"/>
      <c r="G1562" s="478"/>
      <c r="H1562" s="238"/>
    </row>
    <row r="1563" spans="2:8" ht="33">
      <c r="B1563" s="235" t="s">
        <v>6123</v>
      </c>
      <c r="C1563" s="212" t="s">
        <v>6554</v>
      </c>
      <c r="D1563" s="213" t="s">
        <v>1574</v>
      </c>
      <c r="E1563" s="4" t="s">
        <v>5014</v>
      </c>
      <c r="F1563" s="236"/>
      <c r="G1563" s="478"/>
      <c r="H1563" s="238"/>
    </row>
    <row r="1564" spans="2:8" ht="33">
      <c r="B1564" s="235" t="s">
        <v>6125</v>
      </c>
      <c r="C1564" s="212" t="s">
        <v>6555</v>
      </c>
      <c r="D1564" s="213" t="s">
        <v>1367</v>
      </c>
      <c r="E1564" s="4" t="s">
        <v>5014</v>
      </c>
      <c r="F1564" s="236"/>
      <c r="G1564" s="478"/>
      <c r="H1564" s="238"/>
    </row>
    <row r="1565" spans="2:8" ht="33">
      <c r="B1565" s="235" t="s">
        <v>6127</v>
      </c>
      <c r="C1565" s="212" t="s">
        <v>6556</v>
      </c>
      <c r="D1565" s="213" t="s">
        <v>2158</v>
      </c>
      <c r="E1565" s="4" t="s">
        <v>5014</v>
      </c>
      <c r="F1565" s="236"/>
      <c r="G1565" s="478"/>
      <c r="H1565" s="238"/>
    </row>
    <row r="1566" spans="2:8" ht="33">
      <c r="B1566" s="235" t="s">
        <v>6129</v>
      </c>
      <c r="C1566" s="212" t="s">
        <v>6557</v>
      </c>
      <c r="D1566" s="213" t="s">
        <v>1574</v>
      </c>
      <c r="E1566" s="4" t="s">
        <v>5014</v>
      </c>
      <c r="F1566" s="236"/>
      <c r="G1566" s="478"/>
      <c r="H1566" s="238"/>
    </row>
    <row r="1567" spans="2:8" ht="33">
      <c r="B1567" s="235" t="s">
        <v>5843</v>
      </c>
      <c r="C1567" s="212" t="s">
        <v>6558</v>
      </c>
      <c r="D1567" s="213" t="s">
        <v>1367</v>
      </c>
      <c r="E1567" s="4" t="s">
        <v>5014</v>
      </c>
      <c r="F1567" s="236"/>
      <c r="G1567" s="478"/>
      <c r="H1567" s="238"/>
    </row>
    <row r="1568" spans="2:8">
      <c r="B1568" s="235" t="s">
        <v>6132</v>
      </c>
      <c r="C1568" s="212" t="s">
        <v>6559</v>
      </c>
      <c r="D1568" s="213" t="s">
        <v>1980</v>
      </c>
      <c r="E1568" s="4" t="s">
        <v>5014</v>
      </c>
      <c r="F1568" s="236"/>
      <c r="G1568" s="478"/>
      <c r="H1568" s="238"/>
    </row>
    <row r="1569" spans="2:8" ht="33">
      <c r="B1569" s="235" t="s">
        <v>6134</v>
      </c>
      <c r="C1569" s="212" t="s">
        <v>6560</v>
      </c>
      <c r="D1569" s="213" t="s">
        <v>1356</v>
      </c>
      <c r="E1569" s="4" t="s">
        <v>5019</v>
      </c>
      <c r="F1569" s="236"/>
      <c r="G1569" s="478"/>
      <c r="H1569" s="238"/>
    </row>
    <row r="1570" spans="2:8">
      <c r="B1570" s="235" t="s">
        <v>6136</v>
      </c>
      <c r="C1570" s="212" t="s">
        <v>6561</v>
      </c>
      <c r="D1570" s="213" t="s">
        <v>1367</v>
      </c>
      <c r="E1570" s="4" t="s">
        <v>5014</v>
      </c>
      <c r="F1570" s="236"/>
      <c r="G1570" s="478"/>
      <c r="H1570" s="238"/>
    </row>
    <row r="1571" spans="2:8" ht="33">
      <c r="B1571" s="235" t="s">
        <v>6138</v>
      </c>
      <c r="C1571" s="212" t="s">
        <v>6562</v>
      </c>
      <c r="D1571" s="213" t="s">
        <v>1574</v>
      </c>
      <c r="E1571" s="4" t="s">
        <v>5014</v>
      </c>
      <c r="F1571" s="236"/>
      <c r="G1571" s="478"/>
      <c r="H1571" s="238"/>
    </row>
    <row r="1572" spans="2:8" ht="33">
      <c r="B1572" s="235" t="s">
        <v>6140</v>
      </c>
      <c r="C1572" s="212" t="s">
        <v>6563</v>
      </c>
      <c r="D1572" s="213" t="s">
        <v>1367</v>
      </c>
      <c r="E1572" s="4" t="s">
        <v>5014</v>
      </c>
      <c r="F1572" s="236"/>
      <c r="G1572" s="478"/>
      <c r="H1572" s="238"/>
    </row>
    <row r="1573" spans="2:8" ht="33">
      <c r="B1573" s="235" t="s">
        <v>6142</v>
      </c>
      <c r="C1573" s="212" t="s">
        <v>6564</v>
      </c>
      <c r="D1573" s="213" t="s">
        <v>2158</v>
      </c>
      <c r="E1573" s="4" t="s">
        <v>5014</v>
      </c>
      <c r="F1573" s="236"/>
      <c r="G1573" s="478"/>
      <c r="H1573" s="238"/>
    </row>
    <row r="1574" spans="2:8" ht="33">
      <c r="B1574" s="235" t="s">
        <v>6144</v>
      </c>
      <c r="C1574" s="212" t="s">
        <v>6565</v>
      </c>
      <c r="D1574" s="213" t="s">
        <v>1574</v>
      </c>
      <c r="E1574" s="4" t="s">
        <v>5014</v>
      </c>
      <c r="F1574" s="236"/>
      <c r="G1574" s="478"/>
      <c r="H1574" s="238"/>
    </row>
    <row r="1575" spans="2:8" ht="33">
      <c r="B1575" s="235" t="s">
        <v>5862</v>
      </c>
      <c r="C1575" s="212" t="s">
        <v>6566</v>
      </c>
      <c r="D1575" s="213" t="s">
        <v>1367</v>
      </c>
      <c r="E1575" s="4" t="s">
        <v>5014</v>
      </c>
      <c r="F1575" s="236"/>
      <c r="G1575" s="478"/>
      <c r="H1575" s="238"/>
    </row>
    <row r="1576" spans="2:8">
      <c r="B1576" s="235" t="s">
        <v>6147</v>
      </c>
      <c r="C1576" s="212" t="s">
        <v>6567</v>
      </c>
      <c r="D1576" s="213" t="s">
        <v>1980</v>
      </c>
      <c r="E1576" s="4" t="s">
        <v>5014</v>
      </c>
      <c r="F1576" s="236"/>
      <c r="G1576" s="478"/>
      <c r="H1576" s="238"/>
    </row>
    <row r="1577" spans="2:8" ht="33">
      <c r="B1577" s="235" t="s">
        <v>6149</v>
      </c>
      <c r="C1577" s="212" t="s">
        <v>6568</v>
      </c>
      <c r="D1577" s="213" t="s">
        <v>1356</v>
      </c>
      <c r="E1577" s="4" t="s">
        <v>5019</v>
      </c>
      <c r="F1577" s="236"/>
      <c r="G1577" s="478"/>
      <c r="H1577" s="238"/>
    </row>
    <row r="1578" spans="2:8">
      <c r="B1578" s="235" t="s">
        <v>6151</v>
      </c>
      <c r="C1578" s="212" t="s">
        <v>6569</v>
      </c>
      <c r="D1578" s="213" t="s">
        <v>1367</v>
      </c>
      <c r="E1578" s="4" t="s">
        <v>5014</v>
      </c>
      <c r="F1578" s="236"/>
      <c r="G1578" s="478"/>
      <c r="H1578" s="238"/>
    </row>
    <row r="1579" spans="2:8" ht="33">
      <c r="B1579" s="235" t="s">
        <v>6153</v>
      </c>
      <c r="C1579" s="212" t="s">
        <v>6570</v>
      </c>
      <c r="D1579" s="213" t="s">
        <v>1574</v>
      </c>
      <c r="E1579" s="4" t="s">
        <v>5014</v>
      </c>
      <c r="F1579" s="236"/>
      <c r="G1579" s="478"/>
      <c r="H1579" s="238"/>
    </row>
    <row r="1580" spans="2:8" ht="33">
      <c r="B1580" s="235" t="s">
        <v>6155</v>
      </c>
      <c r="C1580" s="212" t="s">
        <v>6571</v>
      </c>
      <c r="D1580" s="213" t="s">
        <v>1367</v>
      </c>
      <c r="E1580" s="4" t="s">
        <v>5014</v>
      </c>
      <c r="F1580" s="236"/>
      <c r="G1580" s="478"/>
      <c r="H1580" s="238"/>
    </row>
    <row r="1581" spans="2:8" ht="33">
      <c r="B1581" s="235" t="s">
        <v>6157</v>
      </c>
      <c r="C1581" s="212" t="s">
        <v>6572</v>
      </c>
      <c r="D1581" s="213" t="s">
        <v>2158</v>
      </c>
      <c r="E1581" s="4" t="s">
        <v>5014</v>
      </c>
      <c r="F1581" s="236"/>
      <c r="G1581" s="478"/>
      <c r="H1581" s="238"/>
    </row>
    <row r="1582" spans="2:8" ht="33">
      <c r="B1582" s="235" t="s">
        <v>6159</v>
      </c>
      <c r="C1582" s="212" t="s">
        <v>6573</v>
      </c>
      <c r="D1582" s="213" t="s">
        <v>1574</v>
      </c>
      <c r="E1582" s="4" t="s">
        <v>5014</v>
      </c>
      <c r="F1582" s="236"/>
      <c r="G1582" s="478"/>
      <c r="H1582" s="238"/>
    </row>
    <row r="1583" spans="2:8" ht="33">
      <c r="B1583" s="235" t="s">
        <v>5879</v>
      </c>
      <c r="C1583" s="212" t="s">
        <v>6574</v>
      </c>
      <c r="D1583" s="213" t="s">
        <v>1367</v>
      </c>
      <c r="E1583" s="4" t="s">
        <v>5014</v>
      </c>
      <c r="F1583" s="236"/>
      <c r="G1583" s="478"/>
      <c r="H1583" s="238"/>
    </row>
    <row r="1584" spans="2:8" ht="17.25" thickBot="1">
      <c r="B1584" s="235" t="s">
        <v>6162</v>
      </c>
      <c r="C1584" s="212" t="s">
        <v>6575</v>
      </c>
      <c r="D1584" s="213" t="s">
        <v>1980</v>
      </c>
      <c r="E1584" s="4" t="s">
        <v>5014</v>
      </c>
      <c r="F1584" s="236"/>
      <c r="G1584" s="479"/>
      <c r="H1584" s="238"/>
    </row>
    <row r="1585" spans="2:8" ht="20.100000000000001" customHeight="1" thickBot="1">
      <c r="B1585" s="474" t="s">
        <v>5883</v>
      </c>
      <c r="C1585" s="463"/>
      <c r="D1585" s="464"/>
      <c r="E1585" s="475"/>
      <c r="F1585" s="475"/>
      <c r="G1585" s="476"/>
      <c r="H1585" s="238"/>
    </row>
    <row r="1586" spans="2:8">
      <c r="B1586" s="438" t="s">
        <v>6164</v>
      </c>
      <c r="C1586" s="206" t="s">
        <v>6576</v>
      </c>
      <c r="D1586" s="423" t="s">
        <v>1980</v>
      </c>
      <c r="E1586" s="433" t="s">
        <v>2290</v>
      </c>
      <c r="F1586" s="432"/>
      <c r="G1586" s="477" t="s">
        <v>6394</v>
      </c>
      <c r="H1586" s="238"/>
    </row>
    <row r="1587" spans="2:8" ht="30" customHeight="1">
      <c r="B1587" s="235" t="s">
        <v>5887</v>
      </c>
      <c r="C1587" s="212" t="s">
        <v>6577</v>
      </c>
      <c r="D1587" s="213" t="s">
        <v>1367</v>
      </c>
      <c r="E1587" s="4" t="s">
        <v>2290</v>
      </c>
      <c r="F1587" s="236"/>
      <c r="G1587" s="478"/>
      <c r="H1587" s="238"/>
    </row>
    <row r="1588" spans="2:8">
      <c r="B1588" s="235" t="s">
        <v>5890</v>
      </c>
      <c r="C1588" s="212" t="s">
        <v>6578</v>
      </c>
      <c r="D1588" s="213" t="s">
        <v>4721</v>
      </c>
      <c r="E1588" s="4" t="s">
        <v>2290</v>
      </c>
      <c r="F1588" s="236"/>
      <c r="G1588" s="478"/>
      <c r="H1588" s="238"/>
    </row>
    <row r="1589" spans="2:8">
      <c r="B1589" s="235" t="s">
        <v>5892</v>
      </c>
      <c r="C1589" s="212" t="s">
        <v>6579</v>
      </c>
      <c r="D1589" s="213" t="s">
        <v>1367</v>
      </c>
      <c r="E1589" s="4" t="s">
        <v>2290</v>
      </c>
      <c r="F1589" s="236"/>
      <c r="G1589" s="478"/>
      <c r="H1589" s="238"/>
    </row>
    <row r="1590" spans="2:8" ht="33">
      <c r="B1590" s="235" t="s">
        <v>6170</v>
      </c>
      <c r="C1590" s="212" t="s">
        <v>6580</v>
      </c>
      <c r="D1590" s="213" t="s">
        <v>1356</v>
      </c>
      <c r="E1590" s="4" t="s">
        <v>2283</v>
      </c>
      <c r="F1590" s="236"/>
      <c r="G1590" s="478"/>
      <c r="H1590" s="238"/>
    </row>
    <row r="1591" spans="2:8">
      <c r="B1591" s="235" t="s">
        <v>6172</v>
      </c>
      <c r="C1591" s="212" t="s">
        <v>6581</v>
      </c>
      <c r="D1591" s="213" t="s">
        <v>1367</v>
      </c>
      <c r="E1591" s="4" t="s">
        <v>2290</v>
      </c>
      <c r="F1591" s="236"/>
      <c r="G1591" s="478"/>
      <c r="H1591" s="238"/>
    </row>
    <row r="1592" spans="2:8" ht="33">
      <c r="B1592" s="235" t="s">
        <v>6174</v>
      </c>
      <c r="C1592" s="212" t="s">
        <v>6582</v>
      </c>
      <c r="D1592" s="213" t="s">
        <v>1574</v>
      </c>
      <c r="E1592" s="4" t="s">
        <v>2290</v>
      </c>
      <c r="F1592" s="236"/>
      <c r="G1592" s="478"/>
      <c r="H1592" s="238"/>
    </row>
    <row r="1593" spans="2:8" ht="33">
      <c r="B1593" s="235" t="s">
        <v>6176</v>
      </c>
      <c r="C1593" s="212" t="s">
        <v>6583</v>
      </c>
      <c r="D1593" s="213" t="s">
        <v>1367</v>
      </c>
      <c r="E1593" s="4" t="s">
        <v>2290</v>
      </c>
      <c r="F1593" s="236"/>
      <c r="G1593" s="478"/>
      <c r="H1593" s="238"/>
    </row>
    <row r="1594" spans="2:8" ht="33">
      <c r="B1594" s="235" t="s">
        <v>6178</v>
      </c>
      <c r="C1594" s="212" t="s">
        <v>6584</v>
      </c>
      <c r="D1594" s="213" t="s">
        <v>2158</v>
      </c>
      <c r="E1594" s="4" t="s">
        <v>2290</v>
      </c>
      <c r="F1594" s="236"/>
      <c r="G1594" s="478"/>
      <c r="H1594" s="238"/>
    </row>
    <row r="1595" spans="2:8" ht="33">
      <c r="B1595" s="235" t="s">
        <v>6180</v>
      </c>
      <c r="C1595" s="212" t="s">
        <v>6585</v>
      </c>
      <c r="D1595" s="213" t="s">
        <v>1574</v>
      </c>
      <c r="E1595" s="4" t="s">
        <v>2290</v>
      </c>
      <c r="F1595" s="236"/>
      <c r="G1595" s="478"/>
      <c r="H1595" s="238"/>
    </row>
    <row r="1596" spans="2:8" ht="33">
      <c r="B1596" s="235" t="s">
        <v>5906</v>
      </c>
      <c r="C1596" s="212" t="s">
        <v>6586</v>
      </c>
      <c r="D1596" s="213" t="s">
        <v>1367</v>
      </c>
      <c r="E1596" s="4" t="s">
        <v>2290</v>
      </c>
      <c r="F1596" s="236"/>
      <c r="G1596" s="478"/>
      <c r="H1596" s="238"/>
    </row>
    <row r="1597" spans="2:8">
      <c r="B1597" s="235" t="s">
        <v>6183</v>
      </c>
      <c r="C1597" s="212" t="s">
        <v>6587</v>
      </c>
      <c r="D1597" s="213" t="s">
        <v>1980</v>
      </c>
      <c r="E1597" s="4" t="s">
        <v>2290</v>
      </c>
      <c r="F1597" s="236"/>
      <c r="G1597" s="478"/>
      <c r="H1597" s="238"/>
    </row>
    <row r="1598" spans="2:8" ht="33">
      <c r="B1598" s="235" t="s">
        <v>6185</v>
      </c>
      <c r="C1598" s="212" t="s">
        <v>6588</v>
      </c>
      <c r="D1598" s="213" t="s">
        <v>1356</v>
      </c>
      <c r="E1598" s="4" t="s">
        <v>2283</v>
      </c>
      <c r="F1598" s="236"/>
      <c r="G1598" s="478"/>
      <c r="H1598" s="238"/>
    </row>
    <row r="1599" spans="2:8">
      <c r="B1599" s="235" t="s">
        <v>6187</v>
      </c>
      <c r="C1599" s="212" t="s">
        <v>6589</v>
      </c>
      <c r="D1599" s="213" t="s">
        <v>1367</v>
      </c>
      <c r="E1599" s="4" t="s">
        <v>2290</v>
      </c>
      <c r="F1599" s="236"/>
      <c r="G1599" s="478"/>
      <c r="H1599" s="238"/>
    </row>
    <row r="1600" spans="2:8" ht="33">
      <c r="B1600" s="235" t="s">
        <v>6189</v>
      </c>
      <c r="C1600" s="212" t="s">
        <v>6590</v>
      </c>
      <c r="D1600" s="213" t="s">
        <v>1574</v>
      </c>
      <c r="E1600" s="4" t="s">
        <v>2290</v>
      </c>
      <c r="F1600" s="236"/>
      <c r="G1600" s="478"/>
      <c r="H1600" s="238"/>
    </row>
    <row r="1601" spans="2:8" ht="33">
      <c r="B1601" s="235" t="s">
        <v>6191</v>
      </c>
      <c r="C1601" s="212" t="s">
        <v>6591</v>
      </c>
      <c r="D1601" s="213" t="s">
        <v>1367</v>
      </c>
      <c r="E1601" s="4" t="s">
        <v>2290</v>
      </c>
      <c r="F1601" s="236"/>
      <c r="G1601" s="478"/>
      <c r="H1601" s="238"/>
    </row>
    <row r="1602" spans="2:8" ht="33">
      <c r="B1602" s="235" t="s">
        <v>6193</v>
      </c>
      <c r="C1602" s="212" t="s">
        <v>6592</v>
      </c>
      <c r="D1602" s="213" t="s">
        <v>2158</v>
      </c>
      <c r="E1602" s="4" t="s">
        <v>2290</v>
      </c>
      <c r="F1602" s="236"/>
      <c r="G1602" s="478"/>
      <c r="H1602" s="238"/>
    </row>
    <row r="1603" spans="2:8" ht="33">
      <c r="B1603" s="235" t="s">
        <v>6195</v>
      </c>
      <c r="C1603" s="212" t="s">
        <v>6593</v>
      </c>
      <c r="D1603" s="213" t="s">
        <v>1574</v>
      </c>
      <c r="E1603" s="4" t="s">
        <v>2290</v>
      </c>
      <c r="F1603" s="236"/>
      <c r="G1603" s="478"/>
      <c r="H1603" s="238"/>
    </row>
    <row r="1604" spans="2:8" ht="33">
      <c r="B1604" s="235" t="s">
        <v>5922</v>
      </c>
      <c r="C1604" s="212" t="s">
        <v>6594</v>
      </c>
      <c r="D1604" s="213" t="s">
        <v>1367</v>
      </c>
      <c r="E1604" s="4" t="s">
        <v>2290</v>
      </c>
      <c r="F1604" s="236"/>
      <c r="G1604" s="478"/>
      <c r="H1604" s="238"/>
    </row>
    <row r="1605" spans="2:8">
      <c r="B1605" s="235" t="s">
        <v>6198</v>
      </c>
      <c r="C1605" s="212" t="s">
        <v>6595</v>
      </c>
      <c r="D1605" s="213" t="s">
        <v>1980</v>
      </c>
      <c r="E1605" s="4" t="s">
        <v>2290</v>
      </c>
      <c r="F1605" s="236"/>
      <c r="G1605" s="478"/>
      <c r="H1605" s="238"/>
    </row>
    <row r="1606" spans="2:8" ht="33">
      <c r="B1606" s="235" t="s">
        <v>6200</v>
      </c>
      <c r="C1606" s="212" t="s">
        <v>6596</v>
      </c>
      <c r="D1606" s="213" t="s">
        <v>1356</v>
      </c>
      <c r="E1606" s="4" t="s">
        <v>2283</v>
      </c>
      <c r="F1606" s="236"/>
      <c r="G1606" s="478"/>
      <c r="H1606" s="238"/>
    </row>
    <row r="1607" spans="2:8">
      <c r="B1607" s="235" t="s">
        <v>6202</v>
      </c>
      <c r="C1607" s="212" t="s">
        <v>6597</v>
      </c>
      <c r="D1607" s="213" t="s">
        <v>1367</v>
      </c>
      <c r="E1607" s="4" t="s">
        <v>2290</v>
      </c>
      <c r="F1607" s="236"/>
      <c r="G1607" s="478"/>
      <c r="H1607" s="238"/>
    </row>
    <row r="1608" spans="2:8" ht="33">
      <c r="B1608" s="235" t="s">
        <v>6204</v>
      </c>
      <c r="C1608" s="212" t="s">
        <v>6598</v>
      </c>
      <c r="D1608" s="213" t="s">
        <v>1574</v>
      </c>
      <c r="E1608" s="4" t="s">
        <v>2290</v>
      </c>
      <c r="F1608" s="236"/>
      <c r="G1608" s="478"/>
      <c r="H1608" s="238"/>
    </row>
    <row r="1609" spans="2:8" ht="33">
      <c r="B1609" s="235" t="s">
        <v>6206</v>
      </c>
      <c r="C1609" s="212" t="s">
        <v>6599</v>
      </c>
      <c r="D1609" s="213" t="s">
        <v>1367</v>
      </c>
      <c r="E1609" s="4" t="s">
        <v>2290</v>
      </c>
      <c r="F1609" s="236"/>
      <c r="G1609" s="478"/>
      <c r="H1609" s="238"/>
    </row>
    <row r="1610" spans="2:8" ht="33">
      <c r="B1610" s="235" t="s">
        <v>6208</v>
      </c>
      <c r="C1610" s="212" t="s">
        <v>6600</v>
      </c>
      <c r="D1610" s="213" t="s">
        <v>2158</v>
      </c>
      <c r="E1610" s="4" t="s">
        <v>2290</v>
      </c>
      <c r="F1610" s="236"/>
      <c r="G1610" s="478"/>
      <c r="H1610" s="238"/>
    </row>
    <row r="1611" spans="2:8" ht="33">
      <c r="B1611" s="235" t="s">
        <v>6210</v>
      </c>
      <c r="C1611" s="212" t="s">
        <v>6601</v>
      </c>
      <c r="D1611" s="213" t="s">
        <v>1574</v>
      </c>
      <c r="E1611" s="4" t="s">
        <v>2290</v>
      </c>
      <c r="F1611" s="236"/>
      <c r="G1611" s="478"/>
      <c r="H1611" s="238"/>
    </row>
    <row r="1612" spans="2:8" ht="33">
      <c r="B1612" s="235" t="s">
        <v>5938</v>
      </c>
      <c r="C1612" s="212" t="s">
        <v>6602</v>
      </c>
      <c r="D1612" s="213" t="s">
        <v>1367</v>
      </c>
      <c r="E1612" s="4" t="s">
        <v>2290</v>
      </c>
      <c r="F1612" s="236"/>
      <c r="G1612" s="478"/>
      <c r="H1612" s="238"/>
    </row>
    <row r="1613" spans="2:8" ht="17.25" thickBot="1">
      <c r="B1613" s="235" t="s">
        <v>6213</v>
      </c>
      <c r="C1613" s="212" t="s">
        <v>6603</v>
      </c>
      <c r="D1613" s="213" t="s">
        <v>1980</v>
      </c>
      <c r="E1613" s="4" t="s">
        <v>2290</v>
      </c>
      <c r="F1613" s="236"/>
      <c r="G1613" s="479"/>
      <c r="H1613" s="238"/>
    </row>
    <row r="1614" spans="2:8" ht="20.100000000000001" customHeight="1" thickBot="1">
      <c r="B1614" s="474" t="s">
        <v>5942</v>
      </c>
      <c r="C1614" s="463"/>
      <c r="D1614" s="464"/>
      <c r="E1614" s="475"/>
      <c r="F1614" s="475"/>
      <c r="G1614" s="476"/>
      <c r="H1614" s="238"/>
    </row>
    <row r="1615" spans="2:8" ht="30" customHeight="1">
      <c r="B1615" s="438" t="s">
        <v>6215</v>
      </c>
      <c r="C1615" s="206" t="s">
        <v>6604</v>
      </c>
      <c r="D1615" s="423" t="s">
        <v>1980</v>
      </c>
      <c r="E1615" s="433" t="s">
        <v>2290</v>
      </c>
      <c r="F1615" s="432"/>
      <c r="G1615" s="477" t="s">
        <v>6423</v>
      </c>
      <c r="H1615" s="238"/>
    </row>
    <row r="1616" spans="2:8">
      <c r="B1616" s="235" t="s">
        <v>5945</v>
      </c>
      <c r="C1616" s="212" t="s">
        <v>6605</v>
      </c>
      <c r="D1616" s="213" t="s">
        <v>1367</v>
      </c>
      <c r="E1616" s="4" t="s">
        <v>2290</v>
      </c>
      <c r="F1616" s="236"/>
      <c r="G1616" s="478"/>
      <c r="H1616" s="238"/>
    </row>
    <row r="1617" spans="2:8">
      <c r="B1617" s="235" t="s">
        <v>5947</v>
      </c>
      <c r="C1617" s="212" t="s">
        <v>6606</v>
      </c>
      <c r="D1617" s="213" t="s">
        <v>4721</v>
      </c>
      <c r="E1617" s="4" t="s">
        <v>2290</v>
      </c>
      <c r="F1617" s="236"/>
      <c r="G1617" s="478"/>
      <c r="H1617" s="238"/>
    </row>
    <row r="1618" spans="2:8">
      <c r="B1618" s="235" t="s">
        <v>5949</v>
      </c>
      <c r="C1618" s="212" t="s">
        <v>6607</v>
      </c>
      <c r="D1618" s="213" t="s">
        <v>1367</v>
      </c>
      <c r="E1618" s="4" t="s">
        <v>2290</v>
      </c>
      <c r="F1618" s="236"/>
      <c r="G1618" s="478"/>
      <c r="H1618" s="238"/>
    </row>
    <row r="1619" spans="2:8" ht="33">
      <c r="B1619" s="235" t="s">
        <v>6221</v>
      </c>
      <c r="C1619" s="212" t="s">
        <v>6608</v>
      </c>
      <c r="D1619" s="213" t="s">
        <v>1356</v>
      </c>
      <c r="E1619" s="4" t="s">
        <v>2283</v>
      </c>
      <c r="F1619" s="236"/>
      <c r="G1619" s="478"/>
      <c r="H1619" s="238"/>
    </row>
    <row r="1620" spans="2:8">
      <c r="B1620" s="235" t="s">
        <v>6223</v>
      </c>
      <c r="C1620" s="212" t="s">
        <v>6609</v>
      </c>
      <c r="D1620" s="213" t="s">
        <v>1367</v>
      </c>
      <c r="E1620" s="4" t="s">
        <v>2290</v>
      </c>
      <c r="F1620" s="236"/>
      <c r="G1620" s="478"/>
      <c r="H1620" s="238"/>
    </row>
    <row r="1621" spans="2:8" ht="33">
      <c r="B1621" s="235" t="s">
        <v>6225</v>
      </c>
      <c r="C1621" s="212" t="s">
        <v>6610</v>
      </c>
      <c r="D1621" s="213" t="s">
        <v>1574</v>
      </c>
      <c r="E1621" s="4" t="s">
        <v>2290</v>
      </c>
      <c r="F1621" s="236"/>
      <c r="G1621" s="478"/>
      <c r="H1621" s="238"/>
    </row>
    <row r="1622" spans="2:8" ht="33">
      <c r="B1622" s="235" t="s">
        <v>6227</v>
      </c>
      <c r="C1622" s="212" t="s">
        <v>6611</v>
      </c>
      <c r="D1622" s="213" t="s">
        <v>1367</v>
      </c>
      <c r="E1622" s="4" t="s">
        <v>2290</v>
      </c>
      <c r="F1622" s="236"/>
      <c r="G1622" s="478"/>
      <c r="H1622" s="238"/>
    </row>
    <row r="1623" spans="2:8" ht="33">
      <c r="B1623" s="235" t="s">
        <v>6229</v>
      </c>
      <c r="C1623" s="212" t="s">
        <v>6612</v>
      </c>
      <c r="D1623" s="213" t="s">
        <v>2158</v>
      </c>
      <c r="E1623" s="4" t="s">
        <v>2290</v>
      </c>
      <c r="F1623" s="236"/>
      <c r="G1623" s="478"/>
      <c r="H1623" s="238"/>
    </row>
    <row r="1624" spans="2:8" ht="33">
      <c r="B1624" s="235" t="s">
        <v>6231</v>
      </c>
      <c r="C1624" s="212" t="s">
        <v>6613</v>
      </c>
      <c r="D1624" s="213" t="s">
        <v>1574</v>
      </c>
      <c r="E1624" s="4" t="s">
        <v>2290</v>
      </c>
      <c r="F1624" s="236"/>
      <c r="G1624" s="478"/>
      <c r="H1624" s="238"/>
    </row>
    <row r="1625" spans="2:8" ht="33">
      <c r="B1625" s="235" t="s">
        <v>5963</v>
      </c>
      <c r="C1625" s="212" t="s">
        <v>6614</v>
      </c>
      <c r="D1625" s="213" t="s">
        <v>1367</v>
      </c>
      <c r="E1625" s="4" t="s">
        <v>2290</v>
      </c>
      <c r="F1625" s="236"/>
      <c r="G1625" s="478"/>
      <c r="H1625" s="238"/>
    </row>
    <row r="1626" spans="2:8">
      <c r="B1626" s="235" t="s">
        <v>6234</v>
      </c>
      <c r="C1626" s="212" t="s">
        <v>6615</v>
      </c>
      <c r="D1626" s="213" t="s">
        <v>1980</v>
      </c>
      <c r="E1626" s="4" t="s">
        <v>2290</v>
      </c>
      <c r="F1626" s="236"/>
      <c r="G1626" s="478"/>
      <c r="H1626" s="238"/>
    </row>
    <row r="1627" spans="2:8" ht="33">
      <c r="B1627" s="235" t="s">
        <v>6236</v>
      </c>
      <c r="C1627" s="212" t="s">
        <v>6616</v>
      </c>
      <c r="D1627" s="213" t="s">
        <v>1356</v>
      </c>
      <c r="E1627" s="4" t="s">
        <v>2283</v>
      </c>
      <c r="F1627" s="236"/>
      <c r="G1627" s="478"/>
      <c r="H1627" s="238"/>
    </row>
    <row r="1628" spans="2:8">
      <c r="B1628" s="235" t="s">
        <v>6238</v>
      </c>
      <c r="C1628" s="212" t="s">
        <v>6617</v>
      </c>
      <c r="D1628" s="213" t="s">
        <v>1367</v>
      </c>
      <c r="E1628" s="4" t="s">
        <v>2290</v>
      </c>
      <c r="F1628" s="236"/>
      <c r="G1628" s="478"/>
      <c r="H1628" s="238"/>
    </row>
    <row r="1629" spans="2:8" ht="33">
      <c r="B1629" s="235" t="s">
        <v>6240</v>
      </c>
      <c r="C1629" s="212" t="s">
        <v>6618</v>
      </c>
      <c r="D1629" s="213" t="s">
        <v>1574</v>
      </c>
      <c r="E1629" s="4" t="s">
        <v>2290</v>
      </c>
      <c r="F1629" s="236"/>
      <c r="G1629" s="478"/>
      <c r="H1629" s="238"/>
    </row>
    <row r="1630" spans="2:8" ht="33">
      <c r="B1630" s="235" t="s">
        <v>6242</v>
      </c>
      <c r="C1630" s="212" t="s">
        <v>6619</v>
      </c>
      <c r="D1630" s="213" t="s">
        <v>1367</v>
      </c>
      <c r="E1630" s="4" t="s">
        <v>2290</v>
      </c>
      <c r="F1630" s="236"/>
      <c r="G1630" s="478"/>
      <c r="H1630" s="238"/>
    </row>
    <row r="1631" spans="2:8" ht="33">
      <c r="B1631" s="235" t="s">
        <v>6244</v>
      </c>
      <c r="C1631" s="212" t="s">
        <v>6620</v>
      </c>
      <c r="D1631" s="213" t="s">
        <v>2158</v>
      </c>
      <c r="E1631" s="4" t="s">
        <v>2290</v>
      </c>
      <c r="F1631" s="236"/>
      <c r="G1631" s="478"/>
      <c r="H1631" s="238"/>
    </row>
    <row r="1632" spans="2:8" ht="33">
      <c r="B1632" s="235" t="s">
        <v>6246</v>
      </c>
      <c r="C1632" s="212" t="s">
        <v>6621</v>
      </c>
      <c r="D1632" s="213" t="s">
        <v>1574</v>
      </c>
      <c r="E1632" s="4" t="s">
        <v>2290</v>
      </c>
      <c r="F1632" s="236"/>
      <c r="G1632" s="478"/>
      <c r="H1632" s="238"/>
    </row>
    <row r="1633" spans="2:8" ht="33">
      <c r="B1633" s="235" t="s">
        <v>5979</v>
      </c>
      <c r="C1633" s="212" t="s">
        <v>6622</v>
      </c>
      <c r="D1633" s="213" t="s">
        <v>1367</v>
      </c>
      <c r="E1633" s="4" t="s">
        <v>2290</v>
      </c>
      <c r="F1633" s="236"/>
      <c r="G1633" s="478"/>
      <c r="H1633" s="238"/>
    </row>
    <row r="1634" spans="2:8">
      <c r="B1634" s="235" t="s">
        <v>6249</v>
      </c>
      <c r="C1634" s="212" t="s">
        <v>6623</v>
      </c>
      <c r="D1634" s="213" t="s">
        <v>1980</v>
      </c>
      <c r="E1634" s="4" t="s">
        <v>2290</v>
      </c>
      <c r="F1634" s="236"/>
      <c r="G1634" s="478"/>
      <c r="H1634" s="238"/>
    </row>
    <row r="1635" spans="2:8" ht="33">
      <c r="B1635" s="235" t="s">
        <v>6251</v>
      </c>
      <c r="C1635" s="212" t="s">
        <v>6624</v>
      </c>
      <c r="D1635" s="213" t="s">
        <v>1356</v>
      </c>
      <c r="E1635" s="4" t="s">
        <v>2283</v>
      </c>
      <c r="F1635" s="236"/>
      <c r="G1635" s="478"/>
      <c r="H1635" s="238"/>
    </row>
    <row r="1636" spans="2:8">
      <c r="B1636" s="235" t="s">
        <v>6253</v>
      </c>
      <c r="C1636" s="212" t="s">
        <v>6625</v>
      </c>
      <c r="D1636" s="213" t="s">
        <v>1367</v>
      </c>
      <c r="E1636" s="4" t="s">
        <v>2290</v>
      </c>
      <c r="F1636" s="236"/>
      <c r="G1636" s="478"/>
      <c r="H1636" s="238"/>
    </row>
    <row r="1637" spans="2:8" ht="33">
      <c r="B1637" s="235" t="s">
        <v>6255</v>
      </c>
      <c r="C1637" s="212" t="s">
        <v>6626</v>
      </c>
      <c r="D1637" s="213" t="s">
        <v>1574</v>
      </c>
      <c r="E1637" s="4" t="s">
        <v>2290</v>
      </c>
      <c r="F1637" s="236"/>
      <c r="G1637" s="478"/>
      <c r="H1637" s="238"/>
    </row>
    <row r="1638" spans="2:8" ht="33">
      <c r="B1638" s="235" t="s">
        <v>6257</v>
      </c>
      <c r="C1638" s="212" t="s">
        <v>6627</v>
      </c>
      <c r="D1638" s="213" t="s">
        <v>1367</v>
      </c>
      <c r="E1638" s="4" t="s">
        <v>2290</v>
      </c>
      <c r="F1638" s="236"/>
      <c r="G1638" s="478"/>
      <c r="H1638" s="238"/>
    </row>
    <row r="1639" spans="2:8" ht="33">
      <c r="B1639" s="235" t="s">
        <v>6259</v>
      </c>
      <c r="C1639" s="212" t="s">
        <v>6628</v>
      </c>
      <c r="D1639" s="213" t="s">
        <v>2158</v>
      </c>
      <c r="E1639" s="4" t="s">
        <v>2290</v>
      </c>
      <c r="F1639" s="236"/>
      <c r="G1639" s="478"/>
      <c r="H1639" s="238"/>
    </row>
    <row r="1640" spans="2:8" ht="33">
      <c r="B1640" s="235" t="s">
        <v>6261</v>
      </c>
      <c r="C1640" s="212" t="s">
        <v>6629</v>
      </c>
      <c r="D1640" s="213" t="s">
        <v>1574</v>
      </c>
      <c r="E1640" s="4" t="s">
        <v>2290</v>
      </c>
      <c r="F1640" s="236"/>
      <c r="G1640" s="478"/>
      <c r="H1640" s="238"/>
    </row>
    <row r="1641" spans="2:8" ht="33">
      <c r="B1641" s="235" t="s">
        <v>5995</v>
      </c>
      <c r="C1641" s="212" t="s">
        <v>6630</v>
      </c>
      <c r="D1641" s="213" t="s">
        <v>1367</v>
      </c>
      <c r="E1641" s="4" t="s">
        <v>2290</v>
      </c>
      <c r="F1641" s="236"/>
      <c r="G1641" s="478"/>
      <c r="H1641" s="238"/>
    </row>
    <row r="1642" spans="2:8" ht="17.25" thickBot="1">
      <c r="B1642" s="235" t="s">
        <v>6264</v>
      </c>
      <c r="C1642" s="212" t="s">
        <v>6631</v>
      </c>
      <c r="D1642" s="213" t="s">
        <v>1980</v>
      </c>
      <c r="E1642" s="4" t="s">
        <v>2290</v>
      </c>
      <c r="F1642" s="236"/>
      <c r="G1642" s="479"/>
      <c r="H1642" s="238"/>
    </row>
    <row r="1643" spans="2:8" ht="20.100000000000001" customHeight="1" thickBot="1">
      <c r="B1643" s="474" t="s">
        <v>5999</v>
      </c>
      <c r="C1643" s="463"/>
      <c r="D1643" s="464"/>
      <c r="E1643" s="475"/>
      <c r="F1643" s="475"/>
      <c r="G1643" s="476"/>
      <c r="H1643" s="238"/>
    </row>
    <row r="1644" spans="2:8" ht="20.100000000000001" customHeight="1" thickBot="1">
      <c r="B1644" s="474" t="s">
        <v>5819</v>
      </c>
      <c r="C1644" s="463"/>
      <c r="D1644" s="464"/>
      <c r="E1644" s="475"/>
      <c r="F1644" s="475"/>
      <c r="G1644" s="476"/>
      <c r="H1644" s="238"/>
    </row>
    <row r="1645" spans="2:8">
      <c r="B1645" s="438" t="s">
        <v>5820</v>
      </c>
      <c r="C1645" s="206" t="s">
        <v>6632</v>
      </c>
      <c r="D1645" s="423" t="s">
        <v>1367</v>
      </c>
      <c r="E1645" s="433" t="s">
        <v>5014</v>
      </c>
      <c r="F1645" s="432"/>
      <c r="G1645" s="477" t="s">
        <v>6366</v>
      </c>
      <c r="H1645" s="238"/>
    </row>
    <row r="1646" spans="2:8">
      <c r="B1646" s="235" t="s">
        <v>5822</v>
      </c>
      <c r="C1646" s="212" t="s">
        <v>6633</v>
      </c>
      <c r="D1646" s="213" t="s">
        <v>4721</v>
      </c>
      <c r="E1646" s="4" t="s">
        <v>5014</v>
      </c>
      <c r="F1646" s="236"/>
      <c r="G1646" s="478"/>
      <c r="H1646" s="238"/>
    </row>
    <row r="1647" spans="2:8">
      <c r="B1647" s="235" t="s">
        <v>5825</v>
      </c>
      <c r="C1647" s="212" t="s">
        <v>6634</v>
      </c>
      <c r="D1647" s="213" t="s">
        <v>1367</v>
      </c>
      <c r="E1647" s="4" t="s">
        <v>5014</v>
      </c>
      <c r="F1647" s="236"/>
      <c r="G1647" s="478"/>
      <c r="H1647" s="238"/>
    </row>
    <row r="1648" spans="2:8" ht="33">
      <c r="B1648" s="235" t="s">
        <v>6119</v>
      </c>
      <c r="C1648" s="212" t="s">
        <v>6635</v>
      </c>
      <c r="D1648" s="213" t="s">
        <v>1356</v>
      </c>
      <c r="E1648" s="4" t="s">
        <v>5019</v>
      </c>
      <c r="F1648" s="236"/>
      <c r="G1648" s="478"/>
      <c r="H1648" s="238"/>
    </row>
    <row r="1649" spans="2:8">
      <c r="B1649" s="235" t="s">
        <v>6121</v>
      </c>
      <c r="C1649" s="212" t="s">
        <v>6636</v>
      </c>
      <c r="D1649" s="213" t="s">
        <v>1367</v>
      </c>
      <c r="E1649" s="4" t="s">
        <v>5014</v>
      </c>
      <c r="F1649" s="236"/>
      <c r="G1649" s="478"/>
      <c r="H1649" s="238"/>
    </row>
    <row r="1650" spans="2:8" ht="33">
      <c r="B1650" s="235" t="s">
        <v>6123</v>
      </c>
      <c r="C1650" s="212" t="s">
        <v>6637</v>
      </c>
      <c r="D1650" s="213" t="s">
        <v>1574</v>
      </c>
      <c r="E1650" s="4" t="s">
        <v>5014</v>
      </c>
      <c r="F1650" s="236"/>
      <c r="G1650" s="478"/>
      <c r="H1650" s="238"/>
    </row>
    <row r="1651" spans="2:8" ht="33">
      <c r="B1651" s="235" t="s">
        <v>6125</v>
      </c>
      <c r="C1651" s="212" t="s">
        <v>6638</v>
      </c>
      <c r="D1651" s="213" t="s">
        <v>1367</v>
      </c>
      <c r="E1651" s="4" t="s">
        <v>5014</v>
      </c>
      <c r="F1651" s="236"/>
      <c r="G1651" s="478"/>
      <c r="H1651" s="238"/>
    </row>
    <row r="1652" spans="2:8" ht="33">
      <c r="B1652" s="235" t="s">
        <v>6127</v>
      </c>
      <c r="C1652" s="212" t="s">
        <v>6639</v>
      </c>
      <c r="D1652" s="213" t="s">
        <v>2158</v>
      </c>
      <c r="E1652" s="4" t="s">
        <v>5014</v>
      </c>
      <c r="F1652" s="236"/>
      <c r="G1652" s="478"/>
      <c r="H1652" s="238"/>
    </row>
    <row r="1653" spans="2:8" ht="33">
      <c r="B1653" s="235" t="s">
        <v>6129</v>
      </c>
      <c r="C1653" s="212" t="s">
        <v>6640</v>
      </c>
      <c r="D1653" s="213" t="s">
        <v>1574</v>
      </c>
      <c r="E1653" s="4" t="s">
        <v>5014</v>
      </c>
      <c r="F1653" s="236"/>
      <c r="G1653" s="478"/>
      <c r="H1653" s="238"/>
    </row>
    <row r="1654" spans="2:8" ht="33">
      <c r="B1654" s="235" t="s">
        <v>5843</v>
      </c>
      <c r="C1654" s="212" t="s">
        <v>6641</v>
      </c>
      <c r="D1654" s="213" t="s">
        <v>1367</v>
      </c>
      <c r="E1654" s="4" t="s">
        <v>5014</v>
      </c>
      <c r="F1654" s="236"/>
      <c r="G1654" s="478"/>
      <c r="H1654" s="238"/>
    </row>
    <row r="1655" spans="2:8">
      <c r="B1655" s="235" t="s">
        <v>6132</v>
      </c>
      <c r="C1655" s="212" t="s">
        <v>6642</v>
      </c>
      <c r="D1655" s="213" t="s">
        <v>1980</v>
      </c>
      <c r="E1655" s="4" t="s">
        <v>5014</v>
      </c>
      <c r="F1655" s="236"/>
      <c r="G1655" s="478"/>
      <c r="H1655" s="238"/>
    </row>
    <row r="1656" spans="2:8" ht="33">
      <c r="B1656" s="235" t="s">
        <v>6134</v>
      </c>
      <c r="C1656" s="212" t="s">
        <v>6643</v>
      </c>
      <c r="D1656" s="213" t="s">
        <v>1356</v>
      </c>
      <c r="E1656" s="4" t="s">
        <v>5019</v>
      </c>
      <c r="F1656" s="236"/>
      <c r="G1656" s="478"/>
      <c r="H1656" s="238"/>
    </row>
    <row r="1657" spans="2:8">
      <c r="B1657" s="235" t="s">
        <v>6136</v>
      </c>
      <c r="C1657" s="212" t="s">
        <v>6644</v>
      </c>
      <c r="D1657" s="213" t="s">
        <v>1367</v>
      </c>
      <c r="E1657" s="4" t="s">
        <v>5014</v>
      </c>
      <c r="F1657" s="236"/>
      <c r="G1657" s="478"/>
      <c r="H1657" s="238"/>
    </row>
    <row r="1658" spans="2:8" ht="33">
      <c r="B1658" s="235" t="s">
        <v>6138</v>
      </c>
      <c r="C1658" s="212" t="s">
        <v>6645</v>
      </c>
      <c r="D1658" s="213" t="s">
        <v>1574</v>
      </c>
      <c r="E1658" s="4" t="s">
        <v>5014</v>
      </c>
      <c r="F1658" s="236"/>
      <c r="G1658" s="478"/>
      <c r="H1658" s="238"/>
    </row>
    <row r="1659" spans="2:8" ht="33">
      <c r="B1659" s="235" t="s">
        <v>6140</v>
      </c>
      <c r="C1659" s="212" t="s">
        <v>6646</v>
      </c>
      <c r="D1659" s="213" t="s">
        <v>1367</v>
      </c>
      <c r="E1659" s="4" t="s">
        <v>5014</v>
      </c>
      <c r="F1659" s="236"/>
      <c r="G1659" s="478"/>
      <c r="H1659" s="238"/>
    </row>
    <row r="1660" spans="2:8" ht="33">
      <c r="B1660" s="235" t="s">
        <v>6142</v>
      </c>
      <c r="C1660" s="212" t="s">
        <v>6647</v>
      </c>
      <c r="D1660" s="213" t="s">
        <v>2158</v>
      </c>
      <c r="E1660" s="4" t="s">
        <v>5014</v>
      </c>
      <c r="F1660" s="236"/>
      <c r="G1660" s="478"/>
      <c r="H1660" s="238"/>
    </row>
    <row r="1661" spans="2:8" ht="33">
      <c r="B1661" s="235" t="s">
        <v>6144</v>
      </c>
      <c r="C1661" s="212" t="s">
        <v>6648</v>
      </c>
      <c r="D1661" s="213" t="s">
        <v>1574</v>
      </c>
      <c r="E1661" s="4" t="s">
        <v>5014</v>
      </c>
      <c r="F1661" s="236"/>
      <c r="G1661" s="478"/>
      <c r="H1661" s="238"/>
    </row>
    <row r="1662" spans="2:8" ht="33">
      <c r="B1662" s="235" t="s">
        <v>5862</v>
      </c>
      <c r="C1662" s="212" t="s">
        <v>6649</v>
      </c>
      <c r="D1662" s="213" t="s">
        <v>1367</v>
      </c>
      <c r="E1662" s="4" t="s">
        <v>5014</v>
      </c>
      <c r="F1662" s="236"/>
      <c r="G1662" s="478"/>
      <c r="H1662" s="238"/>
    </row>
    <row r="1663" spans="2:8">
      <c r="B1663" s="235" t="s">
        <v>6147</v>
      </c>
      <c r="C1663" s="212" t="s">
        <v>6650</v>
      </c>
      <c r="D1663" s="213" t="s">
        <v>1980</v>
      </c>
      <c r="E1663" s="4" t="s">
        <v>5014</v>
      </c>
      <c r="F1663" s="236"/>
      <c r="G1663" s="478"/>
      <c r="H1663" s="238"/>
    </row>
    <row r="1664" spans="2:8" ht="33">
      <c r="B1664" s="235" t="s">
        <v>6149</v>
      </c>
      <c r="C1664" s="212" t="s">
        <v>6651</v>
      </c>
      <c r="D1664" s="213" t="s">
        <v>1356</v>
      </c>
      <c r="E1664" s="4" t="s">
        <v>5019</v>
      </c>
      <c r="F1664" s="236"/>
      <c r="G1664" s="478"/>
      <c r="H1664" s="238"/>
    </row>
    <row r="1665" spans="2:8">
      <c r="B1665" s="235" t="s">
        <v>6151</v>
      </c>
      <c r="C1665" s="212" t="s">
        <v>6652</v>
      </c>
      <c r="D1665" s="213" t="s">
        <v>1367</v>
      </c>
      <c r="E1665" s="4" t="s">
        <v>5014</v>
      </c>
      <c r="F1665" s="236"/>
      <c r="G1665" s="478"/>
      <c r="H1665" s="238"/>
    </row>
    <row r="1666" spans="2:8" ht="33">
      <c r="B1666" s="235" t="s">
        <v>6153</v>
      </c>
      <c r="C1666" s="212" t="s">
        <v>6653</v>
      </c>
      <c r="D1666" s="213" t="s">
        <v>1574</v>
      </c>
      <c r="E1666" s="4" t="s">
        <v>5014</v>
      </c>
      <c r="F1666" s="236"/>
      <c r="G1666" s="478"/>
      <c r="H1666" s="238"/>
    </row>
    <row r="1667" spans="2:8" ht="33">
      <c r="B1667" s="235" t="s">
        <v>6155</v>
      </c>
      <c r="C1667" s="212" t="s">
        <v>6654</v>
      </c>
      <c r="D1667" s="213" t="s">
        <v>1367</v>
      </c>
      <c r="E1667" s="4" t="s">
        <v>5014</v>
      </c>
      <c r="F1667" s="236"/>
      <c r="G1667" s="478"/>
      <c r="H1667" s="238"/>
    </row>
    <row r="1668" spans="2:8" ht="33">
      <c r="B1668" s="235" t="s">
        <v>6157</v>
      </c>
      <c r="C1668" s="212" t="s">
        <v>6655</v>
      </c>
      <c r="D1668" s="213" t="s">
        <v>2158</v>
      </c>
      <c r="E1668" s="4" t="s">
        <v>5014</v>
      </c>
      <c r="F1668" s="236"/>
      <c r="G1668" s="478"/>
      <c r="H1668" s="238"/>
    </row>
    <row r="1669" spans="2:8" ht="33">
      <c r="B1669" s="235" t="s">
        <v>6159</v>
      </c>
      <c r="C1669" s="212" t="s">
        <v>6656</v>
      </c>
      <c r="D1669" s="213" t="s">
        <v>1574</v>
      </c>
      <c r="E1669" s="4" t="s">
        <v>5014</v>
      </c>
      <c r="F1669" s="236"/>
      <c r="G1669" s="478"/>
      <c r="H1669" s="238"/>
    </row>
    <row r="1670" spans="2:8" ht="33">
      <c r="B1670" s="235" t="s">
        <v>5879</v>
      </c>
      <c r="C1670" s="212" t="s">
        <v>6657</v>
      </c>
      <c r="D1670" s="213" t="s">
        <v>1367</v>
      </c>
      <c r="E1670" s="4" t="s">
        <v>5014</v>
      </c>
      <c r="F1670" s="236"/>
      <c r="G1670" s="478"/>
      <c r="H1670" s="238"/>
    </row>
    <row r="1671" spans="2:8" ht="17.25" thickBot="1">
      <c r="B1671" s="235" t="s">
        <v>6162</v>
      </c>
      <c r="C1671" s="212" t="s">
        <v>6658</v>
      </c>
      <c r="D1671" s="213" t="s">
        <v>1980</v>
      </c>
      <c r="E1671" s="4" t="s">
        <v>5014</v>
      </c>
      <c r="F1671" s="236"/>
      <c r="G1671" s="479"/>
      <c r="H1671" s="238"/>
    </row>
    <row r="1672" spans="2:8" ht="20.100000000000001" customHeight="1" thickBot="1">
      <c r="B1672" s="474" t="s">
        <v>5883</v>
      </c>
      <c r="C1672" s="463"/>
      <c r="D1672" s="464"/>
      <c r="E1672" s="475"/>
      <c r="F1672" s="475"/>
      <c r="G1672" s="476"/>
      <c r="H1672" s="238"/>
    </row>
    <row r="1673" spans="2:8">
      <c r="B1673" s="438" t="s">
        <v>6164</v>
      </c>
      <c r="C1673" s="206" t="s">
        <v>6659</v>
      </c>
      <c r="D1673" s="423" t="s">
        <v>1980</v>
      </c>
      <c r="E1673" s="433" t="s">
        <v>2290</v>
      </c>
      <c r="F1673" s="432"/>
      <c r="G1673" s="477" t="s">
        <v>6394</v>
      </c>
      <c r="H1673" s="238"/>
    </row>
    <row r="1674" spans="2:8">
      <c r="B1674" s="235" t="s">
        <v>5887</v>
      </c>
      <c r="C1674" s="212" t="s">
        <v>6660</v>
      </c>
      <c r="D1674" s="213" t="s">
        <v>1367</v>
      </c>
      <c r="E1674" s="4" t="s">
        <v>2290</v>
      </c>
      <c r="F1674" s="236"/>
      <c r="G1674" s="478"/>
      <c r="H1674" s="238"/>
    </row>
    <row r="1675" spans="2:8">
      <c r="B1675" s="235" t="s">
        <v>5890</v>
      </c>
      <c r="C1675" s="212" t="s">
        <v>6661</v>
      </c>
      <c r="D1675" s="213" t="s">
        <v>4721</v>
      </c>
      <c r="E1675" s="4" t="s">
        <v>2290</v>
      </c>
      <c r="F1675" s="236"/>
      <c r="G1675" s="478"/>
      <c r="H1675" s="238"/>
    </row>
    <row r="1676" spans="2:8">
      <c r="B1676" s="235" t="s">
        <v>5892</v>
      </c>
      <c r="C1676" s="212" t="s">
        <v>6662</v>
      </c>
      <c r="D1676" s="213" t="s">
        <v>1367</v>
      </c>
      <c r="E1676" s="4" t="s">
        <v>2290</v>
      </c>
      <c r="F1676" s="236"/>
      <c r="G1676" s="478"/>
      <c r="H1676" s="238"/>
    </row>
    <row r="1677" spans="2:8" ht="33">
      <c r="B1677" s="235" t="s">
        <v>6170</v>
      </c>
      <c r="C1677" s="212" t="s">
        <v>6663</v>
      </c>
      <c r="D1677" s="213" t="s">
        <v>1356</v>
      </c>
      <c r="E1677" s="4" t="s">
        <v>2283</v>
      </c>
      <c r="F1677" s="236"/>
      <c r="G1677" s="478"/>
      <c r="H1677" s="238"/>
    </row>
    <row r="1678" spans="2:8">
      <c r="B1678" s="235" t="s">
        <v>6172</v>
      </c>
      <c r="C1678" s="212" t="s">
        <v>6664</v>
      </c>
      <c r="D1678" s="213" t="s">
        <v>1367</v>
      </c>
      <c r="E1678" s="4" t="s">
        <v>2290</v>
      </c>
      <c r="F1678" s="236"/>
      <c r="G1678" s="478"/>
      <c r="H1678" s="238"/>
    </row>
    <row r="1679" spans="2:8" ht="33">
      <c r="B1679" s="235" t="s">
        <v>6174</v>
      </c>
      <c r="C1679" s="212" t="s">
        <v>6665</v>
      </c>
      <c r="D1679" s="213" t="s">
        <v>1574</v>
      </c>
      <c r="E1679" s="4" t="s">
        <v>2290</v>
      </c>
      <c r="F1679" s="236"/>
      <c r="G1679" s="478"/>
      <c r="H1679" s="238"/>
    </row>
    <row r="1680" spans="2:8" ht="33">
      <c r="B1680" s="235" t="s">
        <v>6176</v>
      </c>
      <c r="C1680" s="212" t="s">
        <v>6666</v>
      </c>
      <c r="D1680" s="213" t="s">
        <v>1367</v>
      </c>
      <c r="E1680" s="4" t="s">
        <v>2290</v>
      </c>
      <c r="F1680" s="236"/>
      <c r="G1680" s="478"/>
      <c r="H1680" s="238"/>
    </row>
    <row r="1681" spans="2:8" ht="33">
      <c r="B1681" s="235" t="s">
        <v>6178</v>
      </c>
      <c r="C1681" s="212" t="s">
        <v>6667</v>
      </c>
      <c r="D1681" s="213" t="s">
        <v>2158</v>
      </c>
      <c r="E1681" s="4" t="s">
        <v>2290</v>
      </c>
      <c r="F1681" s="236"/>
      <c r="G1681" s="478"/>
      <c r="H1681" s="238"/>
    </row>
    <row r="1682" spans="2:8" ht="33">
      <c r="B1682" s="235" t="s">
        <v>6180</v>
      </c>
      <c r="C1682" s="212" t="s">
        <v>6668</v>
      </c>
      <c r="D1682" s="213" t="s">
        <v>1574</v>
      </c>
      <c r="E1682" s="4" t="s">
        <v>2290</v>
      </c>
      <c r="F1682" s="236"/>
      <c r="G1682" s="478"/>
      <c r="H1682" s="238"/>
    </row>
    <row r="1683" spans="2:8" ht="33">
      <c r="B1683" s="235" t="s">
        <v>5906</v>
      </c>
      <c r="C1683" s="212" t="s">
        <v>6669</v>
      </c>
      <c r="D1683" s="213" t="s">
        <v>1367</v>
      </c>
      <c r="E1683" s="4" t="s">
        <v>2290</v>
      </c>
      <c r="F1683" s="236"/>
      <c r="G1683" s="478"/>
      <c r="H1683" s="238"/>
    </row>
    <row r="1684" spans="2:8">
      <c r="B1684" s="235" t="s">
        <v>6183</v>
      </c>
      <c r="C1684" s="212" t="s">
        <v>6670</v>
      </c>
      <c r="D1684" s="213" t="s">
        <v>1980</v>
      </c>
      <c r="E1684" s="4" t="s">
        <v>2290</v>
      </c>
      <c r="F1684" s="236"/>
      <c r="G1684" s="478"/>
      <c r="H1684" s="238"/>
    </row>
    <row r="1685" spans="2:8" ht="33">
      <c r="B1685" s="235" t="s">
        <v>6185</v>
      </c>
      <c r="C1685" s="212" t="s">
        <v>6671</v>
      </c>
      <c r="D1685" s="213" t="s">
        <v>1356</v>
      </c>
      <c r="E1685" s="4" t="s">
        <v>2283</v>
      </c>
      <c r="F1685" s="236"/>
      <c r="G1685" s="478"/>
      <c r="H1685" s="238"/>
    </row>
    <row r="1686" spans="2:8">
      <c r="B1686" s="235" t="s">
        <v>6187</v>
      </c>
      <c r="C1686" s="212" t="s">
        <v>6672</v>
      </c>
      <c r="D1686" s="213" t="s">
        <v>1367</v>
      </c>
      <c r="E1686" s="4" t="s">
        <v>2290</v>
      </c>
      <c r="F1686" s="236"/>
      <c r="G1686" s="478"/>
      <c r="H1686" s="238"/>
    </row>
    <row r="1687" spans="2:8" ht="33">
      <c r="B1687" s="235" t="s">
        <v>6189</v>
      </c>
      <c r="C1687" s="212" t="s">
        <v>6673</v>
      </c>
      <c r="D1687" s="213" t="s">
        <v>1574</v>
      </c>
      <c r="E1687" s="4" t="s">
        <v>2290</v>
      </c>
      <c r="F1687" s="236"/>
      <c r="G1687" s="478"/>
      <c r="H1687" s="238"/>
    </row>
    <row r="1688" spans="2:8" ht="33">
      <c r="B1688" s="235" t="s">
        <v>6191</v>
      </c>
      <c r="C1688" s="212" t="s">
        <v>6674</v>
      </c>
      <c r="D1688" s="213" t="s">
        <v>1367</v>
      </c>
      <c r="E1688" s="4" t="s">
        <v>2290</v>
      </c>
      <c r="F1688" s="236"/>
      <c r="G1688" s="478"/>
      <c r="H1688" s="238"/>
    </row>
    <row r="1689" spans="2:8" ht="33">
      <c r="B1689" s="235" t="s">
        <v>6193</v>
      </c>
      <c r="C1689" s="212" t="s">
        <v>6675</v>
      </c>
      <c r="D1689" s="213" t="s">
        <v>2158</v>
      </c>
      <c r="E1689" s="4" t="s">
        <v>2290</v>
      </c>
      <c r="F1689" s="236"/>
      <c r="G1689" s="478"/>
      <c r="H1689" s="238"/>
    </row>
    <row r="1690" spans="2:8" ht="33">
      <c r="B1690" s="235" t="s">
        <v>6195</v>
      </c>
      <c r="C1690" s="212" t="s">
        <v>6676</v>
      </c>
      <c r="D1690" s="213" t="s">
        <v>1574</v>
      </c>
      <c r="E1690" s="4" t="s">
        <v>2290</v>
      </c>
      <c r="F1690" s="236"/>
      <c r="G1690" s="478"/>
      <c r="H1690" s="238"/>
    </row>
    <row r="1691" spans="2:8" ht="33">
      <c r="B1691" s="235" t="s">
        <v>5922</v>
      </c>
      <c r="C1691" s="212" t="s">
        <v>6677</v>
      </c>
      <c r="D1691" s="213" t="s">
        <v>1367</v>
      </c>
      <c r="E1691" s="4" t="s">
        <v>2290</v>
      </c>
      <c r="F1691" s="236"/>
      <c r="G1691" s="478"/>
      <c r="H1691" s="238"/>
    </row>
    <row r="1692" spans="2:8">
      <c r="B1692" s="235" t="s">
        <v>6198</v>
      </c>
      <c r="C1692" s="212" t="s">
        <v>6678</v>
      </c>
      <c r="D1692" s="213" t="s">
        <v>1980</v>
      </c>
      <c r="E1692" s="4" t="s">
        <v>2290</v>
      </c>
      <c r="F1692" s="236"/>
      <c r="G1692" s="478"/>
      <c r="H1692" s="238"/>
    </row>
    <row r="1693" spans="2:8" ht="33">
      <c r="B1693" s="235" t="s">
        <v>6200</v>
      </c>
      <c r="C1693" s="212" t="s">
        <v>6679</v>
      </c>
      <c r="D1693" s="213" t="s">
        <v>1356</v>
      </c>
      <c r="E1693" s="4" t="s">
        <v>2283</v>
      </c>
      <c r="F1693" s="236"/>
      <c r="G1693" s="478"/>
      <c r="H1693" s="238"/>
    </row>
    <row r="1694" spans="2:8">
      <c r="B1694" s="235" t="s">
        <v>6202</v>
      </c>
      <c r="C1694" s="212" t="s">
        <v>6680</v>
      </c>
      <c r="D1694" s="213" t="s">
        <v>1367</v>
      </c>
      <c r="E1694" s="4" t="s">
        <v>2290</v>
      </c>
      <c r="F1694" s="236"/>
      <c r="G1694" s="478"/>
      <c r="H1694" s="238"/>
    </row>
    <row r="1695" spans="2:8" ht="33">
      <c r="B1695" s="235" t="s">
        <v>6204</v>
      </c>
      <c r="C1695" s="212" t="s">
        <v>6681</v>
      </c>
      <c r="D1695" s="213" t="s">
        <v>1574</v>
      </c>
      <c r="E1695" s="4" t="s">
        <v>2290</v>
      </c>
      <c r="F1695" s="236"/>
      <c r="G1695" s="478"/>
      <c r="H1695" s="238"/>
    </row>
    <row r="1696" spans="2:8" ht="33">
      <c r="B1696" s="235" t="s">
        <v>6206</v>
      </c>
      <c r="C1696" s="212" t="s">
        <v>6682</v>
      </c>
      <c r="D1696" s="213" t="s">
        <v>1367</v>
      </c>
      <c r="E1696" s="4" t="s">
        <v>2290</v>
      </c>
      <c r="F1696" s="236"/>
      <c r="G1696" s="478"/>
      <c r="H1696" s="238"/>
    </row>
    <row r="1697" spans="2:8" ht="33">
      <c r="B1697" s="235" t="s">
        <v>6208</v>
      </c>
      <c r="C1697" s="212" t="s">
        <v>6683</v>
      </c>
      <c r="D1697" s="213" t="s">
        <v>2158</v>
      </c>
      <c r="E1697" s="4" t="s">
        <v>2290</v>
      </c>
      <c r="F1697" s="236"/>
      <c r="G1697" s="478"/>
      <c r="H1697" s="238"/>
    </row>
    <row r="1698" spans="2:8" ht="33">
      <c r="B1698" s="235" t="s">
        <v>6210</v>
      </c>
      <c r="C1698" s="212" t="s">
        <v>6684</v>
      </c>
      <c r="D1698" s="213" t="s">
        <v>1574</v>
      </c>
      <c r="E1698" s="4" t="s">
        <v>2290</v>
      </c>
      <c r="F1698" s="236"/>
      <c r="G1698" s="478"/>
      <c r="H1698" s="238"/>
    </row>
    <row r="1699" spans="2:8" ht="33">
      <c r="B1699" s="235" t="s">
        <v>5938</v>
      </c>
      <c r="C1699" s="212" t="s">
        <v>6685</v>
      </c>
      <c r="D1699" s="213" t="s">
        <v>1367</v>
      </c>
      <c r="E1699" s="4" t="s">
        <v>2290</v>
      </c>
      <c r="F1699" s="236"/>
      <c r="G1699" s="478"/>
      <c r="H1699" s="238"/>
    </row>
    <row r="1700" spans="2:8" ht="17.25" thickBot="1">
      <c r="B1700" s="235" t="s">
        <v>6213</v>
      </c>
      <c r="C1700" s="212" t="s">
        <v>6686</v>
      </c>
      <c r="D1700" s="213" t="s">
        <v>1980</v>
      </c>
      <c r="E1700" s="4" t="s">
        <v>2290</v>
      </c>
      <c r="F1700" s="236"/>
      <c r="G1700" s="479"/>
      <c r="H1700" s="238"/>
    </row>
    <row r="1701" spans="2:8" ht="20.100000000000001" customHeight="1" thickBot="1">
      <c r="B1701" s="474" t="s">
        <v>5942</v>
      </c>
      <c r="C1701" s="463"/>
      <c r="D1701" s="464"/>
      <c r="E1701" s="475"/>
      <c r="F1701" s="475"/>
      <c r="G1701" s="476"/>
      <c r="H1701" s="238"/>
    </row>
    <row r="1702" spans="2:8">
      <c r="B1702" s="438" t="s">
        <v>6215</v>
      </c>
      <c r="C1702" s="206" t="s">
        <v>6687</v>
      </c>
      <c r="D1702" s="423" t="s">
        <v>1980</v>
      </c>
      <c r="E1702" s="433" t="s">
        <v>2290</v>
      </c>
      <c r="F1702" s="432"/>
      <c r="G1702" s="477" t="s">
        <v>6423</v>
      </c>
      <c r="H1702" s="238"/>
    </row>
    <row r="1703" spans="2:8">
      <c r="B1703" s="235" t="s">
        <v>5945</v>
      </c>
      <c r="C1703" s="212" t="s">
        <v>6688</v>
      </c>
      <c r="D1703" s="213" t="s">
        <v>1367</v>
      </c>
      <c r="E1703" s="4" t="s">
        <v>2290</v>
      </c>
      <c r="F1703" s="236"/>
      <c r="G1703" s="478"/>
      <c r="H1703" s="238"/>
    </row>
    <row r="1704" spans="2:8">
      <c r="B1704" s="235" t="s">
        <v>5947</v>
      </c>
      <c r="C1704" s="212" t="s">
        <v>6689</v>
      </c>
      <c r="D1704" s="213" t="s">
        <v>4721</v>
      </c>
      <c r="E1704" s="4" t="s">
        <v>2290</v>
      </c>
      <c r="F1704" s="236"/>
      <c r="G1704" s="478"/>
      <c r="H1704" s="238"/>
    </row>
    <row r="1705" spans="2:8">
      <c r="B1705" s="235" t="s">
        <v>5949</v>
      </c>
      <c r="C1705" s="212" t="s">
        <v>6690</v>
      </c>
      <c r="D1705" s="213" t="s">
        <v>1367</v>
      </c>
      <c r="E1705" s="4" t="s">
        <v>2290</v>
      </c>
      <c r="F1705" s="236"/>
      <c r="G1705" s="478"/>
      <c r="H1705" s="238"/>
    </row>
    <row r="1706" spans="2:8" ht="33">
      <c r="B1706" s="235" t="s">
        <v>6221</v>
      </c>
      <c r="C1706" s="212" t="s">
        <v>6691</v>
      </c>
      <c r="D1706" s="213" t="s">
        <v>1356</v>
      </c>
      <c r="E1706" s="4" t="s">
        <v>2283</v>
      </c>
      <c r="F1706" s="236"/>
      <c r="G1706" s="478"/>
      <c r="H1706" s="238"/>
    </row>
    <row r="1707" spans="2:8">
      <c r="B1707" s="235" t="s">
        <v>6223</v>
      </c>
      <c r="C1707" s="212" t="s">
        <v>6692</v>
      </c>
      <c r="D1707" s="213" t="s">
        <v>1367</v>
      </c>
      <c r="E1707" s="4" t="s">
        <v>2290</v>
      </c>
      <c r="F1707" s="236"/>
      <c r="G1707" s="478"/>
      <c r="H1707" s="238"/>
    </row>
    <row r="1708" spans="2:8" ht="33">
      <c r="B1708" s="235" t="s">
        <v>6225</v>
      </c>
      <c r="C1708" s="212" t="s">
        <v>6693</v>
      </c>
      <c r="D1708" s="213" t="s">
        <v>1574</v>
      </c>
      <c r="E1708" s="4" t="s">
        <v>2290</v>
      </c>
      <c r="F1708" s="236"/>
      <c r="G1708" s="478"/>
      <c r="H1708" s="238"/>
    </row>
    <row r="1709" spans="2:8" ht="33">
      <c r="B1709" s="235" t="s">
        <v>6227</v>
      </c>
      <c r="C1709" s="212" t="s">
        <v>6694</v>
      </c>
      <c r="D1709" s="213" t="s">
        <v>1367</v>
      </c>
      <c r="E1709" s="4" t="s">
        <v>2290</v>
      </c>
      <c r="F1709" s="236"/>
      <c r="G1709" s="478"/>
      <c r="H1709" s="238"/>
    </row>
    <row r="1710" spans="2:8" ht="33">
      <c r="B1710" s="235" t="s">
        <v>6229</v>
      </c>
      <c r="C1710" s="212" t="s">
        <v>6695</v>
      </c>
      <c r="D1710" s="213" t="s">
        <v>2158</v>
      </c>
      <c r="E1710" s="4" t="s">
        <v>2290</v>
      </c>
      <c r="F1710" s="236"/>
      <c r="G1710" s="478"/>
      <c r="H1710" s="238"/>
    </row>
    <row r="1711" spans="2:8" ht="33">
      <c r="B1711" s="235" t="s">
        <v>6231</v>
      </c>
      <c r="C1711" s="212" t="s">
        <v>6696</v>
      </c>
      <c r="D1711" s="213" t="s">
        <v>1574</v>
      </c>
      <c r="E1711" s="4" t="s">
        <v>2290</v>
      </c>
      <c r="F1711" s="236"/>
      <c r="G1711" s="478"/>
      <c r="H1711" s="238"/>
    </row>
    <row r="1712" spans="2:8" ht="33">
      <c r="B1712" s="235" t="s">
        <v>5963</v>
      </c>
      <c r="C1712" s="212" t="s">
        <v>6697</v>
      </c>
      <c r="D1712" s="213" t="s">
        <v>1367</v>
      </c>
      <c r="E1712" s="4" t="s">
        <v>2290</v>
      </c>
      <c r="F1712" s="236"/>
      <c r="G1712" s="478"/>
      <c r="H1712" s="238"/>
    </row>
    <row r="1713" spans="2:8">
      <c r="B1713" s="235" t="s">
        <v>6234</v>
      </c>
      <c r="C1713" s="212" t="s">
        <v>6698</v>
      </c>
      <c r="D1713" s="213" t="s">
        <v>1980</v>
      </c>
      <c r="E1713" s="4" t="s">
        <v>2290</v>
      </c>
      <c r="F1713" s="236"/>
      <c r="G1713" s="478"/>
      <c r="H1713" s="238"/>
    </row>
    <row r="1714" spans="2:8" ht="33">
      <c r="B1714" s="235" t="s">
        <v>6236</v>
      </c>
      <c r="C1714" s="212" t="s">
        <v>6699</v>
      </c>
      <c r="D1714" s="213" t="s">
        <v>1356</v>
      </c>
      <c r="E1714" s="4" t="s">
        <v>2283</v>
      </c>
      <c r="F1714" s="236"/>
      <c r="G1714" s="478"/>
      <c r="H1714" s="238"/>
    </row>
    <row r="1715" spans="2:8">
      <c r="B1715" s="235" t="s">
        <v>6238</v>
      </c>
      <c r="C1715" s="212" t="s">
        <v>6700</v>
      </c>
      <c r="D1715" s="213" t="s">
        <v>1367</v>
      </c>
      <c r="E1715" s="4" t="s">
        <v>2290</v>
      </c>
      <c r="F1715" s="236"/>
      <c r="G1715" s="478"/>
      <c r="H1715" s="238"/>
    </row>
    <row r="1716" spans="2:8" ht="33">
      <c r="B1716" s="235" t="s">
        <v>6240</v>
      </c>
      <c r="C1716" s="212" t="s">
        <v>6701</v>
      </c>
      <c r="D1716" s="213" t="s">
        <v>1574</v>
      </c>
      <c r="E1716" s="4" t="s">
        <v>2290</v>
      </c>
      <c r="F1716" s="236"/>
      <c r="G1716" s="478"/>
      <c r="H1716" s="238"/>
    </row>
    <row r="1717" spans="2:8" ht="33">
      <c r="B1717" s="235" t="s">
        <v>6242</v>
      </c>
      <c r="C1717" s="212" t="s">
        <v>6702</v>
      </c>
      <c r="D1717" s="213" t="s">
        <v>1367</v>
      </c>
      <c r="E1717" s="4" t="s">
        <v>2290</v>
      </c>
      <c r="F1717" s="236"/>
      <c r="G1717" s="478"/>
      <c r="H1717" s="238"/>
    </row>
    <row r="1718" spans="2:8" ht="33">
      <c r="B1718" s="235" t="s">
        <v>6244</v>
      </c>
      <c r="C1718" s="212" t="s">
        <v>6703</v>
      </c>
      <c r="D1718" s="213" t="s">
        <v>2158</v>
      </c>
      <c r="E1718" s="4" t="s">
        <v>2290</v>
      </c>
      <c r="F1718" s="236"/>
      <c r="G1718" s="478"/>
      <c r="H1718" s="238"/>
    </row>
    <row r="1719" spans="2:8" ht="33">
      <c r="B1719" s="235" t="s">
        <v>6246</v>
      </c>
      <c r="C1719" s="212" t="s">
        <v>6704</v>
      </c>
      <c r="D1719" s="213" t="s">
        <v>1574</v>
      </c>
      <c r="E1719" s="4" t="s">
        <v>2290</v>
      </c>
      <c r="F1719" s="236"/>
      <c r="G1719" s="478"/>
      <c r="H1719" s="238"/>
    </row>
    <row r="1720" spans="2:8" ht="33">
      <c r="B1720" s="235" t="s">
        <v>5979</v>
      </c>
      <c r="C1720" s="212" t="s">
        <v>6705</v>
      </c>
      <c r="D1720" s="213" t="s">
        <v>1367</v>
      </c>
      <c r="E1720" s="4" t="s">
        <v>2290</v>
      </c>
      <c r="F1720" s="236"/>
      <c r="G1720" s="478"/>
      <c r="H1720" s="238"/>
    </row>
    <row r="1721" spans="2:8">
      <c r="B1721" s="235" t="s">
        <v>6249</v>
      </c>
      <c r="C1721" s="212" t="s">
        <v>6706</v>
      </c>
      <c r="D1721" s="213" t="s">
        <v>1980</v>
      </c>
      <c r="E1721" s="4" t="s">
        <v>2290</v>
      </c>
      <c r="F1721" s="236"/>
      <c r="G1721" s="478"/>
      <c r="H1721" s="238"/>
    </row>
    <row r="1722" spans="2:8" ht="33">
      <c r="B1722" s="235" t="s">
        <v>6251</v>
      </c>
      <c r="C1722" s="212" t="s">
        <v>6707</v>
      </c>
      <c r="D1722" s="213" t="s">
        <v>1356</v>
      </c>
      <c r="E1722" s="4" t="s">
        <v>2283</v>
      </c>
      <c r="F1722" s="236"/>
      <c r="G1722" s="478"/>
      <c r="H1722" s="238"/>
    </row>
    <row r="1723" spans="2:8">
      <c r="B1723" s="235" t="s">
        <v>6253</v>
      </c>
      <c r="C1723" s="212" t="s">
        <v>6708</v>
      </c>
      <c r="D1723" s="213" t="s">
        <v>1367</v>
      </c>
      <c r="E1723" s="4" t="s">
        <v>2290</v>
      </c>
      <c r="F1723" s="236"/>
      <c r="G1723" s="478"/>
      <c r="H1723" s="238"/>
    </row>
    <row r="1724" spans="2:8" ht="33">
      <c r="B1724" s="235" t="s">
        <v>6255</v>
      </c>
      <c r="C1724" s="212" t="s">
        <v>6709</v>
      </c>
      <c r="D1724" s="213" t="s">
        <v>1574</v>
      </c>
      <c r="E1724" s="4" t="s">
        <v>2290</v>
      </c>
      <c r="F1724" s="236"/>
      <c r="G1724" s="478"/>
      <c r="H1724" s="238"/>
    </row>
    <row r="1725" spans="2:8" ht="33">
      <c r="B1725" s="235" t="s">
        <v>6257</v>
      </c>
      <c r="C1725" s="212" t="s">
        <v>6710</v>
      </c>
      <c r="D1725" s="213" t="s">
        <v>1367</v>
      </c>
      <c r="E1725" s="4" t="s">
        <v>2290</v>
      </c>
      <c r="F1725" s="236"/>
      <c r="G1725" s="478"/>
      <c r="H1725" s="238"/>
    </row>
    <row r="1726" spans="2:8" ht="33">
      <c r="B1726" s="235" t="s">
        <v>6259</v>
      </c>
      <c r="C1726" s="212" t="s">
        <v>6711</v>
      </c>
      <c r="D1726" s="213" t="s">
        <v>2158</v>
      </c>
      <c r="E1726" s="4" t="s">
        <v>2290</v>
      </c>
      <c r="F1726" s="236"/>
      <c r="G1726" s="478"/>
      <c r="H1726" s="238"/>
    </row>
    <row r="1727" spans="2:8" ht="33">
      <c r="B1727" s="235" t="s">
        <v>6261</v>
      </c>
      <c r="C1727" s="212" t="s">
        <v>6712</v>
      </c>
      <c r="D1727" s="213" t="s">
        <v>1574</v>
      </c>
      <c r="E1727" s="4" t="s">
        <v>2290</v>
      </c>
      <c r="F1727" s="236"/>
      <c r="G1727" s="478"/>
      <c r="H1727" s="238"/>
    </row>
    <row r="1728" spans="2:8" ht="33">
      <c r="B1728" s="235" t="s">
        <v>5995</v>
      </c>
      <c r="C1728" s="212" t="s">
        <v>6713</v>
      </c>
      <c r="D1728" s="213" t="s">
        <v>1367</v>
      </c>
      <c r="E1728" s="4" t="s">
        <v>2290</v>
      </c>
      <c r="F1728" s="236"/>
      <c r="G1728" s="478"/>
      <c r="H1728" s="238"/>
    </row>
    <row r="1729" spans="2:8" ht="17.25" thickBot="1">
      <c r="B1729" s="235" t="s">
        <v>6264</v>
      </c>
      <c r="C1729" s="212" t="s">
        <v>6714</v>
      </c>
      <c r="D1729" s="213" t="s">
        <v>1980</v>
      </c>
      <c r="E1729" s="4" t="s">
        <v>2290</v>
      </c>
      <c r="F1729" s="236"/>
      <c r="G1729" s="479"/>
      <c r="H1729" s="238"/>
    </row>
    <row r="1730" spans="2:8">
      <c r="B1730" s="469" t="s">
        <v>6715</v>
      </c>
      <c r="C1730" s="273"/>
      <c r="D1730" s="274"/>
      <c r="E1730" s="437"/>
      <c r="F1730" s="437"/>
      <c r="G1730" s="470"/>
      <c r="H1730" s="238"/>
    </row>
    <row r="1731" spans="2:8" ht="17.25" thickBot="1">
      <c r="B1731" s="471" t="s">
        <v>6086</v>
      </c>
      <c r="C1731" s="279"/>
      <c r="D1731" s="280"/>
      <c r="E1731" s="472"/>
      <c r="F1731" s="472"/>
      <c r="G1731" s="473"/>
      <c r="H1731" s="238"/>
    </row>
    <row r="1732" spans="2:8">
      <c r="B1732" s="438" t="s">
        <v>98</v>
      </c>
      <c r="C1732" s="206" t="s">
        <v>6716</v>
      </c>
      <c r="D1732" s="423" t="s">
        <v>1574</v>
      </c>
      <c r="E1732" s="433" t="s">
        <v>2154</v>
      </c>
      <c r="F1732" s="432"/>
      <c r="G1732" s="477" t="s">
        <v>6351</v>
      </c>
      <c r="H1732" s="238"/>
    </row>
    <row r="1733" spans="2:8">
      <c r="B1733" s="235" t="s">
        <v>6089</v>
      </c>
      <c r="C1733" s="212" t="s">
        <v>6717</v>
      </c>
      <c r="D1733" s="213" t="s">
        <v>1367</v>
      </c>
      <c r="E1733" s="4" t="s">
        <v>2290</v>
      </c>
      <c r="F1733" s="236"/>
      <c r="G1733" s="478"/>
      <c r="H1733" s="238"/>
    </row>
    <row r="1734" spans="2:8">
      <c r="B1734" s="235" t="s">
        <v>6092</v>
      </c>
      <c r="C1734" s="212" t="s">
        <v>6718</v>
      </c>
      <c r="D1734" s="213" t="s">
        <v>1367</v>
      </c>
      <c r="E1734" s="4" t="s">
        <v>2290</v>
      </c>
      <c r="F1734" s="236"/>
      <c r="G1734" s="478"/>
      <c r="H1734" s="238"/>
    </row>
    <row r="1735" spans="2:8">
      <c r="B1735" s="235" t="s">
        <v>6094</v>
      </c>
      <c r="C1735" s="212" t="s">
        <v>6719</v>
      </c>
      <c r="D1735" s="213" t="s">
        <v>1367</v>
      </c>
      <c r="E1735" s="4" t="s">
        <v>2290</v>
      </c>
      <c r="F1735" s="236"/>
      <c r="G1735" s="478"/>
      <c r="H1735" s="238"/>
    </row>
    <row r="1736" spans="2:8">
      <c r="B1736" s="235" t="s">
        <v>6096</v>
      </c>
      <c r="C1736" s="212" t="s">
        <v>6720</v>
      </c>
      <c r="D1736" s="213" t="s">
        <v>2158</v>
      </c>
      <c r="E1736" s="4" t="s">
        <v>2283</v>
      </c>
      <c r="F1736" s="236"/>
      <c r="G1736" s="478"/>
      <c r="H1736" s="238"/>
    </row>
    <row r="1737" spans="2:8">
      <c r="B1737" s="235" t="s">
        <v>6098</v>
      </c>
      <c r="C1737" s="212" t="s">
        <v>6721</v>
      </c>
      <c r="D1737" s="213" t="s">
        <v>1367</v>
      </c>
      <c r="E1737" s="4" t="s">
        <v>2290</v>
      </c>
      <c r="F1737" s="236"/>
      <c r="G1737" s="478"/>
      <c r="H1737" s="238"/>
    </row>
    <row r="1738" spans="2:8" ht="33">
      <c r="B1738" s="235" t="s">
        <v>6100</v>
      </c>
      <c r="C1738" s="212" t="s">
        <v>6722</v>
      </c>
      <c r="D1738" s="213" t="s">
        <v>1367</v>
      </c>
      <c r="E1738" s="4" t="s">
        <v>2290</v>
      </c>
      <c r="F1738" s="236"/>
      <c r="G1738" s="478"/>
      <c r="H1738" s="238"/>
    </row>
    <row r="1739" spans="2:8">
      <c r="B1739" s="235" t="s">
        <v>6102</v>
      </c>
      <c r="C1739" s="212" t="s">
        <v>6723</v>
      </c>
      <c r="D1739" s="213" t="s">
        <v>1367</v>
      </c>
      <c r="E1739" s="4" t="s">
        <v>2290</v>
      </c>
      <c r="F1739" s="236"/>
      <c r="G1739" s="478"/>
      <c r="H1739" s="238"/>
    </row>
    <row r="1740" spans="2:8">
      <c r="B1740" s="235" t="s">
        <v>6104</v>
      </c>
      <c r="C1740" s="212" t="s">
        <v>6724</v>
      </c>
      <c r="D1740" s="213" t="s">
        <v>1367</v>
      </c>
      <c r="E1740" s="4" t="s">
        <v>2290</v>
      </c>
      <c r="F1740" s="236"/>
      <c r="G1740" s="478"/>
      <c r="H1740" s="238"/>
    </row>
    <row r="1741" spans="2:8">
      <c r="B1741" s="235" t="s">
        <v>6106</v>
      </c>
      <c r="C1741" s="212" t="s">
        <v>6725</v>
      </c>
      <c r="D1741" s="213" t="s">
        <v>1367</v>
      </c>
      <c r="E1741" s="4" t="s">
        <v>2290</v>
      </c>
      <c r="F1741" s="236"/>
      <c r="G1741" s="478"/>
      <c r="H1741" s="238"/>
    </row>
    <row r="1742" spans="2:8">
      <c r="B1742" s="235" t="s">
        <v>458</v>
      </c>
      <c r="C1742" s="212" t="s">
        <v>6726</v>
      </c>
      <c r="D1742" s="213" t="s">
        <v>2158</v>
      </c>
      <c r="E1742" s="4" t="s">
        <v>2283</v>
      </c>
      <c r="F1742" s="236"/>
      <c r="G1742" s="478"/>
      <c r="H1742" s="238"/>
    </row>
    <row r="1743" spans="2:8">
      <c r="B1743" s="235" t="s">
        <v>6109</v>
      </c>
      <c r="C1743" s="212" t="s">
        <v>6727</v>
      </c>
      <c r="D1743" s="213" t="s">
        <v>1367</v>
      </c>
      <c r="E1743" s="4" t="s">
        <v>2290</v>
      </c>
      <c r="F1743" s="236"/>
      <c r="G1743" s="478"/>
      <c r="H1743" s="238"/>
    </row>
    <row r="1744" spans="2:8">
      <c r="B1744" s="235" t="s">
        <v>6111</v>
      </c>
      <c r="C1744" s="212" t="s">
        <v>6728</v>
      </c>
      <c r="D1744" s="213" t="s">
        <v>1367</v>
      </c>
      <c r="E1744" s="4" t="s">
        <v>2290</v>
      </c>
      <c r="F1744" s="236"/>
      <c r="G1744" s="478"/>
      <c r="H1744" s="238"/>
    </row>
    <row r="1745" spans="2:8" ht="17.25" thickBot="1">
      <c r="B1745" s="235" t="s">
        <v>6113</v>
      </c>
      <c r="C1745" s="212" t="s">
        <v>6729</v>
      </c>
      <c r="D1745" s="213" t="s">
        <v>1367</v>
      </c>
      <c r="E1745" s="4" t="s">
        <v>2290</v>
      </c>
      <c r="F1745" s="236"/>
      <c r="G1745" s="479"/>
      <c r="H1745" s="238"/>
    </row>
    <row r="1746" spans="2:8" ht="20.100000000000001" customHeight="1" thickBot="1">
      <c r="B1746" s="474" t="s">
        <v>5818</v>
      </c>
      <c r="C1746" s="463"/>
      <c r="D1746" s="464"/>
      <c r="E1746" s="475"/>
      <c r="F1746" s="475"/>
      <c r="G1746" s="476"/>
      <c r="H1746" s="238"/>
    </row>
    <row r="1747" spans="2:8" ht="20.100000000000001" customHeight="1" thickBot="1">
      <c r="B1747" s="474" t="s">
        <v>5819</v>
      </c>
      <c r="C1747" s="463"/>
      <c r="D1747" s="464"/>
      <c r="E1747" s="475"/>
      <c r="F1747" s="475"/>
      <c r="G1747" s="476"/>
      <c r="H1747" s="238"/>
    </row>
    <row r="1748" spans="2:8">
      <c r="B1748" s="438" t="s">
        <v>5820</v>
      </c>
      <c r="C1748" s="206" t="s">
        <v>6730</v>
      </c>
      <c r="D1748" s="423" t="s">
        <v>1367</v>
      </c>
      <c r="E1748" s="433" t="s">
        <v>5014</v>
      </c>
      <c r="F1748" s="432"/>
      <c r="G1748" s="477" t="s">
        <v>6366</v>
      </c>
      <c r="H1748" s="238"/>
    </row>
    <row r="1749" spans="2:8">
      <c r="B1749" s="235" t="s">
        <v>5822</v>
      </c>
      <c r="C1749" s="212" t="s">
        <v>6731</v>
      </c>
      <c r="D1749" s="213" t="s">
        <v>4721</v>
      </c>
      <c r="E1749" s="4" t="s">
        <v>5014</v>
      </c>
      <c r="F1749" s="236"/>
      <c r="G1749" s="478"/>
      <c r="H1749" s="238"/>
    </row>
    <row r="1750" spans="2:8">
      <c r="B1750" s="235" t="s">
        <v>5825</v>
      </c>
      <c r="C1750" s="212" t="s">
        <v>6732</v>
      </c>
      <c r="D1750" s="213" t="s">
        <v>1367</v>
      </c>
      <c r="E1750" s="4" t="s">
        <v>5014</v>
      </c>
      <c r="F1750" s="236"/>
      <c r="G1750" s="478"/>
      <c r="H1750" s="238"/>
    </row>
    <row r="1751" spans="2:8" ht="33">
      <c r="B1751" s="235" t="s">
        <v>6119</v>
      </c>
      <c r="C1751" s="212" t="s">
        <v>6733</v>
      </c>
      <c r="D1751" s="213" t="s">
        <v>1356</v>
      </c>
      <c r="E1751" s="4" t="s">
        <v>5019</v>
      </c>
      <c r="F1751" s="236"/>
      <c r="G1751" s="478"/>
      <c r="H1751" s="238"/>
    </row>
    <row r="1752" spans="2:8">
      <c r="B1752" s="235" t="s">
        <v>6121</v>
      </c>
      <c r="C1752" s="212" t="s">
        <v>6734</v>
      </c>
      <c r="D1752" s="213" t="s">
        <v>1367</v>
      </c>
      <c r="E1752" s="4" t="s">
        <v>5014</v>
      </c>
      <c r="F1752" s="236"/>
      <c r="G1752" s="478"/>
      <c r="H1752" s="238"/>
    </row>
    <row r="1753" spans="2:8" ht="33">
      <c r="B1753" s="235" t="s">
        <v>6123</v>
      </c>
      <c r="C1753" s="212" t="s">
        <v>6735</v>
      </c>
      <c r="D1753" s="213" t="s">
        <v>1574</v>
      </c>
      <c r="E1753" s="4" t="s">
        <v>5014</v>
      </c>
      <c r="F1753" s="236"/>
      <c r="G1753" s="478"/>
      <c r="H1753" s="238"/>
    </row>
    <row r="1754" spans="2:8" ht="33">
      <c r="B1754" s="235" t="s">
        <v>6125</v>
      </c>
      <c r="C1754" s="212" t="s">
        <v>6736</v>
      </c>
      <c r="D1754" s="213" t="s">
        <v>1367</v>
      </c>
      <c r="E1754" s="4" t="s">
        <v>5014</v>
      </c>
      <c r="F1754" s="236"/>
      <c r="G1754" s="478"/>
      <c r="H1754" s="238"/>
    </row>
    <row r="1755" spans="2:8" ht="33">
      <c r="B1755" s="235" t="s">
        <v>6127</v>
      </c>
      <c r="C1755" s="212" t="s">
        <v>6737</v>
      </c>
      <c r="D1755" s="213" t="s">
        <v>2158</v>
      </c>
      <c r="E1755" s="4" t="s">
        <v>5014</v>
      </c>
      <c r="F1755" s="236"/>
      <c r="G1755" s="478"/>
      <c r="H1755" s="238"/>
    </row>
    <row r="1756" spans="2:8" ht="33">
      <c r="B1756" s="235" t="s">
        <v>6129</v>
      </c>
      <c r="C1756" s="212" t="s">
        <v>6738</v>
      </c>
      <c r="D1756" s="213" t="s">
        <v>1574</v>
      </c>
      <c r="E1756" s="4" t="s">
        <v>5014</v>
      </c>
      <c r="F1756" s="236"/>
      <c r="G1756" s="478"/>
      <c r="H1756" s="238"/>
    </row>
    <row r="1757" spans="2:8" ht="33">
      <c r="B1757" s="235" t="s">
        <v>5843</v>
      </c>
      <c r="C1757" s="212" t="s">
        <v>6739</v>
      </c>
      <c r="D1757" s="213" t="s">
        <v>1367</v>
      </c>
      <c r="E1757" s="4" t="s">
        <v>5014</v>
      </c>
      <c r="F1757" s="236"/>
      <c r="G1757" s="478"/>
      <c r="H1757" s="238"/>
    </row>
    <row r="1758" spans="2:8">
      <c r="B1758" s="235" t="s">
        <v>6132</v>
      </c>
      <c r="C1758" s="212" t="s">
        <v>6740</v>
      </c>
      <c r="D1758" s="213" t="s">
        <v>1980</v>
      </c>
      <c r="E1758" s="4" t="s">
        <v>5014</v>
      </c>
      <c r="F1758" s="236"/>
      <c r="G1758" s="478"/>
      <c r="H1758" s="238"/>
    </row>
    <row r="1759" spans="2:8" ht="33">
      <c r="B1759" s="235" t="s">
        <v>6134</v>
      </c>
      <c r="C1759" s="212" t="s">
        <v>6741</v>
      </c>
      <c r="D1759" s="213" t="s">
        <v>1356</v>
      </c>
      <c r="E1759" s="4" t="s">
        <v>5019</v>
      </c>
      <c r="F1759" s="236"/>
      <c r="G1759" s="478"/>
      <c r="H1759" s="238"/>
    </row>
    <row r="1760" spans="2:8">
      <c r="B1760" s="235" t="s">
        <v>6136</v>
      </c>
      <c r="C1760" s="212" t="s">
        <v>6742</v>
      </c>
      <c r="D1760" s="213" t="s">
        <v>1367</v>
      </c>
      <c r="E1760" s="4" t="s">
        <v>5014</v>
      </c>
      <c r="F1760" s="236"/>
      <c r="G1760" s="478"/>
      <c r="H1760" s="238"/>
    </row>
    <row r="1761" spans="2:8" ht="33">
      <c r="B1761" s="235" t="s">
        <v>6138</v>
      </c>
      <c r="C1761" s="212" t="s">
        <v>6743</v>
      </c>
      <c r="D1761" s="213" t="s">
        <v>1574</v>
      </c>
      <c r="E1761" s="4" t="s">
        <v>5014</v>
      </c>
      <c r="F1761" s="236"/>
      <c r="G1761" s="478"/>
      <c r="H1761" s="238"/>
    </row>
    <row r="1762" spans="2:8" ht="33">
      <c r="B1762" s="235" t="s">
        <v>6140</v>
      </c>
      <c r="C1762" s="212" t="s">
        <v>6744</v>
      </c>
      <c r="D1762" s="213" t="s">
        <v>1367</v>
      </c>
      <c r="E1762" s="4" t="s">
        <v>5014</v>
      </c>
      <c r="F1762" s="236"/>
      <c r="G1762" s="478"/>
      <c r="H1762" s="238"/>
    </row>
    <row r="1763" spans="2:8" ht="33">
      <c r="B1763" s="235" t="s">
        <v>6142</v>
      </c>
      <c r="C1763" s="212" t="s">
        <v>6745</v>
      </c>
      <c r="D1763" s="213" t="s">
        <v>2158</v>
      </c>
      <c r="E1763" s="4" t="s">
        <v>5014</v>
      </c>
      <c r="F1763" s="236"/>
      <c r="G1763" s="478"/>
      <c r="H1763" s="238"/>
    </row>
    <row r="1764" spans="2:8" ht="33">
      <c r="B1764" s="235" t="s">
        <v>6144</v>
      </c>
      <c r="C1764" s="212" t="s">
        <v>6746</v>
      </c>
      <c r="D1764" s="213" t="s">
        <v>1574</v>
      </c>
      <c r="E1764" s="4" t="s">
        <v>5014</v>
      </c>
      <c r="F1764" s="236"/>
      <c r="G1764" s="478"/>
      <c r="H1764" s="238"/>
    </row>
    <row r="1765" spans="2:8" ht="33">
      <c r="B1765" s="235" t="s">
        <v>5862</v>
      </c>
      <c r="C1765" s="212" t="s">
        <v>6747</v>
      </c>
      <c r="D1765" s="213" t="s">
        <v>1367</v>
      </c>
      <c r="E1765" s="4" t="s">
        <v>5014</v>
      </c>
      <c r="F1765" s="236"/>
      <c r="G1765" s="478"/>
      <c r="H1765" s="238"/>
    </row>
    <row r="1766" spans="2:8">
      <c r="B1766" s="235" t="s">
        <v>6147</v>
      </c>
      <c r="C1766" s="212" t="s">
        <v>6748</v>
      </c>
      <c r="D1766" s="213" t="s">
        <v>1980</v>
      </c>
      <c r="E1766" s="4" t="s">
        <v>5014</v>
      </c>
      <c r="F1766" s="236"/>
      <c r="G1766" s="478"/>
      <c r="H1766" s="238"/>
    </row>
    <row r="1767" spans="2:8" ht="33">
      <c r="B1767" s="235" t="s">
        <v>6149</v>
      </c>
      <c r="C1767" s="212" t="s">
        <v>6749</v>
      </c>
      <c r="D1767" s="213" t="s">
        <v>1356</v>
      </c>
      <c r="E1767" s="4" t="s">
        <v>5019</v>
      </c>
      <c r="F1767" s="236"/>
      <c r="G1767" s="478"/>
      <c r="H1767" s="238"/>
    </row>
    <row r="1768" spans="2:8">
      <c r="B1768" s="235" t="s">
        <v>6151</v>
      </c>
      <c r="C1768" s="212" t="s">
        <v>6750</v>
      </c>
      <c r="D1768" s="213" t="s">
        <v>1367</v>
      </c>
      <c r="E1768" s="4" t="s">
        <v>5014</v>
      </c>
      <c r="F1768" s="236"/>
      <c r="G1768" s="478"/>
      <c r="H1768" s="238"/>
    </row>
    <row r="1769" spans="2:8" ht="33">
      <c r="B1769" s="235" t="s">
        <v>6153</v>
      </c>
      <c r="C1769" s="212" t="s">
        <v>6751</v>
      </c>
      <c r="D1769" s="213" t="s">
        <v>1574</v>
      </c>
      <c r="E1769" s="4" t="s">
        <v>5014</v>
      </c>
      <c r="F1769" s="236"/>
      <c r="G1769" s="478"/>
      <c r="H1769" s="238"/>
    </row>
    <row r="1770" spans="2:8" ht="33">
      <c r="B1770" s="235" t="s">
        <v>6155</v>
      </c>
      <c r="C1770" s="212" t="s">
        <v>6752</v>
      </c>
      <c r="D1770" s="213" t="s">
        <v>1367</v>
      </c>
      <c r="E1770" s="4" t="s">
        <v>5014</v>
      </c>
      <c r="F1770" s="236"/>
      <c r="G1770" s="478"/>
      <c r="H1770" s="238"/>
    </row>
    <row r="1771" spans="2:8" ht="33">
      <c r="B1771" s="235" t="s">
        <v>6157</v>
      </c>
      <c r="C1771" s="212" t="s">
        <v>6753</v>
      </c>
      <c r="D1771" s="213" t="s">
        <v>2158</v>
      </c>
      <c r="E1771" s="4" t="s">
        <v>5014</v>
      </c>
      <c r="F1771" s="236"/>
      <c r="G1771" s="478"/>
      <c r="H1771" s="238"/>
    </row>
    <row r="1772" spans="2:8" ht="33">
      <c r="B1772" s="235" t="s">
        <v>6159</v>
      </c>
      <c r="C1772" s="212" t="s">
        <v>6754</v>
      </c>
      <c r="D1772" s="213" t="s">
        <v>1574</v>
      </c>
      <c r="E1772" s="4" t="s">
        <v>5014</v>
      </c>
      <c r="F1772" s="236"/>
      <c r="G1772" s="478"/>
      <c r="H1772" s="238"/>
    </row>
    <row r="1773" spans="2:8" ht="33">
      <c r="B1773" s="235" t="s">
        <v>5879</v>
      </c>
      <c r="C1773" s="212" t="s">
        <v>6755</v>
      </c>
      <c r="D1773" s="213" t="s">
        <v>1367</v>
      </c>
      <c r="E1773" s="4" t="s">
        <v>5014</v>
      </c>
      <c r="F1773" s="236"/>
      <c r="G1773" s="478"/>
      <c r="H1773" s="238"/>
    </row>
    <row r="1774" spans="2:8" ht="17.25" thickBot="1">
      <c r="B1774" s="235" t="s">
        <v>6162</v>
      </c>
      <c r="C1774" s="212" t="s">
        <v>6756</v>
      </c>
      <c r="D1774" s="213" t="s">
        <v>1980</v>
      </c>
      <c r="E1774" s="4" t="s">
        <v>5014</v>
      </c>
      <c r="F1774" s="236"/>
      <c r="G1774" s="479"/>
      <c r="H1774" s="238"/>
    </row>
    <row r="1775" spans="2:8" ht="20.100000000000001" customHeight="1" thickBot="1">
      <c r="B1775" s="474" t="s">
        <v>5883</v>
      </c>
      <c r="C1775" s="463"/>
      <c r="D1775" s="464"/>
      <c r="E1775" s="475"/>
      <c r="F1775" s="475"/>
      <c r="G1775" s="476"/>
      <c r="H1775" s="238"/>
    </row>
    <row r="1776" spans="2:8">
      <c r="B1776" s="438" t="s">
        <v>6164</v>
      </c>
      <c r="C1776" s="206" t="s">
        <v>6757</v>
      </c>
      <c r="D1776" s="423" t="s">
        <v>1980</v>
      </c>
      <c r="E1776" s="433" t="s">
        <v>2290</v>
      </c>
      <c r="F1776" s="432"/>
      <c r="G1776" s="477" t="s">
        <v>6394</v>
      </c>
      <c r="H1776" s="238"/>
    </row>
    <row r="1777" spans="2:8" ht="30" customHeight="1">
      <c r="B1777" s="235" t="s">
        <v>5887</v>
      </c>
      <c r="C1777" s="212" t="s">
        <v>6758</v>
      </c>
      <c r="D1777" s="213" t="s">
        <v>1367</v>
      </c>
      <c r="E1777" s="4" t="s">
        <v>2290</v>
      </c>
      <c r="F1777" s="236"/>
      <c r="G1777" s="478"/>
      <c r="H1777" s="238"/>
    </row>
    <row r="1778" spans="2:8">
      <c r="B1778" s="235" t="s">
        <v>5890</v>
      </c>
      <c r="C1778" s="212" t="s">
        <v>6759</v>
      </c>
      <c r="D1778" s="213" t="s">
        <v>4721</v>
      </c>
      <c r="E1778" s="4" t="s">
        <v>2290</v>
      </c>
      <c r="F1778" s="236"/>
      <c r="G1778" s="478"/>
      <c r="H1778" s="238"/>
    </row>
    <row r="1779" spans="2:8">
      <c r="B1779" s="235" t="s">
        <v>5892</v>
      </c>
      <c r="C1779" s="212" t="s">
        <v>6760</v>
      </c>
      <c r="D1779" s="213" t="s">
        <v>1367</v>
      </c>
      <c r="E1779" s="4" t="s">
        <v>2290</v>
      </c>
      <c r="F1779" s="236"/>
      <c r="G1779" s="478"/>
      <c r="H1779" s="238"/>
    </row>
    <row r="1780" spans="2:8" ht="33">
      <c r="B1780" s="235" t="s">
        <v>6170</v>
      </c>
      <c r="C1780" s="212" t="s">
        <v>6761</v>
      </c>
      <c r="D1780" s="213" t="s">
        <v>1356</v>
      </c>
      <c r="E1780" s="4" t="s">
        <v>2283</v>
      </c>
      <c r="F1780" s="236"/>
      <c r="G1780" s="478"/>
      <c r="H1780" s="238"/>
    </row>
    <row r="1781" spans="2:8">
      <c r="B1781" s="235" t="s">
        <v>6172</v>
      </c>
      <c r="C1781" s="212" t="s">
        <v>6762</v>
      </c>
      <c r="D1781" s="213" t="s">
        <v>1367</v>
      </c>
      <c r="E1781" s="4" t="s">
        <v>2290</v>
      </c>
      <c r="F1781" s="236"/>
      <c r="G1781" s="478"/>
      <c r="H1781" s="238"/>
    </row>
    <row r="1782" spans="2:8" ht="33">
      <c r="B1782" s="235" t="s">
        <v>6174</v>
      </c>
      <c r="C1782" s="212" t="s">
        <v>6763</v>
      </c>
      <c r="D1782" s="213" t="s">
        <v>1574</v>
      </c>
      <c r="E1782" s="4" t="s">
        <v>2290</v>
      </c>
      <c r="F1782" s="236"/>
      <c r="G1782" s="478"/>
      <c r="H1782" s="238"/>
    </row>
    <row r="1783" spans="2:8" ht="33">
      <c r="B1783" s="235" t="s">
        <v>6176</v>
      </c>
      <c r="C1783" s="212" t="s">
        <v>6764</v>
      </c>
      <c r="D1783" s="213" t="s">
        <v>1367</v>
      </c>
      <c r="E1783" s="4" t="s">
        <v>2290</v>
      </c>
      <c r="F1783" s="236"/>
      <c r="G1783" s="478"/>
      <c r="H1783" s="238"/>
    </row>
    <row r="1784" spans="2:8" ht="33">
      <c r="B1784" s="235" t="s">
        <v>6178</v>
      </c>
      <c r="C1784" s="212" t="s">
        <v>6765</v>
      </c>
      <c r="D1784" s="213" t="s">
        <v>2158</v>
      </c>
      <c r="E1784" s="4" t="s">
        <v>2290</v>
      </c>
      <c r="F1784" s="236"/>
      <c r="G1784" s="478"/>
      <c r="H1784" s="238"/>
    </row>
    <row r="1785" spans="2:8" ht="33">
      <c r="B1785" s="235" t="s">
        <v>6180</v>
      </c>
      <c r="C1785" s="212" t="s">
        <v>6766</v>
      </c>
      <c r="D1785" s="213" t="s">
        <v>1574</v>
      </c>
      <c r="E1785" s="4" t="s">
        <v>2290</v>
      </c>
      <c r="F1785" s="236"/>
      <c r="G1785" s="478"/>
      <c r="H1785" s="238"/>
    </row>
    <row r="1786" spans="2:8" ht="33">
      <c r="B1786" s="235" t="s">
        <v>5906</v>
      </c>
      <c r="C1786" s="212" t="s">
        <v>6767</v>
      </c>
      <c r="D1786" s="213" t="s">
        <v>1367</v>
      </c>
      <c r="E1786" s="4" t="s">
        <v>2290</v>
      </c>
      <c r="F1786" s="236"/>
      <c r="G1786" s="478"/>
      <c r="H1786" s="238"/>
    </row>
    <row r="1787" spans="2:8">
      <c r="B1787" s="235" t="s">
        <v>6183</v>
      </c>
      <c r="C1787" s="212" t="s">
        <v>6768</v>
      </c>
      <c r="D1787" s="213" t="s">
        <v>1980</v>
      </c>
      <c r="E1787" s="4" t="s">
        <v>2290</v>
      </c>
      <c r="F1787" s="236"/>
      <c r="G1787" s="478"/>
      <c r="H1787" s="238"/>
    </row>
    <row r="1788" spans="2:8" ht="33">
      <c r="B1788" s="235" t="s">
        <v>6185</v>
      </c>
      <c r="C1788" s="212" t="s">
        <v>6769</v>
      </c>
      <c r="D1788" s="213" t="s">
        <v>1356</v>
      </c>
      <c r="E1788" s="4" t="s">
        <v>2283</v>
      </c>
      <c r="F1788" s="236"/>
      <c r="G1788" s="478"/>
      <c r="H1788" s="238"/>
    </row>
    <row r="1789" spans="2:8">
      <c r="B1789" s="235" t="s">
        <v>6187</v>
      </c>
      <c r="C1789" s="212" t="s">
        <v>6770</v>
      </c>
      <c r="D1789" s="213" t="s">
        <v>1367</v>
      </c>
      <c r="E1789" s="4" t="s">
        <v>2290</v>
      </c>
      <c r="F1789" s="236"/>
      <c r="G1789" s="478"/>
      <c r="H1789" s="238"/>
    </row>
    <row r="1790" spans="2:8" ht="33">
      <c r="B1790" s="235" t="s">
        <v>6189</v>
      </c>
      <c r="C1790" s="212" t="s">
        <v>6771</v>
      </c>
      <c r="D1790" s="213" t="s">
        <v>1574</v>
      </c>
      <c r="E1790" s="4" t="s">
        <v>2290</v>
      </c>
      <c r="F1790" s="236"/>
      <c r="G1790" s="478"/>
      <c r="H1790" s="238"/>
    </row>
    <row r="1791" spans="2:8" ht="33">
      <c r="B1791" s="235" t="s">
        <v>6191</v>
      </c>
      <c r="C1791" s="212" t="s">
        <v>6772</v>
      </c>
      <c r="D1791" s="213" t="s">
        <v>1367</v>
      </c>
      <c r="E1791" s="4" t="s">
        <v>2290</v>
      </c>
      <c r="F1791" s="236"/>
      <c r="G1791" s="478"/>
      <c r="H1791" s="238"/>
    </row>
    <row r="1792" spans="2:8" ht="33">
      <c r="B1792" s="235" t="s">
        <v>6193</v>
      </c>
      <c r="C1792" s="212" t="s">
        <v>6773</v>
      </c>
      <c r="D1792" s="213" t="s">
        <v>2158</v>
      </c>
      <c r="E1792" s="4" t="s">
        <v>2290</v>
      </c>
      <c r="F1792" s="236"/>
      <c r="G1792" s="478"/>
      <c r="H1792" s="238"/>
    </row>
    <row r="1793" spans="2:8" ht="33">
      <c r="B1793" s="235" t="s">
        <v>6195</v>
      </c>
      <c r="C1793" s="212" t="s">
        <v>6774</v>
      </c>
      <c r="D1793" s="213" t="s">
        <v>1574</v>
      </c>
      <c r="E1793" s="4" t="s">
        <v>2290</v>
      </c>
      <c r="F1793" s="236"/>
      <c r="G1793" s="478"/>
      <c r="H1793" s="238"/>
    </row>
    <row r="1794" spans="2:8" ht="33">
      <c r="B1794" s="235" t="s">
        <v>5922</v>
      </c>
      <c r="C1794" s="212" t="s">
        <v>6775</v>
      </c>
      <c r="D1794" s="213" t="s">
        <v>1367</v>
      </c>
      <c r="E1794" s="4" t="s">
        <v>2290</v>
      </c>
      <c r="F1794" s="236"/>
      <c r="G1794" s="478"/>
      <c r="H1794" s="238"/>
    </row>
    <row r="1795" spans="2:8">
      <c r="B1795" s="235" t="s">
        <v>6198</v>
      </c>
      <c r="C1795" s="212" t="s">
        <v>6776</v>
      </c>
      <c r="D1795" s="213" t="s">
        <v>1980</v>
      </c>
      <c r="E1795" s="4" t="s">
        <v>2290</v>
      </c>
      <c r="F1795" s="236"/>
      <c r="G1795" s="478"/>
      <c r="H1795" s="238"/>
    </row>
    <row r="1796" spans="2:8" ht="33">
      <c r="B1796" s="235" t="s">
        <v>6200</v>
      </c>
      <c r="C1796" s="212" t="s">
        <v>6777</v>
      </c>
      <c r="D1796" s="213" t="s">
        <v>1356</v>
      </c>
      <c r="E1796" s="4" t="s">
        <v>2283</v>
      </c>
      <c r="F1796" s="236"/>
      <c r="G1796" s="478"/>
      <c r="H1796" s="238"/>
    </row>
    <row r="1797" spans="2:8">
      <c r="B1797" s="235" t="s">
        <v>6202</v>
      </c>
      <c r="C1797" s="212" t="s">
        <v>6778</v>
      </c>
      <c r="D1797" s="213" t="s">
        <v>1367</v>
      </c>
      <c r="E1797" s="4" t="s">
        <v>2290</v>
      </c>
      <c r="F1797" s="236"/>
      <c r="G1797" s="478"/>
      <c r="H1797" s="238"/>
    </row>
    <row r="1798" spans="2:8" ht="33">
      <c r="B1798" s="235" t="s">
        <v>6204</v>
      </c>
      <c r="C1798" s="212" t="s">
        <v>6779</v>
      </c>
      <c r="D1798" s="213" t="s">
        <v>1574</v>
      </c>
      <c r="E1798" s="4" t="s">
        <v>2290</v>
      </c>
      <c r="F1798" s="236"/>
      <c r="G1798" s="478"/>
      <c r="H1798" s="238"/>
    </row>
    <row r="1799" spans="2:8" ht="33">
      <c r="B1799" s="235" t="s">
        <v>6206</v>
      </c>
      <c r="C1799" s="212" t="s">
        <v>6780</v>
      </c>
      <c r="D1799" s="213" t="s">
        <v>1367</v>
      </c>
      <c r="E1799" s="4" t="s">
        <v>2290</v>
      </c>
      <c r="F1799" s="236"/>
      <c r="G1799" s="478"/>
      <c r="H1799" s="238"/>
    </row>
    <row r="1800" spans="2:8" ht="33">
      <c r="B1800" s="235" t="s">
        <v>6208</v>
      </c>
      <c r="C1800" s="212" t="s">
        <v>6781</v>
      </c>
      <c r="D1800" s="213" t="s">
        <v>2158</v>
      </c>
      <c r="E1800" s="4" t="s">
        <v>2290</v>
      </c>
      <c r="F1800" s="236"/>
      <c r="G1800" s="478"/>
      <c r="H1800" s="238"/>
    </row>
    <row r="1801" spans="2:8" ht="33">
      <c r="B1801" s="235" t="s">
        <v>6210</v>
      </c>
      <c r="C1801" s="212" t="s">
        <v>6782</v>
      </c>
      <c r="D1801" s="213" t="s">
        <v>1574</v>
      </c>
      <c r="E1801" s="4" t="s">
        <v>2290</v>
      </c>
      <c r="F1801" s="236"/>
      <c r="G1801" s="478"/>
      <c r="H1801" s="238"/>
    </row>
    <row r="1802" spans="2:8" ht="33">
      <c r="B1802" s="235" t="s">
        <v>5938</v>
      </c>
      <c r="C1802" s="212" t="s">
        <v>6783</v>
      </c>
      <c r="D1802" s="213" t="s">
        <v>1367</v>
      </c>
      <c r="E1802" s="4" t="s">
        <v>2290</v>
      </c>
      <c r="F1802" s="236"/>
      <c r="G1802" s="478"/>
      <c r="H1802" s="238"/>
    </row>
    <row r="1803" spans="2:8" ht="17.25" thickBot="1">
      <c r="B1803" s="235" t="s">
        <v>6213</v>
      </c>
      <c r="C1803" s="212" t="s">
        <v>6784</v>
      </c>
      <c r="D1803" s="213" t="s">
        <v>1980</v>
      </c>
      <c r="E1803" s="4" t="s">
        <v>2290</v>
      </c>
      <c r="F1803" s="236"/>
      <c r="G1803" s="479"/>
      <c r="H1803" s="238"/>
    </row>
    <row r="1804" spans="2:8" ht="20.100000000000001" customHeight="1" thickBot="1">
      <c r="B1804" s="474" t="s">
        <v>5942</v>
      </c>
      <c r="C1804" s="463"/>
      <c r="D1804" s="464"/>
      <c r="E1804" s="475"/>
      <c r="F1804" s="475"/>
      <c r="G1804" s="476"/>
      <c r="H1804" s="238"/>
    </row>
    <row r="1805" spans="2:8" ht="30" customHeight="1">
      <c r="B1805" s="438" t="s">
        <v>6215</v>
      </c>
      <c r="C1805" s="206" t="s">
        <v>6785</v>
      </c>
      <c r="D1805" s="423" t="s">
        <v>1980</v>
      </c>
      <c r="E1805" s="433" t="s">
        <v>2290</v>
      </c>
      <c r="F1805" s="432"/>
      <c r="G1805" s="477" t="s">
        <v>6423</v>
      </c>
      <c r="H1805" s="238"/>
    </row>
    <row r="1806" spans="2:8">
      <c r="B1806" s="235" t="s">
        <v>5945</v>
      </c>
      <c r="C1806" s="212" t="s">
        <v>6786</v>
      </c>
      <c r="D1806" s="213" t="s">
        <v>1367</v>
      </c>
      <c r="E1806" s="4" t="s">
        <v>2290</v>
      </c>
      <c r="F1806" s="236"/>
      <c r="G1806" s="478"/>
      <c r="H1806" s="238"/>
    </row>
    <row r="1807" spans="2:8">
      <c r="B1807" s="235" t="s">
        <v>5947</v>
      </c>
      <c r="C1807" s="212" t="s">
        <v>6787</v>
      </c>
      <c r="D1807" s="213" t="s">
        <v>4721</v>
      </c>
      <c r="E1807" s="4" t="s">
        <v>2290</v>
      </c>
      <c r="F1807" s="236"/>
      <c r="G1807" s="478"/>
      <c r="H1807" s="238"/>
    </row>
    <row r="1808" spans="2:8">
      <c r="B1808" s="235" t="s">
        <v>5949</v>
      </c>
      <c r="C1808" s="212" t="s">
        <v>6788</v>
      </c>
      <c r="D1808" s="213" t="s">
        <v>1367</v>
      </c>
      <c r="E1808" s="4" t="s">
        <v>2290</v>
      </c>
      <c r="F1808" s="236"/>
      <c r="G1808" s="478"/>
      <c r="H1808" s="238"/>
    </row>
    <row r="1809" spans="2:8" ht="33">
      <c r="B1809" s="235" t="s">
        <v>6221</v>
      </c>
      <c r="C1809" s="212" t="s">
        <v>6789</v>
      </c>
      <c r="D1809" s="213" t="s">
        <v>1356</v>
      </c>
      <c r="E1809" s="4" t="s">
        <v>2283</v>
      </c>
      <c r="F1809" s="236"/>
      <c r="G1809" s="478"/>
      <c r="H1809" s="238"/>
    </row>
    <row r="1810" spans="2:8">
      <c r="B1810" s="235" t="s">
        <v>6223</v>
      </c>
      <c r="C1810" s="212" t="s">
        <v>6790</v>
      </c>
      <c r="D1810" s="213" t="s">
        <v>1367</v>
      </c>
      <c r="E1810" s="4" t="s">
        <v>2290</v>
      </c>
      <c r="F1810" s="236"/>
      <c r="G1810" s="478"/>
      <c r="H1810" s="238"/>
    </row>
    <row r="1811" spans="2:8" ht="33">
      <c r="B1811" s="235" t="s">
        <v>6225</v>
      </c>
      <c r="C1811" s="212" t="s">
        <v>6791</v>
      </c>
      <c r="D1811" s="213" t="s">
        <v>1574</v>
      </c>
      <c r="E1811" s="4" t="s">
        <v>2290</v>
      </c>
      <c r="F1811" s="236"/>
      <c r="G1811" s="478"/>
      <c r="H1811" s="238"/>
    </row>
    <row r="1812" spans="2:8" ht="33">
      <c r="B1812" s="235" t="s">
        <v>6227</v>
      </c>
      <c r="C1812" s="212" t="s">
        <v>6792</v>
      </c>
      <c r="D1812" s="213" t="s">
        <v>1367</v>
      </c>
      <c r="E1812" s="4" t="s">
        <v>2290</v>
      </c>
      <c r="F1812" s="236"/>
      <c r="G1812" s="478"/>
      <c r="H1812" s="238"/>
    </row>
    <row r="1813" spans="2:8" ht="33">
      <c r="B1813" s="235" t="s">
        <v>6229</v>
      </c>
      <c r="C1813" s="212" t="s">
        <v>6793</v>
      </c>
      <c r="D1813" s="213" t="s">
        <v>2158</v>
      </c>
      <c r="E1813" s="4" t="s">
        <v>2290</v>
      </c>
      <c r="F1813" s="236"/>
      <c r="G1813" s="478"/>
      <c r="H1813" s="238"/>
    </row>
    <row r="1814" spans="2:8" ht="33">
      <c r="B1814" s="235" t="s">
        <v>6231</v>
      </c>
      <c r="C1814" s="212" t="s">
        <v>6794</v>
      </c>
      <c r="D1814" s="213" t="s">
        <v>1574</v>
      </c>
      <c r="E1814" s="4" t="s">
        <v>2290</v>
      </c>
      <c r="F1814" s="236"/>
      <c r="G1814" s="478"/>
      <c r="H1814" s="238"/>
    </row>
    <row r="1815" spans="2:8" ht="33">
      <c r="B1815" s="235" t="s">
        <v>5963</v>
      </c>
      <c r="C1815" s="212" t="s">
        <v>6795</v>
      </c>
      <c r="D1815" s="213" t="s">
        <v>1367</v>
      </c>
      <c r="E1815" s="4" t="s">
        <v>2290</v>
      </c>
      <c r="F1815" s="236"/>
      <c r="G1815" s="478"/>
      <c r="H1815" s="238"/>
    </row>
    <row r="1816" spans="2:8">
      <c r="B1816" s="235" t="s">
        <v>6234</v>
      </c>
      <c r="C1816" s="212" t="s">
        <v>6796</v>
      </c>
      <c r="D1816" s="213" t="s">
        <v>1980</v>
      </c>
      <c r="E1816" s="4" t="s">
        <v>2290</v>
      </c>
      <c r="F1816" s="236"/>
      <c r="G1816" s="478"/>
      <c r="H1816" s="238"/>
    </row>
    <row r="1817" spans="2:8" ht="33">
      <c r="B1817" s="235" t="s">
        <v>6236</v>
      </c>
      <c r="C1817" s="212" t="s">
        <v>6797</v>
      </c>
      <c r="D1817" s="213" t="s">
        <v>1356</v>
      </c>
      <c r="E1817" s="4" t="s">
        <v>2283</v>
      </c>
      <c r="F1817" s="236"/>
      <c r="G1817" s="478"/>
      <c r="H1817" s="238"/>
    </row>
    <row r="1818" spans="2:8">
      <c r="B1818" s="235" t="s">
        <v>6238</v>
      </c>
      <c r="C1818" s="212" t="s">
        <v>6798</v>
      </c>
      <c r="D1818" s="213" t="s">
        <v>1367</v>
      </c>
      <c r="E1818" s="4" t="s">
        <v>2290</v>
      </c>
      <c r="F1818" s="236"/>
      <c r="G1818" s="478"/>
      <c r="H1818" s="238"/>
    </row>
    <row r="1819" spans="2:8" ht="33">
      <c r="B1819" s="235" t="s">
        <v>6240</v>
      </c>
      <c r="C1819" s="212" t="s">
        <v>6799</v>
      </c>
      <c r="D1819" s="213" t="s">
        <v>1574</v>
      </c>
      <c r="E1819" s="4" t="s">
        <v>2290</v>
      </c>
      <c r="F1819" s="236"/>
      <c r="G1819" s="478"/>
      <c r="H1819" s="238"/>
    </row>
    <row r="1820" spans="2:8" ht="33">
      <c r="B1820" s="235" t="s">
        <v>6242</v>
      </c>
      <c r="C1820" s="212" t="s">
        <v>6800</v>
      </c>
      <c r="D1820" s="213" t="s">
        <v>1367</v>
      </c>
      <c r="E1820" s="4" t="s">
        <v>2290</v>
      </c>
      <c r="F1820" s="236"/>
      <c r="G1820" s="478"/>
      <c r="H1820" s="238"/>
    </row>
    <row r="1821" spans="2:8" ht="33">
      <c r="B1821" s="235" t="s">
        <v>6244</v>
      </c>
      <c r="C1821" s="212" t="s">
        <v>6801</v>
      </c>
      <c r="D1821" s="213" t="s">
        <v>2158</v>
      </c>
      <c r="E1821" s="4" t="s">
        <v>2290</v>
      </c>
      <c r="F1821" s="236"/>
      <c r="G1821" s="478"/>
      <c r="H1821" s="238"/>
    </row>
    <row r="1822" spans="2:8" ht="33">
      <c r="B1822" s="235" t="s">
        <v>6246</v>
      </c>
      <c r="C1822" s="212" t="s">
        <v>6802</v>
      </c>
      <c r="D1822" s="213" t="s">
        <v>1574</v>
      </c>
      <c r="E1822" s="4" t="s">
        <v>2290</v>
      </c>
      <c r="F1822" s="236"/>
      <c r="G1822" s="478"/>
      <c r="H1822" s="238"/>
    </row>
    <row r="1823" spans="2:8" ht="33">
      <c r="B1823" s="235" t="s">
        <v>5979</v>
      </c>
      <c r="C1823" s="212" t="s">
        <v>6803</v>
      </c>
      <c r="D1823" s="213" t="s">
        <v>1367</v>
      </c>
      <c r="E1823" s="4" t="s">
        <v>2290</v>
      </c>
      <c r="F1823" s="236"/>
      <c r="G1823" s="478"/>
      <c r="H1823" s="238"/>
    </row>
    <row r="1824" spans="2:8">
      <c r="B1824" s="235" t="s">
        <v>6249</v>
      </c>
      <c r="C1824" s="212" t="s">
        <v>6804</v>
      </c>
      <c r="D1824" s="213" t="s">
        <v>1980</v>
      </c>
      <c r="E1824" s="4" t="s">
        <v>2290</v>
      </c>
      <c r="F1824" s="236"/>
      <c r="G1824" s="478"/>
      <c r="H1824" s="238"/>
    </row>
    <row r="1825" spans="2:8" ht="33">
      <c r="B1825" s="235" t="s">
        <v>6251</v>
      </c>
      <c r="C1825" s="212" t="s">
        <v>6805</v>
      </c>
      <c r="D1825" s="213" t="s">
        <v>1356</v>
      </c>
      <c r="E1825" s="4" t="s">
        <v>2283</v>
      </c>
      <c r="F1825" s="236"/>
      <c r="G1825" s="478"/>
      <c r="H1825" s="238"/>
    </row>
    <row r="1826" spans="2:8">
      <c r="B1826" s="235" t="s">
        <v>6253</v>
      </c>
      <c r="C1826" s="212" t="s">
        <v>6806</v>
      </c>
      <c r="D1826" s="213" t="s">
        <v>1367</v>
      </c>
      <c r="E1826" s="4" t="s">
        <v>2290</v>
      </c>
      <c r="F1826" s="236"/>
      <c r="G1826" s="478"/>
      <c r="H1826" s="238"/>
    </row>
    <row r="1827" spans="2:8" ht="33">
      <c r="B1827" s="235" t="s">
        <v>6255</v>
      </c>
      <c r="C1827" s="212" t="s">
        <v>6807</v>
      </c>
      <c r="D1827" s="213" t="s">
        <v>1574</v>
      </c>
      <c r="E1827" s="4" t="s">
        <v>2290</v>
      </c>
      <c r="F1827" s="236"/>
      <c r="G1827" s="478"/>
      <c r="H1827" s="238"/>
    </row>
    <row r="1828" spans="2:8" ht="33">
      <c r="B1828" s="235" t="s">
        <v>6257</v>
      </c>
      <c r="C1828" s="212" t="s">
        <v>6808</v>
      </c>
      <c r="D1828" s="213" t="s">
        <v>1367</v>
      </c>
      <c r="E1828" s="4" t="s">
        <v>2290</v>
      </c>
      <c r="F1828" s="236"/>
      <c r="G1828" s="478"/>
      <c r="H1828" s="238"/>
    </row>
    <row r="1829" spans="2:8" ht="33">
      <c r="B1829" s="235" t="s">
        <v>6259</v>
      </c>
      <c r="C1829" s="212" t="s">
        <v>6809</v>
      </c>
      <c r="D1829" s="213" t="s">
        <v>2158</v>
      </c>
      <c r="E1829" s="4" t="s">
        <v>2290</v>
      </c>
      <c r="F1829" s="236"/>
      <c r="G1829" s="478"/>
      <c r="H1829" s="238"/>
    </row>
    <row r="1830" spans="2:8" ht="33">
      <c r="B1830" s="235" t="s">
        <v>6261</v>
      </c>
      <c r="C1830" s="212" t="s">
        <v>6810</v>
      </c>
      <c r="D1830" s="213" t="s">
        <v>1574</v>
      </c>
      <c r="E1830" s="4" t="s">
        <v>2290</v>
      </c>
      <c r="F1830" s="236"/>
      <c r="G1830" s="478"/>
      <c r="H1830" s="238"/>
    </row>
    <row r="1831" spans="2:8" ht="33">
      <c r="B1831" s="235" t="s">
        <v>5995</v>
      </c>
      <c r="C1831" s="212" t="s">
        <v>6811</v>
      </c>
      <c r="D1831" s="213" t="s">
        <v>1367</v>
      </c>
      <c r="E1831" s="4" t="s">
        <v>2290</v>
      </c>
      <c r="F1831" s="236"/>
      <c r="G1831" s="478"/>
      <c r="H1831" s="238"/>
    </row>
    <row r="1832" spans="2:8" ht="17.25" thickBot="1">
      <c r="B1832" s="235" t="s">
        <v>6264</v>
      </c>
      <c r="C1832" s="212" t="s">
        <v>6812</v>
      </c>
      <c r="D1832" s="213" t="s">
        <v>1980</v>
      </c>
      <c r="E1832" s="4" t="s">
        <v>2290</v>
      </c>
      <c r="F1832" s="236"/>
      <c r="G1832" s="479"/>
      <c r="H1832" s="238"/>
    </row>
    <row r="1833" spans="2:8" ht="20.100000000000001" customHeight="1" thickBot="1">
      <c r="B1833" s="474" t="s">
        <v>5999</v>
      </c>
      <c r="C1833" s="463"/>
      <c r="D1833" s="464"/>
      <c r="E1833" s="475"/>
      <c r="F1833" s="475"/>
      <c r="G1833" s="476"/>
      <c r="H1833" s="238"/>
    </row>
    <row r="1834" spans="2:8" ht="20.100000000000001" customHeight="1" thickBot="1">
      <c r="B1834" s="474" t="s">
        <v>5819</v>
      </c>
      <c r="C1834" s="463"/>
      <c r="D1834" s="464"/>
      <c r="E1834" s="475"/>
      <c r="F1834" s="475"/>
      <c r="G1834" s="476"/>
      <c r="H1834" s="238"/>
    </row>
    <row r="1835" spans="2:8">
      <c r="B1835" s="438" t="s">
        <v>5820</v>
      </c>
      <c r="C1835" s="206" t="s">
        <v>6813</v>
      </c>
      <c r="D1835" s="423" t="s">
        <v>1367</v>
      </c>
      <c r="E1835" s="433" t="s">
        <v>5014</v>
      </c>
      <c r="F1835" s="432"/>
      <c r="G1835" s="477" t="s">
        <v>6366</v>
      </c>
      <c r="H1835" s="238"/>
    </row>
    <row r="1836" spans="2:8">
      <c r="B1836" s="235" t="s">
        <v>5822</v>
      </c>
      <c r="C1836" s="212" t="s">
        <v>6814</v>
      </c>
      <c r="D1836" s="213" t="s">
        <v>4721</v>
      </c>
      <c r="E1836" s="4" t="s">
        <v>5014</v>
      </c>
      <c r="F1836" s="236"/>
      <c r="G1836" s="478"/>
      <c r="H1836" s="238"/>
    </row>
    <row r="1837" spans="2:8">
      <c r="B1837" s="235" t="s">
        <v>5825</v>
      </c>
      <c r="C1837" s="212" t="s">
        <v>6815</v>
      </c>
      <c r="D1837" s="213" t="s">
        <v>1367</v>
      </c>
      <c r="E1837" s="4" t="s">
        <v>5014</v>
      </c>
      <c r="F1837" s="236"/>
      <c r="G1837" s="478"/>
      <c r="H1837" s="238"/>
    </row>
    <row r="1838" spans="2:8" ht="33">
      <c r="B1838" s="235" t="s">
        <v>6119</v>
      </c>
      <c r="C1838" s="212" t="s">
        <v>6816</v>
      </c>
      <c r="D1838" s="213" t="s">
        <v>1356</v>
      </c>
      <c r="E1838" s="4" t="s">
        <v>5019</v>
      </c>
      <c r="F1838" s="236"/>
      <c r="G1838" s="478"/>
      <c r="H1838" s="238"/>
    </row>
    <row r="1839" spans="2:8">
      <c r="B1839" s="235" t="s">
        <v>6121</v>
      </c>
      <c r="C1839" s="212" t="s">
        <v>6817</v>
      </c>
      <c r="D1839" s="213" t="s">
        <v>1367</v>
      </c>
      <c r="E1839" s="4" t="s">
        <v>5014</v>
      </c>
      <c r="F1839" s="236"/>
      <c r="G1839" s="478"/>
      <c r="H1839" s="238"/>
    </row>
    <row r="1840" spans="2:8" ht="33">
      <c r="B1840" s="235" t="s">
        <v>6123</v>
      </c>
      <c r="C1840" s="212" t="s">
        <v>6818</v>
      </c>
      <c r="D1840" s="213" t="s">
        <v>1574</v>
      </c>
      <c r="E1840" s="4" t="s">
        <v>5014</v>
      </c>
      <c r="F1840" s="236"/>
      <c r="G1840" s="478"/>
      <c r="H1840" s="238"/>
    </row>
    <row r="1841" spans="2:8" ht="33">
      <c r="B1841" s="235" t="s">
        <v>6125</v>
      </c>
      <c r="C1841" s="212" t="s">
        <v>6819</v>
      </c>
      <c r="D1841" s="213" t="s">
        <v>1367</v>
      </c>
      <c r="E1841" s="4" t="s">
        <v>5014</v>
      </c>
      <c r="F1841" s="236"/>
      <c r="G1841" s="478"/>
      <c r="H1841" s="238"/>
    </row>
    <row r="1842" spans="2:8" ht="33">
      <c r="B1842" s="235" t="s">
        <v>6127</v>
      </c>
      <c r="C1842" s="212" t="s">
        <v>6820</v>
      </c>
      <c r="D1842" s="213" t="s">
        <v>2158</v>
      </c>
      <c r="E1842" s="4" t="s">
        <v>5014</v>
      </c>
      <c r="F1842" s="236"/>
      <c r="G1842" s="478"/>
      <c r="H1842" s="238"/>
    </row>
    <row r="1843" spans="2:8" ht="33">
      <c r="B1843" s="235" t="s">
        <v>6129</v>
      </c>
      <c r="C1843" s="212" t="s">
        <v>6821</v>
      </c>
      <c r="D1843" s="213" t="s">
        <v>1574</v>
      </c>
      <c r="E1843" s="4" t="s">
        <v>5014</v>
      </c>
      <c r="F1843" s="236"/>
      <c r="G1843" s="478"/>
      <c r="H1843" s="238"/>
    </row>
    <row r="1844" spans="2:8" ht="33">
      <c r="B1844" s="235" t="s">
        <v>5843</v>
      </c>
      <c r="C1844" s="212" t="s">
        <v>6822</v>
      </c>
      <c r="D1844" s="213" t="s">
        <v>1367</v>
      </c>
      <c r="E1844" s="4" t="s">
        <v>5014</v>
      </c>
      <c r="F1844" s="236"/>
      <c r="G1844" s="478"/>
      <c r="H1844" s="238"/>
    </row>
    <row r="1845" spans="2:8">
      <c r="B1845" s="235" t="s">
        <v>6132</v>
      </c>
      <c r="C1845" s="212" t="s">
        <v>6823</v>
      </c>
      <c r="D1845" s="213" t="s">
        <v>1980</v>
      </c>
      <c r="E1845" s="4" t="s">
        <v>5014</v>
      </c>
      <c r="F1845" s="236"/>
      <c r="G1845" s="478"/>
      <c r="H1845" s="238"/>
    </row>
    <row r="1846" spans="2:8" ht="33">
      <c r="B1846" s="235" t="s">
        <v>6134</v>
      </c>
      <c r="C1846" s="212" t="s">
        <v>6824</v>
      </c>
      <c r="D1846" s="213" t="s">
        <v>1356</v>
      </c>
      <c r="E1846" s="4" t="s">
        <v>5019</v>
      </c>
      <c r="F1846" s="236"/>
      <c r="G1846" s="478"/>
      <c r="H1846" s="238"/>
    </row>
    <row r="1847" spans="2:8">
      <c r="B1847" s="235" t="s">
        <v>6136</v>
      </c>
      <c r="C1847" s="212" t="s">
        <v>6825</v>
      </c>
      <c r="D1847" s="213" t="s">
        <v>1367</v>
      </c>
      <c r="E1847" s="4" t="s">
        <v>5014</v>
      </c>
      <c r="F1847" s="236"/>
      <c r="G1847" s="478"/>
      <c r="H1847" s="238"/>
    </row>
    <row r="1848" spans="2:8" ht="33">
      <c r="B1848" s="235" t="s">
        <v>6138</v>
      </c>
      <c r="C1848" s="212" t="s">
        <v>6826</v>
      </c>
      <c r="D1848" s="213" t="s">
        <v>1574</v>
      </c>
      <c r="E1848" s="4" t="s">
        <v>5014</v>
      </c>
      <c r="F1848" s="236"/>
      <c r="G1848" s="478"/>
      <c r="H1848" s="238"/>
    </row>
    <row r="1849" spans="2:8" ht="33">
      <c r="B1849" s="235" t="s">
        <v>6140</v>
      </c>
      <c r="C1849" s="212" t="s">
        <v>6827</v>
      </c>
      <c r="D1849" s="213" t="s">
        <v>1367</v>
      </c>
      <c r="E1849" s="4" t="s">
        <v>5014</v>
      </c>
      <c r="F1849" s="236"/>
      <c r="G1849" s="478"/>
      <c r="H1849" s="238"/>
    </row>
    <row r="1850" spans="2:8" ht="33">
      <c r="B1850" s="235" t="s">
        <v>6142</v>
      </c>
      <c r="C1850" s="212" t="s">
        <v>6828</v>
      </c>
      <c r="D1850" s="213" t="s">
        <v>2158</v>
      </c>
      <c r="E1850" s="4" t="s">
        <v>5014</v>
      </c>
      <c r="F1850" s="236"/>
      <c r="G1850" s="478"/>
      <c r="H1850" s="238"/>
    </row>
    <row r="1851" spans="2:8" ht="33">
      <c r="B1851" s="235" t="s">
        <v>6144</v>
      </c>
      <c r="C1851" s="212" t="s">
        <v>6829</v>
      </c>
      <c r="D1851" s="213" t="s">
        <v>1574</v>
      </c>
      <c r="E1851" s="4" t="s">
        <v>5014</v>
      </c>
      <c r="F1851" s="236"/>
      <c r="G1851" s="478"/>
      <c r="H1851" s="238"/>
    </row>
    <row r="1852" spans="2:8" ht="33">
      <c r="B1852" s="235" t="s">
        <v>5862</v>
      </c>
      <c r="C1852" s="212" t="s">
        <v>6830</v>
      </c>
      <c r="D1852" s="213" t="s">
        <v>1367</v>
      </c>
      <c r="E1852" s="4" t="s">
        <v>5014</v>
      </c>
      <c r="F1852" s="236"/>
      <c r="G1852" s="478"/>
      <c r="H1852" s="238"/>
    </row>
    <row r="1853" spans="2:8">
      <c r="B1853" s="235" t="s">
        <v>6147</v>
      </c>
      <c r="C1853" s="212" t="s">
        <v>6831</v>
      </c>
      <c r="D1853" s="213" t="s">
        <v>1980</v>
      </c>
      <c r="E1853" s="4" t="s">
        <v>5014</v>
      </c>
      <c r="F1853" s="236"/>
      <c r="G1853" s="478"/>
      <c r="H1853" s="238"/>
    </row>
    <row r="1854" spans="2:8" ht="33">
      <c r="B1854" s="235" t="s">
        <v>6149</v>
      </c>
      <c r="C1854" s="212" t="s">
        <v>6832</v>
      </c>
      <c r="D1854" s="213" t="s">
        <v>1356</v>
      </c>
      <c r="E1854" s="4" t="s">
        <v>5019</v>
      </c>
      <c r="F1854" s="236"/>
      <c r="G1854" s="478"/>
      <c r="H1854" s="238"/>
    </row>
    <row r="1855" spans="2:8">
      <c r="B1855" s="235" t="s">
        <v>6151</v>
      </c>
      <c r="C1855" s="212" t="s">
        <v>6833</v>
      </c>
      <c r="D1855" s="213" t="s">
        <v>1367</v>
      </c>
      <c r="E1855" s="4" t="s">
        <v>5014</v>
      </c>
      <c r="F1855" s="236"/>
      <c r="G1855" s="478"/>
      <c r="H1855" s="238"/>
    </row>
    <row r="1856" spans="2:8" ht="33">
      <c r="B1856" s="235" t="s">
        <v>6153</v>
      </c>
      <c r="C1856" s="212" t="s">
        <v>6834</v>
      </c>
      <c r="D1856" s="213" t="s">
        <v>1574</v>
      </c>
      <c r="E1856" s="4" t="s">
        <v>5014</v>
      </c>
      <c r="F1856" s="236"/>
      <c r="G1856" s="478"/>
      <c r="H1856" s="238"/>
    </row>
    <row r="1857" spans="2:8" ht="33">
      <c r="B1857" s="235" t="s">
        <v>6155</v>
      </c>
      <c r="C1857" s="212" t="s">
        <v>6835</v>
      </c>
      <c r="D1857" s="213" t="s">
        <v>1367</v>
      </c>
      <c r="E1857" s="4" t="s">
        <v>5014</v>
      </c>
      <c r="F1857" s="236"/>
      <c r="G1857" s="478"/>
      <c r="H1857" s="238"/>
    </row>
    <row r="1858" spans="2:8" ht="33">
      <c r="B1858" s="235" t="s">
        <v>6157</v>
      </c>
      <c r="C1858" s="212" t="s">
        <v>6836</v>
      </c>
      <c r="D1858" s="213" t="s">
        <v>2158</v>
      </c>
      <c r="E1858" s="4" t="s">
        <v>5014</v>
      </c>
      <c r="F1858" s="236"/>
      <c r="G1858" s="478"/>
      <c r="H1858" s="238"/>
    </row>
    <row r="1859" spans="2:8" ht="33">
      <c r="B1859" s="235" t="s">
        <v>6159</v>
      </c>
      <c r="C1859" s="212" t="s">
        <v>6837</v>
      </c>
      <c r="D1859" s="213" t="s">
        <v>1574</v>
      </c>
      <c r="E1859" s="4" t="s">
        <v>5014</v>
      </c>
      <c r="F1859" s="236"/>
      <c r="G1859" s="478"/>
      <c r="H1859" s="238"/>
    </row>
    <row r="1860" spans="2:8" ht="33">
      <c r="B1860" s="235" t="s">
        <v>5879</v>
      </c>
      <c r="C1860" s="212" t="s">
        <v>6838</v>
      </c>
      <c r="D1860" s="213" t="s">
        <v>1367</v>
      </c>
      <c r="E1860" s="4" t="s">
        <v>5014</v>
      </c>
      <c r="F1860" s="236"/>
      <c r="G1860" s="478"/>
      <c r="H1860" s="238"/>
    </row>
    <row r="1861" spans="2:8" ht="17.25" thickBot="1">
      <c r="B1861" s="235" t="s">
        <v>6162</v>
      </c>
      <c r="C1861" s="212" t="s">
        <v>6839</v>
      </c>
      <c r="D1861" s="213" t="s">
        <v>1980</v>
      </c>
      <c r="E1861" s="4" t="s">
        <v>5014</v>
      </c>
      <c r="F1861" s="236"/>
      <c r="G1861" s="479"/>
      <c r="H1861" s="238"/>
    </row>
    <row r="1862" spans="2:8" ht="20.100000000000001" customHeight="1" thickBot="1">
      <c r="B1862" s="474" t="s">
        <v>5883</v>
      </c>
      <c r="C1862" s="463"/>
      <c r="D1862" s="464"/>
      <c r="E1862" s="475"/>
      <c r="F1862" s="475"/>
      <c r="G1862" s="476"/>
      <c r="H1862" s="238"/>
    </row>
    <row r="1863" spans="2:8">
      <c r="B1863" s="438" t="s">
        <v>6164</v>
      </c>
      <c r="C1863" s="206" t="s">
        <v>6840</v>
      </c>
      <c r="D1863" s="423" t="s">
        <v>1980</v>
      </c>
      <c r="E1863" s="433" t="s">
        <v>2290</v>
      </c>
      <c r="F1863" s="432"/>
      <c r="G1863" s="477" t="s">
        <v>6394</v>
      </c>
      <c r="H1863" s="238"/>
    </row>
    <row r="1864" spans="2:8">
      <c r="B1864" s="235" t="s">
        <v>5887</v>
      </c>
      <c r="C1864" s="212" t="s">
        <v>6841</v>
      </c>
      <c r="D1864" s="213" t="s">
        <v>1367</v>
      </c>
      <c r="E1864" s="4" t="s">
        <v>2290</v>
      </c>
      <c r="F1864" s="236"/>
      <c r="G1864" s="478"/>
      <c r="H1864" s="238"/>
    </row>
    <row r="1865" spans="2:8">
      <c r="B1865" s="235" t="s">
        <v>5890</v>
      </c>
      <c r="C1865" s="212" t="s">
        <v>6842</v>
      </c>
      <c r="D1865" s="213" t="s">
        <v>4721</v>
      </c>
      <c r="E1865" s="4" t="s">
        <v>2290</v>
      </c>
      <c r="F1865" s="236"/>
      <c r="G1865" s="478"/>
      <c r="H1865" s="238"/>
    </row>
    <row r="1866" spans="2:8">
      <c r="B1866" s="235" t="s">
        <v>5892</v>
      </c>
      <c r="C1866" s="212" t="s">
        <v>6843</v>
      </c>
      <c r="D1866" s="213" t="s">
        <v>1367</v>
      </c>
      <c r="E1866" s="4" t="s">
        <v>2290</v>
      </c>
      <c r="F1866" s="236"/>
      <c r="G1866" s="478"/>
      <c r="H1866" s="238"/>
    </row>
    <row r="1867" spans="2:8" ht="33">
      <c r="B1867" s="235" t="s">
        <v>6170</v>
      </c>
      <c r="C1867" s="212" t="s">
        <v>6844</v>
      </c>
      <c r="D1867" s="213" t="s">
        <v>1356</v>
      </c>
      <c r="E1867" s="4" t="s">
        <v>2283</v>
      </c>
      <c r="F1867" s="236"/>
      <c r="G1867" s="478"/>
      <c r="H1867" s="238"/>
    </row>
    <row r="1868" spans="2:8">
      <c r="B1868" s="235" t="s">
        <v>6172</v>
      </c>
      <c r="C1868" s="212" t="s">
        <v>6845</v>
      </c>
      <c r="D1868" s="213" t="s">
        <v>1367</v>
      </c>
      <c r="E1868" s="4" t="s">
        <v>2290</v>
      </c>
      <c r="F1868" s="236"/>
      <c r="G1868" s="478"/>
      <c r="H1868" s="238"/>
    </row>
    <row r="1869" spans="2:8" ht="33">
      <c r="B1869" s="235" t="s">
        <v>6174</v>
      </c>
      <c r="C1869" s="212" t="s">
        <v>6846</v>
      </c>
      <c r="D1869" s="213" t="s">
        <v>1574</v>
      </c>
      <c r="E1869" s="4" t="s">
        <v>2290</v>
      </c>
      <c r="F1869" s="236"/>
      <c r="G1869" s="478"/>
      <c r="H1869" s="238"/>
    </row>
    <row r="1870" spans="2:8" ht="33">
      <c r="B1870" s="235" t="s">
        <v>6176</v>
      </c>
      <c r="C1870" s="212" t="s">
        <v>6847</v>
      </c>
      <c r="D1870" s="213" t="s">
        <v>1367</v>
      </c>
      <c r="E1870" s="4" t="s">
        <v>2290</v>
      </c>
      <c r="F1870" s="236"/>
      <c r="G1870" s="478"/>
      <c r="H1870" s="238"/>
    </row>
    <row r="1871" spans="2:8" ht="33">
      <c r="B1871" s="235" t="s">
        <v>6178</v>
      </c>
      <c r="C1871" s="212" t="s">
        <v>6848</v>
      </c>
      <c r="D1871" s="213" t="s">
        <v>2158</v>
      </c>
      <c r="E1871" s="4" t="s">
        <v>2290</v>
      </c>
      <c r="F1871" s="236"/>
      <c r="G1871" s="478"/>
      <c r="H1871" s="238"/>
    </row>
    <row r="1872" spans="2:8" ht="33">
      <c r="B1872" s="235" t="s">
        <v>6180</v>
      </c>
      <c r="C1872" s="212" t="s">
        <v>6849</v>
      </c>
      <c r="D1872" s="213" t="s">
        <v>1574</v>
      </c>
      <c r="E1872" s="4" t="s">
        <v>2290</v>
      </c>
      <c r="F1872" s="236"/>
      <c r="G1872" s="478"/>
      <c r="H1872" s="238"/>
    </row>
    <row r="1873" spans="2:8" ht="33">
      <c r="B1873" s="235" t="s">
        <v>5906</v>
      </c>
      <c r="C1873" s="212" t="s">
        <v>6850</v>
      </c>
      <c r="D1873" s="213" t="s">
        <v>1367</v>
      </c>
      <c r="E1873" s="4" t="s">
        <v>2290</v>
      </c>
      <c r="F1873" s="236"/>
      <c r="G1873" s="478"/>
      <c r="H1873" s="238"/>
    </row>
    <row r="1874" spans="2:8">
      <c r="B1874" s="235" t="s">
        <v>6183</v>
      </c>
      <c r="C1874" s="212" t="s">
        <v>6851</v>
      </c>
      <c r="D1874" s="213" t="s">
        <v>1980</v>
      </c>
      <c r="E1874" s="4" t="s">
        <v>2290</v>
      </c>
      <c r="F1874" s="236"/>
      <c r="G1874" s="478"/>
      <c r="H1874" s="238"/>
    </row>
    <row r="1875" spans="2:8" ht="33">
      <c r="B1875" s="235" t="s">
        <v>6185</v>
      </c>
      <c r="C1875" s="212" t="s">
        <v>6852</v>
      </c>
      <c r="D1875" s="213" t="s">
        <v>1356</v>
      </c>
      <c r="E1875" s="4" t="s">
        <v>2283</v>
      </c>
      <c r="F1875" s="236"/>
      <c r="G1875" s="478"/>
      <c r="H1875" s="238"/>
    </row>
    <row r="1876" spans="2:8">
      <c r="B1876" s="235" t="s">
        <v>6187</v>
      </c>
      <c r="C1876" s="212" t="s">
        <v>6853</v>
      </c>
      <c r="D1876" s="213" t="s">
        <v>1367</v>
      </c>
      <c r="E1876" s="4" t="s">
        <v>2290</v>
      </c>
      <c r="F1876" s="236"/>
      <c r="G1876" s="478"/>
      <c r="H1876" s="238"/>
    </row>
    <row r="1877" spans="2:8" ht="33">
      <c r="B1877" s="235" t="s">
        <v>6189</v>
      </c>
      <c r="C1877" s="212" t="s">
        <v>6854</v>
      </c>
      <c r="D1877" s="213" t="s">
        <v>1574</v>
      </c>
      <c r="E1877" s="4" t="s">
        <v>2290</v>
      </c>
      <c r="F1877" s="236"/>
      <c r="G1877" s="478"/>
      <c r="H1877" s="238"/>
    </row>
    <row r="1878" spans="2:8" ht="33">
      <c r="B1878" s="235" t="s">
        <v>6191</v>
      </c>
      <c r="C1878" s="212" t="s">
        <v>6855</v>
      </c>
      <c r="D1878" s="213" t="s">
        <v>1367</v>
      </c>
      <c r="E1878" s="4" t="s">
        <v>2290</v>
      </c>
      <c r="F1878" s="236"/>
      <c r="G1878" s="478"/>
      <c r="H1878" s="238"/>
    </row>
    <row r="1879" spans="2:8" ht="33">
      <c r="B1879" s="235" t="s">
        <v>6193</v>
      </c>
      <c r="C1879" s="212" t="s">
        <v>6856</v>
      </c>
      <c r="D1879" s="213" t="s">
        <v>2158</v>
      </c>
      <c r="E1879" s="4" t="s">
        <v>2290</v>
      </c>
      <c r="F1879" s="236"/>
      <c r="G1879" s="478"/>
      <c r="H1879" s="238"/>
    </row>
    <row r="1880" spans="2:8" ht="33">
      <c r="B1880" s="235" t="s">
        <v>6195</v>
      </c>
      <c r="C1880" s="212" t="s">
        <v>6857</v>
      </c>
      <c r="D1880" s="213" t="s">
        <v>1574</v>
      </c>
      <c r="E1880" s="4" t="s">
        <v>2290</v>
      </c>
      <c r="F1880" s="236"/>
      <c r="G1880" s="478"/>
      <c r="H1880" s="238"/>
    </row>
    <row r="1881" spans="2:8" ht="33">
      <c r="B1881" s="235" t="s">
        <v>5922</v>
      </c>
      <c r="C1881" s="212" t="s">
        <v>6858</v>
      </c>
      <c r="D1881" s="213" t="s">
        <v>1367</v>
      </c>
      <c r="E1881" s="4" t="s">
        <v>2290</v>
      </c>
      <c r="F1881" s="236"/>
      <c r="G1881" s="478"/>
      <c r="H1881" s="238"/>
    </row>
    <row r="1882" spans="2:8">
      <c r="B1882" s="235" t="s">
        <v>6198</v>
      </c>
      <c r="C1882" s="212" t="s">
        <v>6859</v>
      </c>
      <c r="D1882" s="213" t="s">
        <v>1980</v>
      </c>
      <c r="E1882" s="4" t="s">
        <v>2290</v>
      </c>
      <c r="F1882" s="236"/>
      <c r="G1882" s="478"/>
      <c r="H1882" s="238"/>
    </row>
    <row r="1883" spans="2:8" ht="33">
      <c r="B1883" s="235" t="s">
        <v>6200</v>
      </c>
      <c r="C1883" s="212" t="s">
        <v>6860</v>
      </c>
      <c r="D1883" s="213" t="s">
        <v>1356</v>
      </c>
      <c r="E1883" s="4" t="s">
        <v>2283</v>
      </c>
      <c r="F1883" s="236"/>
      <c r="G1883" s="478"/>
      <c r="H1883" s="238"/>
    </row>
    <row r="1884" spans="2:8">
      <c r="B1884" s="235" t="s">
        <v>6202</v>
      </c>
      <c r="C1884" s="212" t="s">
        <v>6861</v>
      </c>
      <c r="D1884" s="213" t="s">
        <v>1367</v>
      </c>
      <c r="E1884" s="4" t="s">
        <v>2290</v>
      </c>
      <c r="F1884" s="236"/>
      <c r="G1884" s="478"/>
      <c r="H1884" s="238"/>
    </row>
    <row r="1885" spans="2:8" ht="33">
      <c r="B1885" s="235" t="s">
        <v>6204</v>
      </c>
      <c r="C1885" s="212" t="s">
        <v>6862</v>
      </c>
      <c r="D1885" s="213" t="s">
        <v>1574</v>
      </c>
      <c r="E1885" s="4" t="s">
        <v>2290</v>
      </c>
      <c r="F1885" s="236"/>
      <c r="G1885" s="478"/>
      <c r="H1885" s="238"/>
    </row>
    <row r="1886" spans="2:8" ht="33">
      <c r="B1886" s="235" t="s">
        <v>6206</v>
      </c>
      <c r="C1886" s="212" t="s">
        <v>6863</v>
      </c>
      <c r="D1886" s="213" t="s">
        <v>1367</v>
      </c>
      <c r="E1886" s="4" t="s">
        <v>2290</v>
      </c>
      <c r="F1886" s="236"/>
      <c r="G1886" s="478"/>
      <c r="H1886" s="238"/>
    </row>
    <row r="1887" spans="2:8" ht="33">
      <c r="B1887" s="235" t="s">
        <v>6208</v>
      </c>
      <c r="C1887" s="212" t="s">
        <v>6864</v>
      </c>
      <c r="D1887" s="213" t="s">
        <v>2158</v>
      </c>
      <c r="E1887" s="4" t="s">
        <v>2290</v>
      </c>
      <c r="F1887" s="236"/>
      <c r="G1887" s="478"/>
      <c r="H1887" s="238"/>
    </row>
    <row r="1888" spans="2:8" ht="33">
      <c r="B1888" s="235" t="s">
        <v>6210</v>
      </c>
      <c r="C1888" s="212" t="s">
        <v>6865</v>
      </c>
      <c r="D1888" s="213" t="s">
        <v>1574</v>
      </c>
      <c r="E1888" s="4" t="s">
        <v>2290</v>
      </c>
      <c r="F1888" s="236"/>
      <c r="G1888" s="478"/>
      <c r="H1888" s="238"/>
    </row>
    <row r="1889" spans="2:8" ht="33">
      <c r="B1889" s="235" t="s">
        <v>5938</v>
      </c>
      <c r="C1889" s="212" t="s">
        <v>6866</v>
      </c>
      <c r="D1889" s="213" t="s">
        <v>1367</v>
      </c>
      <c r="E1889" s="4" t="s">
        <v>2290</v>
      </c>
      <c r="F1889" s="236"/>
      <c r="G1889" s="478"/>
      <c r="H1889" s="238"/>
    </row>
    <row r="1890" spans="2:8" ht="17.25" thickBot="1">
      <c r="B1890" s="235" t="s">
        <v>6213</v>
      </c>
      <c r="C1890" s="212" t="s">
        <v>6867</v>
      </c>
      <c r="D1890" s="213" t="s">
        <v>1980</v>
      </c>
      <c r="E1890" s="4" t="s">
        <v>2290</v>
      </c>
      <c r="F1890" s="236"/>
      <c r="G1890" s="479"/>
      <c r="H1890" s="238"/>
    </row>
    <row r="1891" spans="2:8" ht="20.100000000000001" customHeight="1" thickBot="1">
      <c r="B1891" s="474" t="s">
        <v>5942</v>
      </c>
      <c r="C1891" s="463"/>
      <c r="D1891" s="464"/>
      <c r="E1891" s="475"/>
      <c r="F1891" s="475"/>
      <c r="G1891" s="476"/>
      <c r="H1891" s="238"/>
    </row>
    <row r="1892" spans="2:8">
      <c r="B1892" s="438" t="s">
        <v>6215</v>
      </c>
      <c r="C1892" s="206" t="s">
        <v>6868</v>
      </c>
      <c r="D1892" s="423" t="s">
        <v>1980</v>
      </c>
      <c r="E1892" s="433" t="s">
        <v>2290</v>
      </c>
      <c r="F1892" s="432"/>
      <c r="G1892" s="477" t="s">
        <v>6423</v>
      </c>
      <c r="H1892" s="238"/>
    </row>
    <row r="1893" spans="2:8">
      <c r="B1893" s="235" t="s">
        <v>5945</v>
      </c>
      <c r="C1893" s="212" t="s">
        <v>6869</v>
      </c>
      <c r="D1893" s="213" t="s">
        <v>1367</v>
      </c>
      <c r="E1893" s="4" t="s">
        <v>2290</v>
      </c>
      <c r="F1893" s="236"/>
      <c r="G1893" s="478"/>
      <c r="H1893" s="238"/>
    </row>
    <row r="1894" spans="2:8">
      <c r="B1894" s="235" t="s">
        <v>5947</v>
      </c>
      <c r="C1894" s="212" t="s">
        <v>6870</v>
      </c>
      <c r="D1894" s="213" t="s">
        <v>4721</v>
      </c>
      <c r="E1894" s="4" t="s">
        <v>2290</v>
      </c>
      <c r="F1894" s="236"/>
      <c r="G1894" s="478"/>
      <c r="H1894" s="238"/>
    </row>
    <row r="1895" spans="2:8">
      <c r="B1895" s="235" t="s">
        <v>5949</v>
      </c>
      <c r="C1895" s="212" t="s">
        <v>6871</v>
      </c>
      <c r="D1895" s="213" t="s">
        <v>1367</v>
      </c>
      <c r="E1895" s="4" t="s">
        <v>2290</v>
      </c>
      <c r="F1895" s="236"/>
      <c r="G1895" s="478"/>
      <c r="H1895" s="238"/>
    </row>
    <row r="1896" spans="2:8" ht="33">
      <c r="B1896" s="235" t="s">
        <v>6221</v>
      </c>
      <c r="C1896" s="212" t="s">
        <v>6872</v>
      </c>
      <c r="D1896" s="213" t="s">
        <v>1356</v>
      </c>
      <c r="E1896" s="4" t="s">
        <v>2283</v>
      </c>
      <c r="F1896" s="236"/>
      <c r="G1896" s="478"/>
      <c r="H1896" s="238"/>
    </row>
    <row r="1897" spans="2:8">
      <c r="B1897" s="235" t="s">
        <v>6223</v>
      </c>
      <c r="C1897" s="212" t="s">
        <v>6873</v>
      </c>
      <c r="D1897" s="213" t="s">
        <v>1367</v>
      </c>
      <c r="E1897" s="4" t="s">
        <v>2290</v>
      </c>
      <c r="F1897" s="236"/>
      <c r="G1897" s="478"/>
      <c r="H1897" s="238"/>
    </row>
    <row r="1898" spans="2:8" ht="33">
      <c r="B1898" s="235" t="s">
        <v>6225</v>
      </c>
      <c r="C1898" s="212" t="s">
        <v>6874</v>
      </c>
      <c r="D1898" s="213" t="s">
        <v>1574</v>
      </c>
      <c r="E1898" s="4" t="s">
        <v>2290</v>
      </c>
      <c r="F1898" s="236"/>
      <c r="G1898" s="478"/>
      <c r="H1898" s="238"/>
    </row>
    <row r="1899" spans="2:8" ht="33">
      <c r="B1899" s="235" t="s">
        <v>6227</v>
      </c>
      <c r="C1899" s="212" t="s">
        <v>6875</v>
      </c>
      <c r="D1899" s="213" t="s">
        <v>1367</v>
      </c>
      <c r="E1899" s="4" t="s">
        <v>2290</v>
      </c>
      <c r="F1899" s="236"/>
      <c r="G1899" s="478"/>
      <c r="H1899" s="238"/>
    </row>
    <row r="1900" spans="2:8" ht="33">
      <c r="B1900" s="235" t="s">
        <v>6229</v>
      </c>
      <c r="C1900" s="212" t="s">
        <v>6876</v>
      </c>
      <c r="D1900" s="213" t="s">
        <v>2158</v>
      </c>
      <c r="E1900" s="4" t="s">
        <v>2290</v>
      </c>
      <c r="F1900" s="236"/>
      <c r="G1900" s="478"/>
      <c r="H1900" s="238"/>
    </row>
    <row r="1901" spans="2:8" ht="33">
      <c r="B1901" s="235" t="s">
        <v>6231</v>
      </c>
      <c r="C1901" s="212" t="s">
        <v>6877</v>
      </c>
      <c r="D1901" s="213" t="s">
        <v>1574</v>
      </c>
      <c r="E1901" s="4" t="s">
        <v>2290</v>
      </c>
      <c r="F1901" s="236"/>
      <c r="G1901" s="478"/>
      <c r="H1901" s="238"/>
    </row>
    <row r="1902" spans="2:8" ht="33">
      <c r="B1902" s="235" t="s">
        <v>5963</v>
      </c>
      <c r="C1902" s="212" t="s">
        <v>6878</v>
      </c>
      <c r="D1902" s="213" t="s">
        <v>1367</v>
      </c>
      <c r="E1902" s="4" t="s">
        <v>2290</v>
      </c>
      <c r="F1902" s="236"/>
      <c r="G1902" s="478"/>
      <c r="H1902" s="238"/>
    </row>
    <row r="1903" spans="2:8">
      <c r="B1903" s="235" t="s">
        <v>6234</v>
      </c>
      <c r="C1903" s="212" t="s">
        <v>6879</v>
      </c>
      <c r="D1903" s="213" t="s">
        <v>1980</v>
      </c>
      <c r="E1903" s="4" t="s">
        <v>2290</v>
      </c>
      <c r="F1903" s="236"/>
      <c r="G1903" s="478"/>
      <c r="H1903" s="238"/>
    </row>
    <row r="1904" spans="2:8" ht="33">
      <c r="B1904" s="235" t="s">
        <v>6236</v>
      </c>
      <c r="C1904" s="212" t="s">
        <v>6880</v>
      </c>
      <c r="D1904" s="213" t="s">
        <v>1356</v>
      </c>
      <c r="E1904" s="4" t="s">
        <v>2283</v>
      </c>
      <c r="F1904" s="236"/>
      <c r="G1904" s="478"/>
      <c r="H1904" s="238"/>
    </row>
    <row r="1905" spans="2:8">
      <c r="B1905" s="235" t="s">
        <v>6238</v>
      </c>
      <c r="C1905" s="212" t="s">
        <v>6881</v>
      </c>
      <c r="D1905" s="213" t="s">
        <v>1367</v>
      </c>
      <c r="E1905" s="4" t="s">
        <v>2290</v>
      </c>
      <c r="F1905" s="236"/>
      <c r="G1905" s="478"/>
      <c r="H1905" s="238"/>
    </row>
    <row r="1906" spans="2:8" ht="33">
      <c r="B1906" s="235" t="s">
        <v>6240</v>
      </c>
      <c r="C1906" s="212" t="s">
        <v>6882</v>
      </c>
      <c r="D1906" s="213" t="s">
        <v>1574</v>
      </c>
      <c r="E1906" s="4" t="s">
        <v>2290</v>
      </c>
      <c r="F1906" s="236"/>
      <c r="G1906" s="478"/>
      <c r="H1906" s="238"/>
    </row>
    <row r="1907" spans="2:8" ht="33">
      <c r="B1907" s="235" t="s">
        <v>6242</v>
      </c>
      <c r="C1907" s="212" t="s">
        <v>6883</v>
      </c>
      <c r="D1907" s="213" t="s">
        <v>1367</v>
      </c>
      <c r="E1907" s="4" t="s">
        <v>2290</v>
      </c>
      <c r="F1907" s="236"/>
      <c r="G1907" s="478"/>
      <c r="H1907" s="238"/>
    </row>
    <row r="1908" spans="2:8" ht="33">
      <c r="B1908" s="235" t="s">
        <v>6244</v>
      </c>
      <c r="C1908" s="212" t="s">
        <v>6884</v>
      </c>
      <c r="D1908" s="213" t="s">
        <v>2158</v>
      </c>
      <c r="E1908" s="4" t="s">
        <v>2290</v>
      </c>
      <c r="F1908" s="236"/>
      <c r="G1908" s="478"/>
      <c r="H1908" s="238"/>
    </row>
    <row r="1909" spans="2:8" ht="33">
      <c r="B1909" s="235" t="s">
        <v>6246</v>
      </c>
      <c r="C1909" s="212" t="s">
        <v>6885</v>
      </c>
      <c r="D1909" s="213" t="s">
        <v>1574</v>
      </c>
      <c r="E1909" s="4" t="s">
        <v>2290</v>
      </c>
      <c r="F1909" s="236"/>
      <c r="G1909" s="478"/>
      <c r="H1909" s="238"/>
    </row>
    <row r="1910" spans="2:8" ht="33">
      <c r="B1910" s="235" t="s">
        <v>5979</v>
      </c>
      <c r="C1910" s="212" t="s">
        <v>6886</v>
      </c>
      <c r="D1910" s="213" t="s">
        <v>1367</v>
      </c>
      <c r="E1910" s="4" t="s">
        <v>2290</v>
      </c>
      <c r="F1910" s="236"/>
      <c r="G1910" s="478"/>
      <c r="H1910" s="238"/>
    </row>
    <row r="1911" spans="2:8">
      <c r="B1911" s="235" t="s">
        <v>6249</v>
      </c>
      <c r="C1911" s="212" t="s">
        <v>6887</v>
      </c>
      <c r="D1911" s="213" t="s">
        <v>1980</v>
      </c>
      <c r="E1911" s="4" t="s">
        <v>2290</v>
      </c>
      <c r="F1911" s="236"/>
      <c r="G1911" s="478"/>
      <c r="H1911" s="238"/>
    </row>
    <row r="1912" spans="2:8" ht="33">
      <c r="B1912" s="235" t="s">
        <v>6251</v>
      </c>
      <c r="C1912" s="212" t="s">
        <v>6888</v>
      </c>
      <c r="D1912" s="213" t="s">
        <v>1356</v>
      </c>
      <c r="E1912" s="4" t="s">
        <v>2283</v>
      </c>
      <c r="F1912" s="236"/>
      <c r="G1912" s="478"/>
      <c r="H1912" s="238"/>
    </row>
    <row r="1913" spans="2:8">
      <c r="B1913" s="235" t="s">
        <v>6253</v>
      </c>
      <c r="C1913" s="212" t="s">
        <v>6889</v>
      </c>
      <c r="D1913" s="213" t="s">
        <v>1367</v>
      </c>
      <c r="E1913" s="4" t="s">
        <v>2290</v>
      </c>
      <c r="F1913" s="236"/>
      <c r="G1913" s="478"/>
      <c r="H1913" s="238"/>
    </row>
    <row r="1914" spans="2:8" ht="33">
      <c r="B1914" s="235" t="s">
        <v>6255</v>
      </c>
      <c r="C1914" s="212" t="s">
        <v>6890</v>
      </c>
      <c r="D1914" s="213" t="s">
        <v>1574</v>
      </c>
      <c r="E1914" s="4" t="s">
        <v>2290</v>
      </c>
      <c r="F1914" s="236"/>
      <c r="G1914" s="478"/>
      <c r="H1914" s="238"/>
    </row>
    <row r="1915" spans="2:8" ht="33">
      <c r="B1915" s="235" t="s">
        <v>6257</v>
      </c>
      <c r="C1915" s="212" t="s">
        <v>6891</v>
      </c>
      <c r="D1915" s="213" t="s">
        <v>1367</v>
      </c>
      <c r="E1915" s="4" t="s">
        <v>2290</v>
      </c>
      <c r="F1915" s="236"/>
      <c r="G1915" s="478"/>
      <c r="H1915" s="238"/>
    </row>
    <row r="1916" spans="2:8" ht="33">
      <c r="B1916" s="235" t="s">
        <v>6259</v>
      </c>
      <c r="C1916" s="212" t="s">
        <v>6892</v>
      </c>
      <c r="D1916" s="213" t="s">
        <v>2158</v>
      </c>
      <c r="E1916" s="4" t="s">
        <v>2290</v>
      </c>
      <c r="F1916" s="236"/>
      <c r="G1916" s="478"/>
      <c r="H1916" s="238"/>
    </row>
    <row r="1917" spans="2:8" ht="33">
      <c r="B1917" s="235" t="s">
        <v>6261</v>
      </c>
      <c r="C1917" s="212" t="s">
        <v>6893</v>
      </c>
      <c r="D1917" s="213" t="s">
        <v>1574</v>
      </c>
      <c r="E1917" s="4" t="s">
        <v>2290</v>
      </c>
      <c r="F1917" s="236"/>
      <c r="G1917" s="478"/>
      <c r="H1917" s="238"/>
    </row>
    <row r="1918" spans="2:8" ht="33">
      <c r="B1918" s="235" t="s">
        <v>5995</v>
      </c>
      <c r="C1918" s="212" t="s">
        <v>6894</v>
      </c>
      <c r="D1918" s="213" t="s">
        <v>1367</v>
      </c>
      <c r="E1918" s="4" t="s">
        <v>2290</v>
      </c>
      <c r="F1918" s="236"/>
      <c r="G1918" s="478"/>
      <c r="H1918" s="238"/>
    </row>
    <row r="1919" spans="2:8" ht="17.25" thickBot="1">
      <c r="B1919" s="235" t="s">
        <v>6264</v>
      </c>
      <c r="C1919" s="212" t="s">
        <v>6895</v>
      </c>
      <c r="D1919" s="213" t="s">
        <v>1980</v>
      </c>
      <c r="E1919" s="4" t="s">
        <v>2290</v>
      </c>
      <c r="F1919" s="236"/>
      <c r="G1919" s="479"/>
      <c r="H1919" s="238"/>
    </row>
    <row r="1920" spans="2:8" ht="20.100000000000001" customHeight="1">
      <c r="B1920" s="224"/>
      <c r="C1920" s="224"/>
      <c r="D1920" s="225"/>
      <c r="E1920" s="226"/>
      <c r="F1920" s="226"/>
      <c r="G1920" s="224"/>
      <c r="H1920"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290" t="s">
        <v>6896</v>
      </c>
      <c r="C2" s="291"/>
      <c r="D2" s="291"/>
      <c r="E2" s="291"/>
      <c r="F2" s="291"/>
      <c r="G2" s="292"/>
      <c r="H2" s="194"/>
    </row>
    <row r="3" spans="1:8" s="243" customFormat="1" ht="13.5" customHeight="1">
      <c r="A3" s="240"/>
      <c r="B3" s="241"/>
      <c r="C3" s="241"/>
      <c r="D3" s="241"/>
      <c r="E3" s="241"/>
      <c r="F3" s="241"/>
      <c r="G3" s="241"/>
      <c r="H3" s="196"/>
    </row>
    <row r="4" spans="1:8" s="243" customFormat="1" ht="13.5" customHeight="1">
      <c r="A4" s="240"/>
      <c r="B4" s="41" t="s">
        <v>6897</v>
      </c>
      <c r="C4" s="41"/>
      <c r="D4" s="41"/>
      <c r="E4" s="41"/>
      <c r="F4" s="41"/>
      <c r="G4" s="41"/>
      <c r="H4" s="196"/>
    </row>
    <row r="5" spans="1:8" s="243" customFormat="1" ht="13.5" customHeight="1" thickBot="1">
      <c r="A5" s="240"/>
      <c r="B5" s="244"/>
      <c r="C5" s="244"/>
      <c r="D5" s="244"/>
      <c r="E5" s="244"/>
      <c r="F5" s="244"/>
      <c r="G5" s="244"/>
      <c r="H5" s="196"/>
    </row>
    <row r="6" spans="1:8" ht="20.25" customHeight="1" thickBot="1">
      <c r="A6" s="44"/>
      <c r="B6" s="197" t="s">
        <v>26</v>
      </c>
      <c r="C6" s="198" t="s">
        <v>1348</v>
      </c>
      <c r="D6" s="198" t="s">
        <v>1349</v>
      </c>
      <c r="E6" s="198" t="s">
        <v>1350</v>
      </c>
      <c r="F6" s="199" t="s">
        <v>1351</v>
      </c>
      <c r="G6" s="200" t="s">
        <v>1041</v>
      </c>
      <c r="H6" s="44"/>
    </row>
    <row r="7" spans="1:8">
      <c r="B7" s="293" t="s">
        <v>6898</v>
      </c>
      <c r="C7" s="316" t="s">
        <v>6899</v>
      </c>
      <c r="D7" s="207" t="s">
        <v>6900</v>
      </c>
      <c r="E7" s="208" t="s">
        <v>1357</v>
      </c>
      <c r="F7" s="209" t="s">
        <v>1358</v>
      </c>
      <c r="G7" s="210" t="s">
        <v>1374</v>
      </c>
      <c r="H7" s="204"/>
    </row>
    <row r="8" spans="1:8" ht="17.25" thickBot="1">
      <c r="B8" s="491" t="s">
        <v>6901</v>
      </c>
      <c r="C8" s="219" t="s">
        <v>6902</v>
      </c>
      <c r="D8" s="492" t="s">
        <v>6903</v>
      </c>
      <c r="E8" s="493" t="s">
        <v>1363</v>
      </c>
      <c r="F8" s="222"/>
      <c r="G8" s="313"/>
      <c r="H8" s="204"/>
    </row>
    <row r="9" spans="1:8" ht="20.100000000000001" customHeight="1">
      <c r="B9" s="224"/>
      <c r="C9" s="224"/>
      <c r="D9" s="225"/>
      <c r="E9" s="226"/>
      <c r="F9" s="226"/>
      <c r="G9" s="224"/>
      <c r="H9"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290" t="s">
        <v>6904</v>
      </c>
      <c r="C2" s="291"/>
      <c r="D2" s="291"/>
      <c r="E2" s="291"/>
      <c r="F2" s="291"/>
      <c r="G2" s="292"/>
      <c r="H2" s="194"/>
    </row>
    <row r="3" spans="1:8" s="243" customFormat="1" ht="13.5" customHeight="1">
      <c r="A3" s="240"/>
      <c r="B3" s="241"/>
      <c r="C3" s="241"/>
      <c r="D3" s="241"/>
      <c r="E3" s="241"/>
      <c r="F3" s="241"/>
      <c r="G3" s="241"/>
      <c r="H3" s="196"/>
    </row>
    <row r="4" spans="1:8" s="243" customFormat="1" ht="13.5" customHeight="1">
      <c r="A4" s="240"/>
      <c r="B4" s="41" t="s">
        <v>6897</v>
      </c>
      <c r="C4" s="41"/>
      <c r="D4" s="41"/>
      <c r="E4" s="41"/>
      <c r="F4" s="41"/>
      <c r="G4" s="41"/>
      <c r="H4" s="196"/>
    </row>
    <row r="5" spans="1:8" s="243" customFormat="1" ht="13.5" customHeight="1" thickBot="1">
      <c r="A5" s="240"/>
      <c r="B5" s="244"/>
      <c r="C5" s="244"/>
      <c r="D5" s="244"/>
      <c r="E5" s="244"/>
      <c r="F5" s="244"/>
      <c r="G5" s="244"/>
      <c r="H5" s="196"/>
    </row>
    <row r="6" spans="1:8" ht="20.25" customHeight="1" thickBot="1">
      <c r="A6" s="44"/>
      <c r="B6" s="197" t="s">
        <v>26</v>
      </c>
      <c r="C6" s="198" t="s">
        <v>1348</v>
      </c>
      <c r="D6" s="198" t="s">
        <v>1349</v>
      </c>
      <c r="E6" s="198" t="s">
        <v>1350</v>
      </c>
      <c r="F6" s="199" t="s">
        <v>1351</v>
      </c>
      <c r="G6" s="200" t="s">
        <v>1041</v>
      </c>
      <c r="H6" s="44"/>
    </row>
    <row r="7" spans="1:8">
      <c r="B7" s="293" t="s">
        <v>6905</v>
      </c>
      <c r="C7" s="316" t="s">
        <v>6906</v>
      </c>
      <c r="D7" s="207" t="s">
        <v>1526</v>
      </c>
      <c r="E7" s="208" t="s">
        <v>1357</v>
      </c>
      <c r="F7" s="209" t="s">
        <v>1358</v>
      </c>
      <c r="G7" s="210" t="s">
        <v>1374</v>
      </c>
      <c r="H7" s="204"/>
    </row>
    <row r="8" spans="1:8" ht="17.25" thickBot="1">
      <c r="B8" s="491" t="s">
        <v>6907</v>
      </c>
      <c r="C8" s="219" t="s">
        <v>6908</v>
      </c>
      <c r="D8" s="492" t="s">
        <v>1387</v>
      </c>
      <c r="E8" s="493" t="s">
        <v>1363</v>
      </c>
      <c r="F8" s="222"/>
      <c r="G8" s="313"/>
      <c r="H8" s="204"/>
    </row>
    <row r="9" spans="1:8" ht="20.100000000000001" customHeight="1">
      <c r="B9" s="224"/>
      <c r="C9" s="224"/>
      <c r="D9" s="225"/>
      <c r="E9" s="226"/>
      <c r="F9" s="226"/>
      <c r="G9" s="224"/>
      <c r="H9"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A1:H14"/>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537</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c r="B5" s="205" t="s">
        <v>6909</v>
      </c>
      <c r="C5" s="206" t="s">
        <v>6910</v>
      </c>
      <c r="D5" s="207" t="s">
        <v>1356</v>
      </c>
      <c r="E5" s="208" t="s">
        <v>1357</v>
      </c>
      <c r="F5" s="209" t="s">
        <v>1358</v>
      </c>
      <c r="G5" s="210" t="s">
        <v>1374</v>
      </c>
      <c r="H5" s="204"/>
    </row>
    <row r="6" spans="1:8">
      <c r="B6" s="211" t="s">
        <v>6911</v>
      </c>
      <c r="C6" s="212" t="s">
        <v>6912</v>
      </c>
      <c r="D6" s="213" t="s">
        <v>1426</v>
      </c>
      <c r="E6" s="214" t="s">
        <v>6913</v>
      </c>
      <c r="F6" s="215"/>
      <c r="G6" s="313"/>
      <c r="H6" s="204"/>
    </row>
    <row r="7" spans="1:8">
      <c r="B7" s="211" t="s">
        <v>6914</v>
      </c>
      <c r="C7" s="212" t="s">
        <v>6915</v>
      </c>
      <c r="D7" s="213" t="s">
        <v>1426</v>
      </c>
      <c r="E7" s="214" t="s">
        <v>6913</v>
      </c>
      <c r="F7" s="215"/>
      <c r="G7" s="313"/>
      <c r="H7" s="204"/>
    </row>
    <row r="8" spans="1:8">
      <c r="B8" s="211" t="s">
        <v>6916</v>
      </c>
      <c r="C8" s="212" t="s">
        <v>6917</v>
      </c>
      <c r="D8" s="213" t="s">
        <v>2234</v>
      </c>
      <c r="E8" s="214" t="s">
        <v>1357</v>
      </c>
      <c r="F8" s="215"/>
      <c r="G8" s="313" t="s">
        <v>1374</v>
      </c>
      <c r="H8" s="204"/>
    </row>
    <row r="9" spans="1:8">
      <c r="B9" s="211" t="s">
        <v>6918</v>
      </c>
      <c r="C9" s="212" t="s">
        <v>6919</v>
      </c>
      <c r="D9" s="213" t="s">
        <v>1356</v>
      </c>
      <c r="E9" s="214" t="s">
        <v>1357</v>
      </c>
      <c r="F9" s="215"/>
      <c r="G9" s="232" t="s">
        <v>1374</v>
      </c>
      <c r="H9" s="204"/>
    </row>
    <row r="10" spans="1:8">
      <c r="B10" s="211" t="s">
        <v>6920</v>
      </c>
      <c r="C10" s="212" t="s">
        <v>6921</v>
      </c>
      <c r="D10" s="213" t="s">
        <v>1356</v>
      </c>
      <c r="E10" s="214" t="s">
        <v>1357</v>
      </c>
      <c r="F10" s="215"/>
      <c r="G10" s="233"/>
      <c r="H10" s="204"/>
    </row>
    <row r="11" spans="1:8">
      <c r="B11" s="211" t="s">
        <v>6922</v>
      </c>
      <c r="C11" s="212" t="s">
        <v>6923</v>
      </c>
      <c r="D11" s="213" t="s">
        <v>1356</v>
      </c>
      <c r="E11" s="214" t="s">
        <v>1357</v>
      </c>
      <c r="F11" s="215"/>
      <c r="G11" s="233"/>
      <c r="H11" s="204"/>
    </row>
    <row r="12" spans="1:8">
      <c r="B12" s="211" t="s">
        <v>6924</v>
      </c>
      <c r="C12" s="212" t="s">
        <v>6925</v>
      </c>
      <c r="D12" s="213" t="s">
        <v>1356</v>
      </c>
      <c r="E12" s="214" t="s">
        <v>1357</v>
      </c>
      <c r="F12" s="215"/>
      <c r="G12" s="233"/>
      <c r="H12" s="204"/>
    </row>
    <row r="13" spans="1:8" ht="17.25" thickBot="1">
      <c r="B13" s="211" t="s">
        <v>6926</v>
      </c>
      <c r="C13" s="212" t="s">
        <v>6927</v>
      </c>
      <c r="D13" s="213" t="s">
        <v>1356</v>
      </c>
      <c r="E13" s="214" t="s">
        <v>1357</v>
      </c>
      <c r="F13" s="215"/>
      <c r="G13" s="258"/>
      <c r="H13" s="204"/>
    </row>
    <row r="14" spans="1:8" ht="20.100000000000001" customHeight="1">
      <c r="B14" s="224"/>
      <c r="C14" s="224"/>
      <c r="D14" s="225"/>
      <c r="E14" s="226"/>
      <c r="F14" s="226"/>
      <c r="G14" s="224"/>
      <c r="H14"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6928</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c r="B5" s="205" t="s">
        <v>6929</v>
      </c>
      <c r="C5" s="206" t="s">
        <v>6930</v>
      </c>
      <c r="D5" s="207" t="s">
        <v>1356</v>
      </c>
      <c r="E5" s="208" t="s">
        <v>1357</v>
      </c>
      <c r="F5" s="209" t="s">
        <v>1358</v>
      </c>
      <c r="G5" s="210" t="s">
        <v>1374</v>
      </c>
      <c r="H5" s="204"/>
    </row>
    <row r="6" spans="1:8" ht="17.25" thickBot="1">
      <c r="B6" s="211" t="s">
        <v>6931</v>
      </c>
      <c r="C6" s="212" t="s">
        <v>6932</v>
      </c>
      <c r="D6" s="213" t="s">
        <v>1426</v>
      </c>
      <c r="E6" s="214" t="s">
        <v>1363</v>
      </c>
      <c r="F6" s="215"/>
      <c r="G6" s="313"/>
      <c r="H6" s="204"/>
    </row>
    <row r="7" spans="1:8" ht="20.100000000000001" customHeight="1">
      <c r="B7" s="224"/>
      <c r="C7" s="224"/>
      <c r="D7" s="225"/>
      <c r="E7" s="226"/>
      <c r="F7" s="226"/>
      <c r="G7" s="224"/>
      <c r="H7"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8">
    <outlinePr summaryBelow="0"/>
    <pageSetUpPr fitToPage="1"/>
  </sheetPr>
  <dimension ref="A1:H19"/>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539</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c r="B5" s="205" t="s">
        <v>1381</v>
      </c>
      <c r="C5" s="206" t="s">
        <v>1382</v>
      </c>
      <c r="D5" s="207" t="s">
        <v>1356</v>
      </c>
      <c r="E5" s="208" t="s">
        <v>1383</v>
      </c>
      <c r="F5" s="209" t="s">
        <v>1358</v>
      </c>
      <c r="G5" s="210" t="s">
        <v>1384</v>
      </c>
      <c r="H5" s="204"/>
    </row>
    <row r="6" spans="1:8" ht="17.25" thickBot="1">
      <c r="B6" s="211" t="s">
        <v>1385</v>
      </c>
      <c r="C6" s="212" t="s">
        <v>1386</v>
      </c>
      <c r="D6" s="213" t="s">
        <v>1387</v>
      </c>
      <c r="E6" s="214" t="s">
        <v>1388</v>
      </c>
      <c r="F6" s="215"/>
      <c r="G6" s="217"/>
      <c r="H6" s="204"/>
    </row>
    <row r="7" spans="1:8" s="44" customFormat="1" ht="20.100000000000001" customHeight="1" thickBot="1">
      <c r="A7" s="8"/>
      <c r="B7" s="201" t="s">
        <v>1390</v>
      </c>
      <c r="C7" s="202"/>
      <c r="D7" s="202"/>
      <c r="E7" s="202"/>
      <c r="F7" s="202"/>
      <c r="G7" s="203"/>
      <c r="H7" s="204"/>
    </row>
    <row r="8" spans="1:8">
      <c r="B8" s="205" t="s">
        <v>1391</v>
      </c>
      <c r="C8" s="206" t="s">
        <v>1392</v>
      </c>
      <c r="D8" s="207" t="s">
        <v>1393</v>
      </c>
      <c r="E8" s="208" t="s">
        <v>1394</v>
      </c>
      <c r="F8" s="209"/>
      <c r="G8" s="210"/>
      <c r="H8" s="204"/>
    </row>
    <row r="9" spans="1:8" ht="17.25" thickBot="1">
      <c r="B9" s="211" t="s">
        <v>1395</v>
      </c>
      <c r="C9" s="212" t="s">
        <v>1396</v>
      </c>
      <c r="D9" s="213" t="s">
        <v>1397</v>
      </c>
      <c r="E9" s="214" t="s">
        <v>1398</v>
      </c>
      <c r="F9" s="215"/>
      <c r="G9" s="217"/>
      <c r="H9" s="204"/>
    </row>
    <row r="10" spans="1:8" s="44" customFormat="1" ht="20.100000000000001" customHeight="1" thickBot="1">
      <c r="A10" s="8"/>
      <c r="B10" s="201" t="s">
        <v>1400</v>
      </c>
      <c r="C10" s="202"/>
      <c r="D10" s="202"/>
      <c r="E10" s="202"/>
      <c r="F10" s="202"/>
      <c r="G10" s="203"/>
      <c r="H10" s="204"/>
    </row>
    <row r="11" spans="1:8">
      <c r="B11" s="205" t="s">
        <v>1401</v>
      </c>
      <c r="C11" s="206" t="s">
        <v>1402</v>
      </c>
      <c r="D11" s="207" t="s">
        <v>1356</v>
      </c>
      <c r="E11" s="208" t="s">
        <v>1383</v>
      </c>
      <c r="F11" s="209"/>
      <c r="G11" s="239" t="s">
        <v>1403</v>
      </c>
      <c r="H11" s="204"/>
    </row>
    <row r="12" spans="1:8">
      <c r="B12" s="211" t="s">
        <v>1404</v>
      </c>
      <c r="C12" s="212" t="s">
        <v>1405</v>
      </c>
      <c r="D12" s="213" t="s">
        <v>1356</v>
      </c>
      <c r="E12" s="214" t="s">
        <v>1383</v>
      </c>
      <c r="F12" s="215"/>
      <c r="G12" s="230"/>
      <c r="H12" s="204"/>
    </row>
    <row r="13" spans="1:8">
      <c r="B13" s="211" t="s">
        <v>1406</v>
      </c>
      <c r="C13" s="212" t="s">
        <v>1407</v>
      </c>
      <c r="D13" s="213" t="s">
        <v>1356</v>
      </c>
      <c r="E13" s="214" t="s">
        <v>1383</v>
      </c>
      <c r="F13" s="215"/>
      <c r="G13" s="230"/>
      <c r="H13" s="204"/>
    </row>
    <row r="14" spans="1:8">
      <c r="B14" s="211" t="s">
        <v>1408</v>
      </c>
      <c r="C14" s="212" t="s">
        <v>1409</v>
      </c>
      <c r="D14" s="213" t="s">
        <v>1356</v>
      </c>
      <c r="E14" s="214" t="s">
        <v>1383</v>
      </c>
      <c r="F14" s="215"/>
      <c r="G14" s="230"/>
      <c r="H14" s="204"/>
    </row>
    <row r="15" spans="1:8" ht="17.25" thickBot="1">
      <c r="B15" s="211" t="s">
        <v>1410</v>
      </c>
      <c r="C15" s="212" t="s">
        <v>1411</v>
      </c>
      <c r="D15" s="213" t="s">
        <v>1356</v>
      </c>
      <c r="E15" s="214" t="s">
        <v>1383</v>
      </c>
      <c r="F15" s="215"/>
      <c r="G15" s="231"/>
      <c r="H15" s="204"/>
    </row>
    <row r="16" spans="1:8" ht="20.100000000000001" customHeight="1" thickBot="1">
      <c r="B16" s="201" t="s">
        <v>1412</v>
      </c>
      <c r="C16" s="202"/>
      <c r="D16" s="202"/>
      <c r="E16" s="202"/>
      <c r="F16" s="202"/>
      <c r="G16" s="203"/>
      <c r="H16" s="204"/>
    </row>
    <row r="17" spans="2:8" ht="60">
      <c r="B17" s="205" t="s">
        <v>1413</v>
      </c>
      <c r="C17" s="206" t="s">
        <v>1414</v>
      </c>
      <c r="D17" s="207" t="s">
        <v>1356</v>
      </c>
      <c r="E17" s="208" t="s">
        <v>1416</v>
      </c>
      <c r="F17" s="209"/>
      <c r="G17" s="210" t="s">
        <v>1417</v>
      </c>
      <c r="H17" s="204"/>
    </row>
    <row r="18" spans="2:8" ht="60.75" thickBot="1">
      <c r="B18" s="211" t="s">
        <v>1418</v>
      </c>
      <c r="C18" s="212" t="s">
        <v>1419</v>
      </c>
      <c r="D18" s="213" t="s">
        <v>1387</v>
      </c>
      <c r="E18" s="214" t="s">
        <v>1420</v>
      </c>
      <c r="F18" s="215"/>
      <c r="G18" s="217" t="s">
        <v>1421</v>
      </c>
      <c r="H18" s="204"/>
    </row>
    <row r="19" spans="2:8" ht="20.100000000000001" customHeight="1">
      <c r="B19" s="224"/>
      <c r="C19" s="224"/>
      <c r="D19" s="225"/>
      <c r="E19" s="226"/>
      <c r="F19" s="226"/>
      <c r="G19" s="224"/>
      <c r="H19"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9">
    <outlinePr summaryBelow="0"/>
    <pageSetUpPr fitToPage="1"/>
  </sheetPr>
  <dimension ref="A1:H7"/>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540</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c r="B5" s="205" t="s">
        <v>1422</v>
      </c>
      <c r="C5" s="206" t="s">
        <v>1423</v>
      </c>
      <c r="D5" s="207" t="s">
        <v>1356</v>
      </c>
      <c r="E5" s="208" t="s">
        <v>1383</v>
      </c>
      <c r="F5" s="209" t="s">
        <v>1358</v>
      </c>
      <c r="G5" s="210" t="s">
        <v>1403</v>
      </c>
      <c r="H5" s="204"/>
    </row>
    <row r="6" spans="1:8" ht="17.25" thickBot="1">
      <c r="B6" s="211" t="s">
        <v>1424</v>
      </c>
      <c r="C6" s="212" t="s">
        <v>1425</v>
      </c>
      <c r="D6" s="213" t="s">
        <v>1426</v>
      </c>
      <c r="E6" s="214" t="s">
        <v>1388</v>
      </c>
      <c r="F6" s="215"/>
      <c r="G6" s="217" t="s">
        <v>1427</v>
      </c>
      <c r="H6" s="204"/>
    </row>
    <row r="7" spans="1:8" ht="20.100000000000001" customHeight="1">
      <c r="B7" s="224"/>
      <c r="C7" s="224"/>
      <c r="D7" s="225"/>
      <c r="E7" s="226"/>
      <c r="F7" s="226"/>
      <c r="G7" s="224"/>
      <c r="H7"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333333"/>
    <pageSetUpPr fitToPage="1"/>
  </sheetPr>
  <dimension ref="B1:VSQ73"/>
  <sheetViews>
    <sheetView zoomScaleNormal="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2:15383" ht="10.35" customHeight="1"/>
    <row r="2" spans="2:15383" ht="60" customHeight="1">
      <c r="B2" s="11" t="s">
        <v>20</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row>
    <row r="3" spans="2:15383" ht="15" customHeight="1"/>
    <row r="4" spans="2:15383" ht="15" customHeight="1">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row>
    <row r="5" spans="2:15383" ht="15" customHeight="1" thickBot="1">
      <c r="B5" s="3"/>
      <c r="C5" s="3"/>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3"/>
      <c r="AU5" s="3"/>
    </row>
    <row r="6" spans="2:15383" ht="15" customHeight="1">
      <c r="B6" s="3"/>
      <c r="C6" s="3"/>
      <c r="D6" s="13"/>
      <c r="E6" s="14"/>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6"/>
      <c r="AT6" s="3"/>
      <c r="AU6" s="3"/>
    </row>
    <row r="7" spans="2:15383" ht="20.100000000000001" customHeight="1">
      <c r="B7" s="3"/>
      <c r="C7" s="3"/>
      <c r="D7" s="17"/>
      <c r="E7" s="18" t="s">
        <v>21</v>
      </c>
      <c r="F7" s="19"/>
      <c r="G7" s="19"/>
      <c r="H7" s="19"/>
      <c r="I7" s="19"/>
      <c r="J7" s="19"/>
      <c r="K7" s="19"/>
      <c r="L7" s="19"/>
      <c r="M7" s="19"/>
      <c r="N7" s="19"/>
      <c r="O7" s="19"/>
      <c r="P7" s="19"/>
      <c r="Q7" s="19"/>
      <c r="R7" s="19"/>
      <c r="S7" s="19"/>
      <c r="T7" s="20"/>
      <c r="U7" s="19"/>
      <c r="V7" s="21"/>
      <c r="W7" s="22"/>
      <c r="X7" s="19"/>
      <c r="Y7" s="19"/>
      <c r="Z7" s="19"/>
      <c r="AA7" s="19"/>
      <c r="AB7" s="19"/>
      <c r="AC7" s="19"/>
      <c r="AD7" s="19"/>
      <c r="AE7" s="19"/>
      <c r="AF7" s="19"/>
      <c r="AG7" s="19"/>
      <c r="AH7" s="19"/>
      <c r="AI7" s="19"/>
      <c r="AJ7" s="19"/>
      <c r="AK7" s="19"/>
      <c r="AL7" s="19"/>
      <c r="AM7" s="19"/>
      <c r="AN7" s="19"/>
      <c r="AO7" s="19"/>
      <c r="AP7" s="19"/>
      <c r="AQ7" s="19"/>
      <c r="AR7" s="19"/>
      <c r="AS7" s="23"/>
      <c r="AT7" s="3"/>
      <c r="AU7" s="3"/>
    </row>
    <row r="8" spans="2:15383" s="3" customFormat="1" ht="20.100000000000001" customHeight="1">
      <c r="D8" s="17"/>
      <c r="E8" s="24"/>
      <c r="F8" s="22"/>
      <c r="G8" s="22"/>
      <c r="H8" s="22"/>
      <c r="I8" s="22"/>
      <c r="J8" s="22"/>
      <c r="K8" s="22"/>
      <c r="L8" s="22"/>
      <c r="M8" s="22"/>
      <c r="N8" s="22"/>
      <c r="O8" s="22"/>
      <c r="P8" s="22"/>
      <c r="Q8" s="22"/>
      <c r="R8" s="22"/>
      <c r="S8" s="22"/>
      <c r="T8" s="22"/>
      <c r="U8" s="22"/>
      <c r="V8" s="584" t="str">
        <f>HYPERLINK("#'仕入管理科目データ'!A1","仕入管理科目データ")</f>
        <v>仕入管理科目データ</v>
      </c>
      <c r="W8" s="584"/>
      <c r="X8" s="584"/>
      <c r="Y8" s="584"/>
      <c r="Z8" s="584"/>
      <c r="AA8" s="584"/>
      <c r="AB8" s="584"/>
      <c r="AC8" s="584"/>
      <c r="AD8" s="584"/>
      <c r="AE8" s="584"/>
      <c r="AF8" s="584"/>
      <c r="AG8" s="584"/>
      <c r="AH8" s="584"/>
      <c r="AI8" s="584"/>
      <c r="AJ8" s="584"/>
      <c r="AK8" s="584"/>
      <c r="AL8" s="584"/>
      <c r="AM8" s="584"/>
      <c r="AN8" s="22"/>
      <c r="AO8" s="22"/>
      <c r="AP8" s="22"/>
      <c r="AQ8" s="22"/>
      <c r="AR8" s="22"/>
      <c r="AS8" s="23"/>
    </row>
    <row r="9" spans="2:15383" s="3" customFormat="1" ht="20.100000000000001" customHeight="1">
      <c r="D9" s="17"/>
      <c r="E9" s="24"/>
      <c r="F9" s="22"/>
      <c r="G9" s="22"/>
      <c r="H9" s="22"/>
      <c r="I9" s="22"/>
      <c r="J9" s="22"/>
      <c r="K9" s="22"/>
      <c r="L9" s="22"/>
      <c r="M9" s="22"/>
      <c r="N9" s="22"/>
      <c r="O9" s="22"/>
      <c r="P9" s="22"/>
      <c r="Q9" s="22"/>
      <c r="R9" s="22"/>
      <c r="S9" s="22"/>
      <c r="T9" s="22"/>
      <c r="U9" s="22"/>
      <c r="V9" s="584" t="str">
        <f>HYPERLINK("#'仕入管理補助科目データ'!A1","仕入管理補助科目データ")</f>
        <v>仕入管理補助科目データ</v>
      </c>
      <c r="W9" s="584"/>
      <c r="X9" s="584"/>
      <c r="Y9" s="584"/>
      <c r="Z9" s="584"/>
      <c r="AA9" s="584"/>
      <c r="AB9" s="584"/>
      <c r="AC9" s="584"/>
      <c r="AD9" s="584"/>
      <c r="AE9" s="584"/>
      <c r="AF9" s="584"/>
      <c r="AG9" s="584"/>
      <c r="AH9" s="584"/>
      <c r="AI9" s="584"/>
      <c r="AJ9" s="584"/>
      <c r="AK9" s="584"/>
      <c r="AL9" s="584"/>
      <c r="AM9" s="584"/>
      <c r="AN9" s="22"/>
      <c r="AO9" s="22"/>
      <c r="AP9" s="22"/>
      <c r="AQ9" s="22"/>
      <c r="AR9" s="22"/>
      <c r="AS9" s="23"/>
    </row>
    <row r="10" spans="2:15383" s="3" customFormat="1" ht="20.100000000000001" customHeight="1">
      <c r="D10" s="17"/>
      <c r="E10" s="24"/>
      <c r="F10" s="22"/>
      <c r="G10" s="22"/>
      <c r="H10" s="22"/>
      <c r="I10" s="22"/>
      <c r="J10" s="22"/>
      <c r="K10" s="22"/>
      <c r="L10" s="22"/>
      <c r="M10" s="22"/>
      <c r="N10" s="22"/>
      <c r="O10" s="22"/>
      <c r="P10" s="22"/>
      <c r="Q10" s="22"/>
      <c r="R10" s="22"/>
      <c r="S10" s="22"/>
      <c r="T10" s="22"/>
      <c r="U10" s="22"/>
      <c r="V10" s="584" t="str">
        <f>HYPERLINK("#'仕入取引データ'!A1","仕入取引データ")</f>
        <v>仕入取引データ</v>
      </c>
      <c r="W10" s="584"/>
      <c r="X10" s="584"/>
      <c r="Y10" s="584"/>
      <c r="Z10" s="584"/>
      <c r="AA10" s="584"/>
      <c r="AB10" s="584"/>
      <c r="AC10" s="584"/>
      <c r="AD10" s="584"/>
      <c r="AE10" s="584"/>
      <c r="AF10" s="584"/>
      <c r="AG10" s="584"/>
      <c r="AH10" s="584"/>
      <c r="AI10" s="584"/>
      <c r="AJ10" s="584"/>
      <c r="AK10" s="584"/>
      <c r="AL10" s="584"/>
      <c r="AM10" s="584"/>
      <c r="AN10" s="22"/>
      <c r="AO10" s="22"/>
      <c r="AP10" s="22"/>
      <c r="AQ10" s="22"/>
      <c r="AR10" s="22"/>
      <c r="AS10" s="23"/>
    </row>
    <row r="11" spans="2:15383" s="3" customFormat="1" ht="20.100000000000001" customHeight="1">
      <c r="D11" s="17"/>
      <c r="E11" s="24"/>
      <c r="F11" s="22"/>
      <c r="G11" s="22"/>
      <c r="H11" s="22"/>
      <c r="I11" s="22"/>
      <c r="J11" s="22"/>
      <c r="K11" s="22"/>
      <c r="L11" s="22"/>
      <c r="M11" s="22"/>
      <c r="N11" s="22"/>
      <c r="O11" s="22"/>
      <c r="P11" s="22"/>
      <c r="Q11" s="22"/>
      <c r="R11" s="22"/>
      <c r="S11" s="22"/>
      <c r="T11" s="22"/>
      <c r="U11" s="22"/>
      <c r="V11" s="584" t="str">
        <f>HYPERLINK("#'在庫取引データ'!A1","在庫取引データ")</f>
        <v>在庫取引データ</v>
      </c>
      <c r="W11" s="584"/>
      <c r="X11" s="584"/>
      <c r="Y11" s="584"/>
      <c r="Z11" s="584"/>
      <c r="AA11" s="584"/>
      <c r="AB11" s="584"/>
      <c r="AC11" s="584"/>
      <c r="AD11" s="584"/>
      <c r="AE11" s="584"/>
      <c r="AF11" s="584"/>
      <c r="AG11" s="584"/>
      <c r="AH11" s="584"/>
      <c r="AI11" s="584"/>
      <c r="AJ11" s="584"/>
      <c r="AK11" s="584"/>
      <c r="AL11" s="584"/>
      <c r="AM11" s="584"/>
      <c r="AN11" s="22"/>
      <c r="AO11" s="22"/>
      <c r="AP11" s="22"/>
      <c r="AQ11" s="22"/>
      <c r="AR11" s="22"/>
      <c r="AS11" s="23"/>
    </row>
    <row r="12" spans="2:15383" s="3" customFormat="1" ht="20.100000000000001" customHeight="1">
      <c r="D12" s="17"/>
      <c r="E12" s="24"/>
      <c r="F12" s="22"/>
      <c r="G12" s="22"/>
      <c r="H12" s="22"/>
      <c r="I12" s="22"/>
      <c r="J12" s="22"/>
      <c r="K12" s="22"/>
      <c r="L12" s="22"/>
      <c r="M12" s="22"/>
      <c r="N12" s="22"/>
      <c r="O12" s="22"/>
      <c r="P12" s="22"/>
      <c r="Q12" s="22"/>
      <c r="R12" s="22"/>
      <c r="S12" s="22"/>
      <c r="T12" s="22"/>
      <c r="U12" s="22"/>
      <c r="V12" s="584" t="str">
        <f>HYPERLINK("#'支払方法データ'!A1","支払方法データ")</f>
        <v>支払方法データ</v>
      </c>
      <c r="W12" s="584"/>
      <c r="X12" s="584"/>
      <c r="Y12" s="584"/>
      <c r="Z12" s="584"/>
      <c r="AA12" s="584"/>
      <c r="AB12" s="584"/>
      <c r="AC12" s="584"/>
      <c r="AD12" s="584"/>
      <c r="AE12" s="584"/>
      <c r="AF12" s="584"/>
      <c r="AG12" s="584"/>
      <c r="AH12" s="584"/>
      <c r="AI12" s="584"/>
      <c r="AJ12" s="584"/>
      <c r="AK12" s="584"/>
      <c r="AL12" s="584"/>
      <c r="AM12" s="584"/>
      <c r="AN12" s="22"/>
      <c r="AO12" s="22"/>
      <c r="AP12" s="22"/>
      <c r="AQ12" s="22"/>
      <c r="AR12" s="22"/>
      <c r="AS12" s="23"/>
    </row>
    <row r="13" spans="2:15383" s="3" customFormat="1" ht="20.100000000000001" customHeight="1">
      <c r="D13" s="17"/>
      <c r="E13" s="24"/>
      <c r="F13" s="22"/>
      <c r="G13" s="22"/>
      <c r="H13" s="22"/>
      <c r="I13" s="22"/>
      <c r="J13" s="22"/>
      <c r="K13" s="22"/>
      <c r="L13" s="22"/>
      <c r="M13" s="22"/>
      <c r="N13" s="22"/>
      <c r="O13" s="22"/>
      <c r="P13" s="22"/>
      <c r="Q13" s="22"/>
      <c r="R13" s="22"/>
      <c r="S13" s="22"/>
      <c r="T13" s="22"/>
      <c r="U13" s="22"/>
      <c r="V13" s="584" t="str">
        <f>HYPERLINK("#'部門データ'!A1","部門データ")</f>
        <v>部門データ</v>
      </c>
      <c r="W13" s="584"/>
      <c r="X13" s="584"/>
      <c r="Y13" s="584"/>
      <c r="Z13" s="584"/>
      <c r="AA13" s="584"/>
      <c r="AB13" s="584"/>
      <c r="AC13" s="584"/>
      <c r="AD13" s="584"/>
      <c r="AE13" s="584"/>
      <c r="AF13" s="584"/>
      <c r="AG13" s="584"/>
      <c r="AH13" s="584"/>
      <c r="AI13" s="584"/>
      <c r="AJ13" s="584"/>
      <c r="AK13" s="584"/>
      <c r="AL13" s="584"/>
      <c r="AM13" s="584"/>
      <c r="AN13" s="28"/>
      <c r="AO13" s="28"/>
      <c r="AP13" s="28"/>
      <c r="AQ13" s="28"/>
      <c r="AR13" s="28"/>
      <c r="AS13" s="26"/>
      <c r="AT13" s="27"/>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row>
    <row r="14" spans="2:15383" s="3" customFormat="1" ht="20.100000000000001" customHeight="1">
      <c r="D14" s="17"/>
      <c r="E14" s="24"/>
      <c r="F14" s="22"/>
      <c r="G14" s="22"/>
      <c r="H14" s="22"/>
      <c r="I14" s="22"/>
      <c r="J14" s="22"/>
      <c r="K14" s="22"/>
      <c r="L14" s="22"/>
      <c r="M14" s="22"/>
      <c r="N14" s="22"/>
      <c r="O14" s="22"/>
      <c r="P14" s="22"/>
      <c r="Q14" s="22"/>
      <c r="R14" s="22"/>
      <c r="S14" s="22"/>
      <c r="T14" s="22"/>
      <c r="U14" s="22"/>
      <c r="V14" s="584" t="str">
        <f>HYPERLINK("#'部門グループデータ'!A1","部門グループデータ")</f>
        <v>部門グループデータ</v>
      </c>
      <c r="W14" s="584"/>
      <c r="X14" s="584"/>
      <c r="Y14" s="584"/>
      <c r="Z14" s="584"/>
      <c r="AA14" s="584"/>
      <c r="AB14" s="584"/>
      <c r="AC14" s="584"/>
      <c r="AD14" s="584"/>
      <c r="AE14" s="584"/>
      <c r="AF14" s="584"/>
      <c r="AG14" s="584"/>
      <c r="AH14" s="584"/>
      <c r="AI14" s="584"/>
      <c r="AJ14" s="584"/>
      <c r="AK14" s="584"/>
      <c r="AL14" s="584"/>
      <c r="AM14" s="584"/>
      <c r="AN14" s="25"/>
      <c r="AO14" s="25"/>
      <c r="AP14" s="25"/>
      <c r="AQ14" s="25"/>
      <c r="AR14" s="25"/>
      <c r="AS14" s="26"/>
      <c r="AT14" s="27"/>
      <c r="AU14" s="27"/>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c r="KZX14" s="1"/>
      <c r="KZY14" s="1"/>
      <c r="KZZ14" s="1"/>
      <c r="LAA14" s="1"/>
      <c r="LAB14" s="1"/>
      <c r="LAC14" s="1"/>
      <c r="LAD14" s="1"/>
      <c r="LAE14" s="1"/>
      <c r="LAF14" s="1"/>
      <c r="LAG14" s="1"/>
      <c r="LAH14" s="1"/>
      <c r="LAI14" s="1"/>
      <c r="LAJ14" s="1"/>
      <c r="LAK14" s="1"/>
      <c r="LAL14" s="1"/>
      <c r="LAM14" s="1"/>
      <c r="LAN14" s="1"/>
      <c r="LAO14" s="1"/>
      <c r="LAP14" s="1"/>
      <c r="LAQ14" s="1"/>
      <c r="LAR14" s="1"/>
      <c r="LAS14" s="1"/>
      <c r="LAT14" s="1"/>
      <c r="LAU14" s="1"/>
      <c r="LAV14" s="1"/>
      <c r="LAW14" s="1"/>
      <c r="LAX14" s="1"/>
      <c r="LAY14" s="1"/>
      <c r="LAZ14" s="1"/>
      <c r="LBA14" s="1"/>
      <c r="LBB14" s="1"/>
      <c r="LBC14" s="1"/>
      <c r="LBD14" s="1"/>
      <c r="LBE14" s="1"/>
      <c r="LBF14" s="1"/>
      <c r="LBG14" s="1"/>
      <c r="LBH14" s="1"/>
      <c r="LBI14" s="1"/>
      <c r="LBJ14" s="1"/>
      <c r="LBK14" s="1"/>
      <c r="LBL14" s="1"/>
      <c r="LBM14" s="1"/>
      <c r="LBN14" s="1"/>
      <c r="LBO14" s="1"/>
      <c r="LBP14" s="1"/>
      <c r="LBQ14" s="1"/>
      <c r="LBR14" s="1"/>
      <c r="LBS14" s="1"/>
      <c r="LBT14" s="1"/>
      <c r="LBU14" s="1"/>
      <c r="LBV14" s="1"/>
      <c r="LBW14" s="1"/>
      <c r="LBX14" s="1"/>
      <c r="LBY14" s="1"/>
      <c r="LBZ14" s="1"/>
      <c r="LCA14" s="1"/>
      <c r="LCB14" s="1"/>
      <c r="LCC14" s="1"/>
      <c r="LCD14" s="1"/>
      <c r="LCE14" s="1"/>
      <c r="LCF14" s="1"/>
      <c r="LCG14" s="1"/>
      <c r="LCH14" s="1"/>
      <c r="LCI14" s="1"/>
      <c r="LCJ14" s="1"/>
      <c r="LCK14" s="1"/>
      <c r="LCL14" s="1"/>
      <c r="LCM14" s="1"/>
      <c r="LCN14" s="1"/>
      <c r="LCO14" s="1"/>
      <c r="LCP14" s="1"/>
      <c r="LCQ14" s="1"/>
      <c r="LCR14" s="1"/>
      <c r="LCS14" s="1"/>
      <c r="LCT14" s="1"/>
      <c r="LCU14" s="1"/>
      <c r="LCV14" s="1"/>
      <c r="LCW14" s="1"/>
      <c r="LCX14" s="1"/>
      <c r="LCY14" s="1"/>
      <c r="LCZ14" s="1"/>
      <c r="LDA14" s="1"/>
      <c r="LDB14" s="1"/>
      <c r="LDC14" s="1"/>
      <c r="LDD14" s="1"/>
      <c r="LDE14" s="1"/>
      <c r="LDF14" s="1"/>
      <c r="LDG14" s="1"/>
      <c r="LDH14" s="1"/>
      <c r="LDI14" s="1"/>
      <c r="LDJ14" s="1"/>
      <c r="LDK14" s="1"/>
      <c r="LDL14" s="1"/>
      <c r="LDM14" s="1"/>
      <c r="LDN14" s="1"/>
      <c r="LDO14" s="1"/>
      <c r="LDP14" s="1"/>
      <c r="LDQ14" s="1"/>
      <c r="LDR14" s="1"/>
      <c r="LDS14" s="1"/>
      <c r="LDT14" s="1"/>
      <c r="LDU14" s="1"/>
      <c r="LDV14" s="1"/>
      <c r="LDW14" s="1"/>
      <c r="LDX14" s="1"/>
      <c r="LDY14" s="1"/>
      <c r="LDZ14" s="1"/>
      <c r="LEA14" s="1"/>
      <c r="LEB14" s="1"/>
      <c r="LEC14" s="1"/>
      <c r="LED14" s="1"/>
      <c r="LEE14" s="1"/>
      <c r="LEF14" s="1"/>
      <c r="LEG14" s="1"/>
      <c r="LEH14" s="1"/>
      <c r="LEI14" s="1"/>
      <c r="LEJ14" s="1"/>
      <c r="LEK14" s="1"/>
      <c r="LEL14" s="1"/>
      <c r="LEM14" s="1"/>
      <c r="LEN14" s="1"/>
      <c r="LEO14" s="1"/>
      <c r="LEP14" s="1"/>
      <c r="LEQ14" s="1"/>
      <c r="LER14" s="1"/>
      <c r="LES14" s="1"/>
      <c r="LET14" s="1"/>
      <c r="LEU14" s="1"/>
      <c r="LEV14" s="1"/>
      <c r="LEW14" s="1"/>
      <c r="LEX14" s="1"/>
      <c r="LEY14" s="1"/>
      <c r="LEZ14" s="1"/>
      <c r="LFA14" s="1"/>
      <c r="LFB14" s="1"/>
      <c r="LFC14" s="1"/>
      <c r="LFD14" s="1"/>
      <c r="LFE14" s="1"/>
      <c r="LFF14" s="1"/>
      <c r="LFG14" s="1"/>
      <c r="LFH14" s="1"/>
      <c r="LFI14" s="1"/>
      <c r="LFJ14" s="1"/>
      <c r="LFK14" s="1"/>
      <c r="LFL14" s="1"/>
      <c r="LFM14" s="1"/>
      <c r="LFN14" s="1"/>
      <c r="LFO14" s="1"/>
      <c r="LFP14" s="1"/>
      <c r="LFQ14" s="1"/>
      <c r="LFR14" s="1"/>
      <c r="LFS14" s="1"/>
      <c r="LFT14" s="1"/>
      <c r="LFU14" s="1"/>
      <c r="LFV14" s="1"/>
      <c r="LFW14" s="1"/>
      <c r="LFX14" s="1"/>
      <c r="LFY14" s="1"/>
      <c r="LFZ14" s="1"/>
      <c r="LGA14" s="1"/>
      <c r="LGB14" s="1"/>
      <c r="LGC14" s="1"/>
      <c r="LGD14" s="1"/>
      <c r="LGE14" s="1"/>
      <c r="LGF14" s="1"/>
      <c r="LGG14" s="1"/>
      <c r="LGH14" s="1"/>
      <c r="LGI14" s="1"/>
      <c r="LGJ14" s="1"/>
      <c r="LGK14" s="1"/>
      <c r="LGL14" s="1"/>
      <c r="LGM14" s="1"/>
      <c r="LGN14" s="1"/>
      <c r="LGO14" s="1"/>
      <c r="LGP14" s="1"/>
      <c r="LGQ14" s="1"/>
      <c r="LGR14" s="1"/>
      <c r="LGS14" s="1"/>
      <c r="LGT14" s="1"/>
      <c r="LGU14" s="1"/>
      <c r="LGV14" s="1"/>
      <c r="LGW14" s="1"/>
      <c r="LGX14" s="1"/>
      <c r="LGY14" s="1"/>
      <c r="LGZ14" s="1"/>
      <c r="LHA14" s="1"/>
      <c r="LHB14" s="1"/>
      <c r="LHC14" s="1"/>
      <c r="LHD14" s="1"/>
      <c r="LHE14" s="1"/>
      <c r="LHF14" s="1"/>
      <c r="LHG14" s="1"/>
      <c r="LHH14" s="1"/>
      <c r="LHI14" s="1"/>
      <c r="LHJ14" s="1"/>
      <c r="LHK14" s="1"/>
      <c r="LHL14" s="1"/>
      <c r="LHM14" s="1"/>
      <c r="LHN14" s="1"/>
      <c r="LHO14" s="1"/>
      <c r="LHP14" s="1"/>
      <c r="LHQ14" s="1"/>
      <c r="LHR14" s="1"/>
      <c r="LHS14" s="1"/>
      <c r="LHT14" s="1"/>
      <c r="LHU14" s="1"/>
      <c r="LHV14" s="1"/>
      <c r="LHW14" s="1"/>
      <c r="LHX14" s="1"/>
      <c r="LHY14" s="1"/>
      <c r="LHZ14" s="1"/>
      <c r="LIA14" s="1"/>
      <c r="LIB14" s="1"/>
      <c r="LIC14" s="1"/>
      <c r="LID14" s="1"/>
      <c r="LIE14" s="1"/>
      <c r="LIF14" s="1"/>
      <c r="LIG14" s="1"/>
      <c r="LIH14" s="1"/>
      <c r="LII14" s="1"/>
      <c r="LIJ14" s="1"/>
      <c r="LIK14" s="1"/>
      <c r="LIL14" s="1"/>
      <c r="LIM14" s="1"/>
      <c r="LIN14" s="1"/>
      <c r="LIO14" s="1"/>
      <c r="LIP14" s="1"/>
      <c r="LIQ14" s="1"/>
      <c r="LIR14" s="1"/>
      <c r="LIS14" s="1"/>
      <c r="LIT14" s="1"/>
      <c r="LIU14" s="1"/>
      <c r="LIV14" s="1"/>
      <c r="LIW14" s="1"/>
      <c r="LIX14" s="1"/>
      <c r="LIY14" s="1"/>
      <c r="LIZ14" s="1"/>
      <c r="LJA14" s="1"/>
      <c r="LJB14" s="1"/>
      <c r="LJC14" s="1"/>
      <c r="LJD14" s="1"/>
      <c r="LJE14" s="1"/>
      <c r="LJF14" s="1"/>
      <c r="LJG14" s="1"/>
      <c r="LJH14" s="1"/>
      <c r="LJI14" s="1"/>
      <c r="LJJ14" s="1"/>
      <c r="LJK14" s="1"/>
      <c r="LJL14" s="1"/>
      <c r="LJM14" s="1"/>
      <c r="LJN14" s="1"/>
      <c r="LJO14" s="1"/>
      <c r="LJP14" s="1"/>
      <c r="LJQ14" s="1"/>
      <c r="LJR14" s="1"/>
      <c r="LJS14" s="1"/>
      <c r="LJT14" s="1"/>
      <c r="LJU14" s="1"/>
      <c r="LJV14" s="1"/>
      <c r="LJW14" s="1"/>
      <c r="LJX14" s="1"/>
      <c r="LJY14" s="1"/>
      <c r="LJZ14" s="1"/>
      <c r="LKA14" s="1"/>
      <c r="LKB14" s="1"/>
      <c r="LKC14" s="1"/>
      <c r="LKD14" s="1"/>
      <c r="LKE14" s="1"/>
      <c r="LKF14" s="1"/>
      <c r="LKG14" s="1"/>
      <c r="LKH14" s="1"/>
      <c r="LKI14" s="1"/>
      <c r="LKJ14" s="1"/>
      <c r="LKK14" s="1"/>
      <c r="LKL14" s="1"/>
      <c r="LKM14" s="1"/>
      <c r="LKN14" s="1"/>
      <c r="LKO14" s="1"/>
      <c r="LKP14" s="1"/>
      <c r="LKQ14" s="1"/>
      <c r="LKR14" s="1"/>
      <c r="LKS14" s="1"/>
      <c r="LKT14" s="1"/>
      <c r="LKU14" s="1"/>
      <c r="LKV14" s="1"/>
      <c r="LKW14" s="1"/>
      <c r="LKX14" s="1"/>
      <c r="LKY14" s="1"/>
      <c r="LKZ14" s="1"/>
      <c r="LLA14" s="1"/>
      <c r="LLB14" s="1"/>
      <c r="LLC14" s="1"/>
      <c r="LLD14" s="1"/>
      <c r="LLE14" s="1"/>
      <c r="LLF14" s="1"/>
      <c r="LLG14" s="1"/>
      <c r="LLH14" s="1"/>
      <c r="LLI14" s="1"/>
      <c r="LLJ14" s="1"/>
      <c r="LLK14" s="1"/>
      <c r="LLL14" s="1"/>
      <c r="LLM14" s="1"/>
      <c r="LLN14" s="1"/>
      <c r="LLO14" s="1"/>
      <c r="LLP14" s="1"/>
      <c r="LLQ14" s="1"/>
      <c r="LLR14" s="1"/>
      <c r="LLS14" s="1"/>
      <c r="LLT14" s="1"/>
      <c r="LLU14" s="1"/>
      <c r="LLV14" s="1"/>
      <c r="LLW14" s="1"/>
      <c r="LLX14" s="1"/>
      <c r="LLY14" s="1"/>
      <c r="LLZ14" s="1"/>
      <c r="LMA14" s="1"/>
      <c r="LMB14" s="1"/>
      <c r="LMC14" s="1"/>
      <c r="LMD14" s="1"/>
      <c r="LME14" s="1"/>
      <c r="LMF14" s="1"/>
      <c r="LMG14" s="1"/>
      <c r="LMH14" s="1"/>
      <c r="LMI14" s="1"/>
      <c r="LMJ14" s="1"/>
      <c r="LMK14" s="1"/>
      <c r="LML14" s="1"/>
      <c r="LMM14" s="1"/>
      <c r="LMN14" s="1"/>
      <c r="LMO14" s="1"/>
      <c r="LMP14" s="1"/>
      <c r="LMQ14" s="1"/>
      <c r="LMR14" s="1"/>
      <c r="LMS14" s="1"/>
      <c r="LMT14" s="1"/>
      <c r="LMU14" s="1"/>
      <c r="LMV14" s="1"/>
      <c r="LMW14" s="1"/>
      <c r="LMX14" s="1"/>
      <c r="LMY14" s="1"/>
      <c r="LMZ14" s="1"/>
      <c r="LNA14" s="1"/>
      <c r="LNB14" s="1"/>
      <c r="LNC14" s="1"/>
      <c r="LND14" s="1"/>
      <c r="LNE14" s="1"/>
      <c r="LNF14" s="1"/>
      <c r="LNG14" s="1"/>
      <c r="LNH14" s="1"/>
      <c r="LNI14" s="1"/>
      <c r="LNJ14" s="1"/>
      <c r="LNK14" s="1"/>
      <c r="LNL14" s="1"/>
      <c r="LNM14" s="1"/>
      <c r="LNN14" s="1"/>
      <c r="LNO14" s="1"/>
      <c r="LNP14" s="1"/>
      <c r="LNQ14" s="1"/>
      <c r="LNR14" s="1"/>
      <c r="LNS14" s="1"/>
      <c r="LNT14" s="1"/>
      <c r="LNU14" s="1"/>
      <c r="LNV14" s="1"/>
      <c r="LNW14" s="1"/>
      <c r="LNX14" s="1"/>
      <c r="LNY14" s="1"/>
      <c r="LNZ14" s="1"/>
      <c r="LOA14" s="1"/>
      <c r="LOB14" s="1"/>
      <c r="LOC14" s="1"/>
      <c r="LOD14" s="1"/>
      <c r="LOE14" s="1"/>
      <c r="LOF14" s="1"/>
      <c r="LOG14" s="1"/>
      <c r="LOH14" s="1"/>
      <c r="LOI14" s="1"/>
      <c r="LOJ14" s="1"/>
      <c r="LOK14" s="1"/>
      <c r="LOL14" s="1"/>
      <c r="LOM14" s="1"/>
      <c r="LON14" s="1"/>
      <c r="LOO14" s="1"/>
      <c r="LOP14" s="1"/>
      <c r="LOQ14" s="1"/>
      <c r="LOR14" s="1"/>
      <c r="LOS14" s="1"/>
      <c r="LOT14" s="1"/>
      <c r="LOU14" s="1"/>
      <c r="LOV14" s="1"/>
      <c r="LOW14" s="1"/>
      <c r="LOX14" s="1"/>
      <c r="LOY14" s="1"/>
      <c r="LOZ14" s="1"/>
      <c r="LPA14" s="1"/>
      <c r="LPB14" s="1"/>
      <c r="LPC14" s="1"/>
      <c r="LPD14" s="1"/>
      <c r="LPE14" s="1"/>
      <c r="LPF14" s="1"/>
      <c r="LPG14" s="1"/>
      <c r="LPH14" s="1"/>
      <c r="LPI14" s="1"/>
      <c r="LPJ14" s="1"/>
      <c r="LPK14" s="1"/>
      <c r="LPL14" s="1"/>
      <c r="LPM14" s="1"/>
      <c r="LPN14" s="1"/>
      <c r="LPO14" s="1"/>
      <c r="LPP14" s="1"/>
      <c r="LPQ14" s="1"/>
      <c r="LPR14" s="1"/>
      <c r="LPS14" s="1"/>
      <c r="LPT14" s="1"/>
      <c r="LPU14" s="1"/>
      <c r="LPV14" s="1"/>
      <c r="LPW14" s="1"/>
      <c r="LPX14" s="1"/>
      <c r="LPY14" s="1"/>
      <c r="LPZ14" s="1"/>
      <c r="LQA14" s="1"/>
      <c r="LQB14" s="1"/>
      <c r="LQC14" s="1"/>
      <c r="LQD14" s="1"/>
      <c r="LQE14" s="1"/>
      <c r="LQF14" s="1"/>
      <c r="LQG14" s="1"/>
      <c r="LQH14" s="1"/>
      <c r="LQI14" s="1"/>
      <c r="LQJ14" s="1"/>
      <c r="LQK14" s="1"/>
      <c r="LQL14" s="1"/>
      <c r="LQM14" s="1"/>
      <c r="LQN14" s="1"/>
      <c r="LQO14" s="1"/>
      <c r="LQP14" s="1"/>
      <c r="LQQ14" s="1"/>
      <c r="LQR14" s="1"/>
      <c r="LQS14" s="1"/>
      <c r="LQT14" s="1"/>
      <c r="LQU14" s="1"/>
      <c r="LQV14" s="1"/>
      <c r="LQW14" s="1"/>
      <c r="LQX14" s="1"/>
      <c r="LQY14" s="1"/>
      <c r="LQZ14" s="1"/>
      <c r="LRA14" s="1"/>
      <c r="LRB14" s="1"/>
      <c r="LRC14" s="1"/>
      <c r="LRD14" s="1"/>
      <c r="LRE14" s="1"/>
      <c r="LRF14" s="1"/>
      <c r="LRG14" s="1"/>
      <c r="LRH14" s="1"/>
      <c r="LRI14" s="1"/>
      <c r="LRJ14" s="1"/>
      <c r="LRK14" s="1"/>
      <c r="LRL14" s="1"/>
      <c r="LRM14" s="1"/>
      <c r="LRN14" s="1"/>
      <c r="LRO14" s="1"/>
      <c r="LRP14" s="1"/>
      <c r="LRQ14" s="1"/>
      <c r="LRR14" s="1"/>
      <c r="LRS14" s="1"/>
      <c r="LRT14" s="1"/>
      <c r="LRU14" s="1"/>
      <c r="LRV14" s="1"/>
      <c r="LRW14" s="1"/>
      <c r="LRX14" s="1"/>
      <c r="LRY14" s="1"/>
      <c r="LRZ14" s="1"/>
      <c r="LSA14" s="1"/>
      <c r="LSB14" s="1"/>
      <c r="LSC14" s="1"/>
      <c r="LSD14" s="1"/>
      <c r="LSE14" s="1"/>
      <c r="LSF14" s="1"/>
      <c r="LSG14" s="1"/>
      <c r="LSH14" s="1"/>
      <c r="LSI14" s="1"/>
      <c r="LSJ14" s="1"/>
      <c r="LSK14" s="1"/>
      <c r="LSL14" s="1"/>
      <c r="LSM14" s="1"/>
      <c r="LSN14" s="1"/>
      <c r="LSO14" s="1"/>
      <c r="LSP14" s="1"/>
      <c r="LSQ14" s="1"/>
      <c r="LSR14" s="1"/>
      <c r="LSS14" s="1"/>
      <c r="LST14" s="1"/>
      <c r="LSU14" s="1"/>
      <c r="LSV14" s="1"/>
      <c r="LSW14" s="1"/>
      <c r="LSX14" s="1"/>
      <c r="LSY14" s="1"/>
      <c r="LSZ14" s="1"/>
      <c r="LTA14" s="1"/>
      <c r="LTB14" s="1"/>
      <c r="LTC14" s="1"/>
      <c r="LTD14" s="1"/>
      <c r="LTE14" s="1"/>
      <c r="LTF14" s="1"/>
      <c r="LTG14" s="1"/>
      <c r="LTH14" s="1"/>
      <c r="LTI14" s="1"/>
      <c r="LTJ14" s="1"/>
      <c r="LTK14" s="1"/>
      <c r="LTL14" s="1"/>
      <c r="LTM14" s="1"/>
      <c r="LTN14" s="1"/>
      <c r="LTO14" s="1"/>
      <c r="LTP14" s="1"/>
      <c r="LTQ14" s="1"/>
      <c r="LTR14" s="1"/>
      <c r="LTS14" s="1"/>
      <c r="LTT14" s="1"/>
      <c r="LTU14" s="1"/>
      <c r="LTV14" s="1"/>
      <c r="LTW14" s="1"/>
      <c r="LTX14" s="1"/>
      <c r="LTY14" s="1"/>
      <c r="LTZ14" s="1"/>
      <c r="LUA14" s="1"/>
      <c r="LUB14" s="1"/>
      <c r="LUC14" s="1"/>
      <c r="LUD14" s="1"/>
      <c r="LUE14" s="1"/>
      <c r="LUF14" s="1"/>
      <c r="LUG14" s="1"/>
      <c r="LUH14" s="1"/>
      <c r="LUI14" s="1"/>
      <c r="LUJ14" s="1"/>
      <c r="LUK14" s="1"/>
      <c r="LUL14" s="1"/>
      <c r="LUM14" s="1"/>
      <c r="LUN14" s="1"/>
      <c r="LUO14" s="1"/>
      <c r="LUP14" s="1"/>
      <c r="LUQ14" s="1"/>
      <c r="LUR14" s="1"/>
      <c r="LUS14" s="1"/>
      <c r="LUT14" s="1"/>
      <c r="LUU14" s="1"/>
      <c r="LUV14" s="1"/>
      <c r="LUW14" s="1"/>
      <c r="LUX14" s="1"/>
      <c r="LUY14" s="1"/>
      <c r="LUZ14" s="1"/>
      <c r="LVA14" s="1"/>
      <c r="LVB14" s="1"/>
      <c r="LVC14" s="1"/>
      <c r="LVD14" s="1"/>
      <c r="LVE14" s="1"/>
      <c r="LVF14" s="1"/>
      <c r="LVG14" s="1"/>
      <c r="LVH14" s="1"/>
      <c r="LVI14" s="1"/>
      <c r="LVJ14" s="1"/>
      <c r="LVK14" s="1"/>
      <c r="LVL14" s="1"/>
      <c r="LVM14" s="1"/>
      <c r="LVN14" s="1"/>
      <c r="LVO14" s="1"/>
      <c r="LVP14" s="1"/>
      <c r="LVQ14" s="1"/>
      <c r="LVR14" s="1"/>
      <c r="LVS14" s="1"/>
      <c r="LVT14" s="1"/>
      <c r="LVU14" s="1"/>
      <c r="LVV14" s="1"/>
      <c r="LVW14" s="1"/>
      <c r="LVX14" s="1"/>
      <c r="LVY14" s="1"/>
      <c r="LVZ14" s="1"/>
      <c r="LWA14" s="1"/>
      <c r="LWB14" s="1"/>
      <c r="LWC14" s="1"/>
      <c r="LWD14" s="1"/>
      <c r="LWE14" s="1"/>
      <c r="LWF14" s="1"/>
      <c r="LWG14" s="1"/>
      <c r="LWH14" s="1"/>
      <c r="LWI14" s="1"/>
      <c r="LWJ14" s="1"/>
      <c r="LWK14" s="1"/>
      <c r="LWL14" s="1"/>
      <c r="LWM14" s="1"/>
      <c r="LWN14" s="1"/>
      <c r="LWO14" s="1"/>
      <c r="LWP14" s="1"/>
      <c r="LWQ14" s="1"/>
      <c r="LWR14" s="1"/>
      <c r="LWS14" s="1"/>
      <c r="LWT14" s="1"/>
      <c r="LWU14" s="1"/>
      <c r="LWV14" s="1"/>
      <c r="LWW14" s="1"/>
      <c r="LWX14" s="1"/>
      <c r="LWY14" s="1"/>
      <c r="LWZ14" s="1"/>
      <c r="LXA14" s="1"/>
      <c r="LXB14" s="1"/>
      <c r="LXC14" s="1"/>
      <c r="LXD14" s="1"/>
      <c r="LXE14" s="1"/>
      <c r="LXF14" s="1"/>
      <c r="LXG14" s="1"/>
      <c r="LXH14" s="1"/>
      <c r="LXI14" s="1"/>
      <c r="LXJ14" s="1"/>
      <c r="LXK14" s="1"/>
      <c r="LXL14" s="1"/>
      <c r="LXM14" s="1"/>
      <c r="LXN14" s="1"/>
      <c r="LXO14" s="1"/>
      <c r="LXP14" s="1"/>
      <c r="LXQ14" s="1"/>
      <c r="LXR14" s="1"/>
      <c r="LXS14" s="1"/>
      <c r="LXT14" s="1"/>
      <c r="LXU14" s="1"/>
      <c r="LXV14" s="1"/>
      <c r="LXW14" s="1"/>
      <c r="LXX14" s="1"/>
      <c r="LXY14" s="1"/>
      <c r="LXZ14" s="1"/>
      <c r="LYA14" s="1"/>
      <c r="LYB14" s="1"/>
      <c r="LYC14" s="1"/>
      <c r="LYD14" s="1"/>
      <c r="LYE14" s="1"/>
      <c r="LYF14" s="1"/>
      <c r="LYG14" s="1"/>
      <c r="LYH14" s="1"/>
      <c r="LYI14" s="1"/>
      <c r="LYJ14" s="1"/>
      <c r="LYK14" s="1"/>
      <c r="LYL14" s="1"/>
      <c r="LYM14" s="1"/>
      <c r="LYN14" s="1"/>
      <c r="LYO14" s="1"/>
      <c r="LYP14" s="1"/>
      <c r="LYQ14" s="1"/>
      <c r="LYR14" s="1"/>
      <c r="LYS14" s="1"/>
      <c r="LYT14" s="1"/>
      <c r="LYU14" s="1"/>
      <c r="LYV14" s="1"/>
      <c r="LYW14" s="1"/>
      <c r="LYX14" s="1"/>
      <c r="LYY14" s="1"/>
      <c r="LYZ14" s="1"/>
      <c r="LZA14" s="1"/>
      <c r="LZB14" s="1"/>
      <c r="LZC14" s="1"/>
      <c r="LZD14" s="1"/>
      <c r="LZE14" s="1"/>
      <c r="LZF14" s="1"/>
      <c r="LZG14" s="1"/>
      <c r="LZH14" s="1"/>
      <c r="LZI14" s="1"/>
      <c r="LZJ14" s="1"/>
      <c r="LZK14" s="1"/>
      <c r="LZL14" s="1"/>
      <c r="LZM14" s="1"/>
      <c r="LZN14" s="1"/>
      <c r="LZO14" s="1"/>
      <c r="LZP14" s="1"/>
      <c r="LZQ14" s="1"/>
      <c r="LZR14" s="1"/>
      <c r="LZS14" s="1"/>
      <c r="LZT14" s="1"/>
      <c r="LZU14" s="1"/>
      <c r="LZV14" s="1"/>
      <c r="LZW14" s="1"/>
      <c r="LZX14" s="1"/>
      <c r="LZY14" s="1"/>
      <c r="LZZ14" s="1"/>
      <c r="MAA14" s="1"/>
      <c r="MAB14" s="1"/>
      <c r="MAC14" s="1"/>
      <c r="MAD14" s="1"/>
      <c r="MAE14" s="1"/>
      <c r="MAF14" s="1"/>
      <c r="MAG14" s="1"/>
      <c r="MAH14" s="1"/>
      <c r="MAI14" s="1"/>
      <c r="MAJ14" s="1"/>
      <c r="MAK14" s="1"/>
      <c r="MAL14" s="1"/>
      <c r="MAM14" s="1"/>
      <c r="MAN14" s="1"/>
      <c r="MAO14" s="1"/>
      <c r="MAP14" s="1"/>
      <c r="MAQ14" s="1"/>
      <c r="MAR14" s="1"/>
      <c r="MAS14" s="1"/>
      <c r="MAT14" s="1"/>
      <c r="MAU14" s="1"/>
      <c r="MAV14" s="1"/>
      <c r="MAW14" s="1"/>
      <c r="MAX14" s="1"/>
      <c r="MAY14" s="1"/>
      <c r="MAZ14" s="1"/>
      <c r="MBA14" s="1"/>
      <c r="MBB14" s="1"/>
      <c r="MBC14" s="1"/>
      <c r="MBD14" s="1"/>
      <c r="MBE14" s="1"/>
      <c r="MBF14" s="1"/>
      <c r="MBG14" s="1"/>
      <c r="MBH14" s="1"/>
      <c r="MBI14" s="1"/>
      <c r="MBJ14" s="1"/>
      <c r="MBK14" s="1"/>
      <c r="MBL14" s="1"/>
      <c r="MBM14" s="1"/>
      <c r="MBN14" s="1"/>
      <c r="MBO14" s="1"/>
      <c r="MBP14" s="1"/>
      <c r="MBQ14" s="1"/>
      <c r="MBR14" s="1"/>
      <c r="MBS14" s="1"/>
      <c r="MBT14" s="1"/>
      <c r="MBU14" s="1"/>
      <c r="MBV14" s="1"/>
      <c r="MBW14" s="1"/>
      <c r="MBX14" s="1"/>
      <c r="MBY14" s="1"/>
      <c r="MBZ14" s="1"/>
      <c r="MCA14" s="1"/>
      <c r="MCB14" s="1"/>
      <c r="MCC14" s="1"/>
      <c r="MCD14" s="1"/>
      <c r="MCE14" s="1"/>
      <c r="MCF14" s="1"/>
      <c r="MCG14" s="1"/>
      <c r="MCH14" s="1"/>
      <c r="MCI14" s="1"/>
      <c r="MCJ14" s="1"/>
      <c r="MCK14" s="1"/>
      <c r="MCL14" s="1"/>
      <c r="MCM14" s="1"/>
      <c r="MCN14" s="1"/>
      <c r="MCO14" s="1"/>
      <c r="MCP14" s="1"/>
      <c r="MCQ14" s="1"/>
      <c r="MCR14" s="1"/>
      <c r="MCS14" s="1"/>
      <c r="MCT14" s="1"/>
      <c r="MCU14" s="1"/>
      <c r="MCV14" s="1"/>
      <c r="MCW14" s="1"/>
      <c r="MCX14" s="1"/>
      <c r="MCY14" s="1"/>
      <c r="MCZ14" s="1"/>
      <c r="MDA14" s="1"/>
      <c r="MDB14" s="1"/>
      <c r="MDC14" s="1"/>
      <c r="MDD14" s="1"/>
      <c r="MDE14" s="1"/>
      <c r="MDF14" s="1"/>
      <c r="MDG14" s="1"/>
      <c r="MDH14" s="1"/>
      <c r="MDI14" s="1"/>
      <c r="MDJ14" s="1"/>
      <c r="MDK14" s="1"/>
      <c r="MDL14" s="1"/>
      <c r="MDM14" s="1"/>
      <c r="MDN14" s="1"/>
      <c r="MDO14" s="1"/>
      <c r="MDP14" s="1"/>
      <c r="MDQ14" s="1"/>
      <c r="MDR14" s="1"/>
      <c r="MDS14" s="1"/>
      <c r="MDT14" s="1"/>
      <c r="MDU14" s="1"/>
      <c r="MDV14" s="1"/>
      <c r="MDW14" s="1"/>
      <c r="MDX14" s="1"/>
      <c r="MDY14" s="1"/>
      <c r="MDZ14" s="1"/>
      <c r="MEA14" s="1"/>
      <c r="MEB14" s="1"/>
      <c r="MEC14" s="1"/>
      <c r="MED14" s="1"/>
      <c r="MEE14" s="1"/>
      <c r="MEF14" s="1"/>
      <c r="MEG14" s="1"/>
      <c r="MEH14" s="1"/>
      <c r="MEI14" s="1"/>
      <c r="MEJ14" s="1"/>
      <c r="MEK14" s="1"/>
      <c r="MEL14" s="1"/>
      <c r="MEM14" s="1"/>
      <c r="MEN14" s="1"/>
      <c r="MEO14" s="1"/>
      <c r="MEP14" s="1"/>
      <c r="MEQ14" s="1"/>
      <c r="MER14" s="1"/>
      <c r="MES14" s="1"/>
      <c r="MET14" s="1"/>
      <c r="MEU14" s="1"/>
      <c r="MEV14" s="1"/>
      <c r="MEW14" s="1"/>
      <c r="MEX14" s="1"/>
      <c r="MEY14" s="1"/>
      <c r="MEZ14" s="1"/>
      <c r="MFA14" s="1"/>
      <c r="MFB14" s="1"/>
      <c r="MFC14" s="1"/>
      <c r="MFD14" s="1"/>
      <c r="MFE14" s="1"/>
      <c r="MFF14" s="1"/>
      <c r="MFG14" s="1"/>
      <c r="MFH14" s="1"/>
      <c r="MFI14" s="1"/>
      <c r="MFJ14" s="1"/>
      <c r="MFK14" s="1"/>
      <c r="MFL14" s="1"/>
      <c r="MFM14" s="1"/>
      <c r="MFN14" s="1"/>
      <c r="MFO14" s="1"/>
      <c r="MFP14" s="1"/>
      <c r="MFQ14" s="1"/>
      <c r="MFR14" s="1"/>
      <c r="MFS14" s="1"/>
      <c r="MFT14" s="1"/>
      <c r="MFU14" s="1"/>
      <c r="MFV14" s="1"/>
      <c r="MFW14" s="1"/>
      <c r="MFX14" s="1"/>
      <c r="MFY14" s="1"/>
      <c r="MFZ14" s="1"/>
      <c r="MGA14" s="1"/>
      <c r="MGB14" s="1"/>
      <c r="MGC14" s="1"/>
      <c r="MGD14" s="1"/>
      <c r="MGE14" s="1"/>
      <c r="MGF14" s="1"/>
      <c r="MGG14" s="1"/>
      <c r="MGH14" s="1"/>
      <c r="MGI14" s="1"/>
      <c r="MGJ14" s="1"/>
      <c r="MGK14" s="1"/>
      <c r="MGL14" s="1"/>
      <c r="MGM14" s="1"/>
      <c r="MGN14" s="1"/>
      <c r="MGO14" s="1"/>
      <c r="MGP14" s="1"/>
      <c r="MGQ14" s="1"/>
      <c r="MGR14" s="1"/>
      <c r="MGS14" s="1"/>
      <c r="MGT14" s="1"/>
      <c r="MGU14" s="1"/>
      <c r="MGV14" s="1"/>
      <c r="MGW14" s="1"/>
      <c r="MGX14" s="1"/>
      <c r="MGY14" s="1"/>
      <c r="MGZ14" s="1"/>
      <c r="MHA14" s="1"/>
      <c r="MHB14" s="1"/>
      <c r="MHC14" s="1"/>
      <c r="MHD14" s="1"/>
      <c r="MHE14" s="1"/>
      <c r="MHF14" s="1"/>
      <c r="MHG14" s="1"/>
      <c r="MHH14" s="1"/>
      <c r="MHI14" s="1"/>
      <c r="MHJ14" s="1"/>
      <c r="MHK14" s="1"/>
      <c r="MHL14" s="1"/>
      <c r="MHM14" s="1"/>
      <c r="MHN14" s="1"/>
      <c r="MHO14" s="1"/>
      <c r="MHP14" s="1"/>
      <c r="MHQ14" s="1"/>
      <c r="MHR14" s="1"/>
      <c r="MHS14" s="1"/>
      <c r="MHT14" s="1"/>
      <c r="MHU14" s="1"/>
      <c r="MHV14" s="1"/>
      <c r="MHW14" s="1"/>
      <c r="MHX14" s="1"/>
      <c r="MHY14" s="1"/>
      <c r="MHZ14" s="1"/>
      <c r="MIA14" s="1"/>
      <c r="MIB14" s="1"/>
      <c r="MIC14" s="1"/>
      <c r="MID14" s="1"/>
      <c r="MIE14" s="1"/>
      <c r="MIF14" s="1"/>
      <c r="MIG14" s="1"/>
      <c r="MIH14" s="1"/>
      <c r="MII14" s="1"/>
      <c r="MIJ14" s="1"/>
      <c r="MIK14" s="1"/>
      <c r="MIL14" s="1"/>
      <c r="MIM14" s="1"/>
      <c r="MIN14" s="1"/>
      <c r="MIO14" s="1"/>
      <c r="MIP14" s="1"/>
      <c r="MIQ14" s="1"/>
      <c r="MIR14" s="1"/>
      <c r="MIS14" s="1"/>
      <c r="MIT14" s="1"/>
      <c r="MIU14" s="1"/>
      <c r="MIV14" s="1"/>
      <c r="MIW14" s="1"/>
      <c r="MIX14" s="1"/>
      <c r="MIY14" s="1"/>
      <c r="MIZ14" s="1"/>
      <c r="MJA14" s="1"/>
      <c r="MJB14" s="1"/>
      <c r="MJC14" s="1"/>
      <c r="MJD14" s="1"/>
      <c r="MJE14" s="1"/>
      <c r="MJF14" s="1"/>
      <c r="MJG14" s="1"/>
      <c r="MJH14" s="1"/>
      <c r="MJI14" s="1"/>
      <c r="MJJ14" s="1"/>
      <c r="MJK14" s="1"/>
      <c r="MJL14" s="1"/>
      <c r="MJM14" s="1"/>
      <c r="MJN14" s="1"/>
      <c r="MJO14" s="1"/>
      <c r="MJP14" s="1"/>
      <c r="MJQ14" s="1"/>
      <c r="MJR14" s="1"/>
      <c r="MJS14" s="1"/>
      <c r="MJT14" s="1"/>
      <c r="MJU14" s="1"/>
      <c r="MJV14" s="1"/>
      <c r="MJW14" s="1"/>
      <c r="MJX14" s="1"/>
      <c r="MJY14" s="1"/>
      <c r="MJZ14" s="1"/>
      <c r="MKA14" s="1"/>
      <c r="MKB14" s="1"/>
      <c r="MKC14" s="1"/>
      <c r="MKD14" s="1"/>
      <c r="MKE14" s="1"/>
      <c r="MKF14" s="1"/>
      <c r="MKG14" s="1"/>
      <c r="MKH14" s="1"/>
      <c r="MKI14" s="1"/>
      <c r="MKJ14" s="1"/>
      <c r="MKK14" s="1"/>
      <c r="MKL14" s="1"/>
      <c r="MKM14" s="1"/>
      <c r="MKN14" s="1"/>
      <c r="MKO14" s="1"/>
      <c r="MKP14" s="1"/>
      <c r="MKQ14" s="1"/>
      <c r="MKR14" s="1"/>
      <c r="MKS14" s="1"/>
      <c r="MKT14" s="1"/>
      <c r="MKU14" s="1"/>
      <c r="MKV14" s="1"/>
      <c r="MKW14" s="1"/>
      <c r="MKX14" s="1"/>
      <c r="MKY14" s="1"/>
      <c r="MKZ14" s="1"/>
      <c r="MLA14" s="1"/>
      <c r="MLB14" s="1"/>
      <c r="MLC14" s="1"/>
      <c r="MLD14" s="1"/>
      <c r="MLE14" s="1"/>
      <c r="MLF14" s="1"/>
      <c r="MLG14" s="1"/>
      <c r="MLH14" s="1"/>
      <c r="MLI14" s="1"/>
      <c r="MLJ14" s="1"/>
      <c r="MLK14" s="1"/>
      <c r="MLL14" s="1"/>
      <c r="MLM14" s="1"/>
      <c r="MLN14" s="1"/>
      <c r="MLO14" s="1"/>
      <c r="MLP14" s="1"/>
      <c r="MLQ14" s="1"/>
      <c r="MLR14" s="1"/>
      <c r="MLS14" s="1"/>
      <c r="MLT14" s="1"/>
      <c r="MLU14" s="1"/>
      <c r="MLV14" s="1"/>
      <c r="MLW14" s="1"/>
      <c r="MLX14" s="1"/>
      <c r="MLY14" s="1"/>
      <c r="MLZ14" s="1"/>
      <c r="MMA14" s="1"/>
      <c r="MMB14" s="1"/>
      <c r="MMC14" s="1"/>
      <c r="MMD14" s="1"/>
      <c r="MME14" s="1"/>
      <c r="MMF14" s="1"/>
      <c r="MMG14" s="1"/>
      <c r="MMH14" s="1"/>
      <c r="MMI14" s="1"/>
      <c r="MMJ14" s="1"/>
      <c r="MMK14" s="1"/>
      <c r="MML14" s="1"/>
      <c r="MMM14" s="1"/>
      <c r="MMN14" s="1"/>
      <c r="MMO14" s="1"/>
      <c r="MMP14" s="1"/>
      <c r="MMQ14" s="1"/>
      <c r="MMR14" s="1"/>
      <c r="MMS14" s="1"/>
      <c r="MMT14" s="1"/>
      <c r="MMU14" s="1"/>
      <c r="MMV14" s="1"/>
      <c r="MMW14" s="1"/>
      <c r="MMX14" s="1"/>
      <c r="MMY14" s="1"/>
      <c r="MMZ14" s="1"/>
      <c r="MNA14" s="1"/>
      <c r="MNB14" s="1"/>
      <c r="MNC14" s="1"/>
      <c r="MND14" s="1"/>
      <c r="MNE14" s="1"/>
      <c r="MNF14" s="1"/>
      <c r="MNG14" s="1"/>
      <c r="MNH14" s="1"/>
      <c r="MNI14" s="1"/>
      <c r="MNJ14" s="1"/>
      <c r="MNK14" s="1"/>
      <c r="MNL14" s="1"/>
      <c r="MNM14" s="1"/>
      <c r="MNN14" s="1"/>
      <c r="MNO14" s="1"/>
      <c r="MNP14" s="1"/>
      <c r="MNQ14" s="1"/>
      <c r="MNR14" s="1"/>
      <c r="MNS14" s="1"/>
      <c r="MNT14" s="1"/>
      <c r="MNU14" s="1"/>
      <c r="MNV14" s="1"/>
      <c r="MNW14" s="1"/>
      <c r="MNX14" s="1"/>
      <c r="MNY14" s="1"/>
      <c r="MNZ14" s="1"/>
      <c r="MOA14" s="1"/>
      <c r="MOB14" s="1"/>
      <c r="MOC14" s="1"/>
      <c r="MOD14" s="1"/>
      <c r="MOE14" s="1"/>
      <c r="MOF14" s="1"/>
      <c r="MOG14" s="1"/>
      <c r="MOH14" s="1"/>
      <c r="MOI14" s="1"/>
      <c r="MOJ14" s="1"/>
      <c r="MOK14" s="1"/>
      <c r="MOL14" s="1"/>
      <c r="MOM14" s="1"/>
      <c r="MON14" s="1"/>
      <c r="MOO14" s="1"/>
      <c r="MOP14" s="1"/>
      <c r="MOQ14" s="1"/>
      <c r="MOR14" s="1"/>
      <c r="MOS14" s="1"/>
      <c r="MOT14" s="1"/>
      <c r="MOU14" s="1"/>
      <c r="MOV14" s="1"/>
      <c r="MOW14" s="1"/>
      <c r="MOX14" s="1"/>
      <c r="MOY14" s="1"/>
      <c r="MOZ14" s="1"/>
      <c r="MPA14" s="1"/>
      <c r="MPB14" s="1"/>
      <c r="MPC14" s="1"/>
      <c r="MPD14" s="1"/>
      <c r="MPE14" s="1"/>
      <c r="MPF14" s="1"/>
      <c r="MPG14" s="1"/>
      <c r="MPH14" s="1"/>
      <c r="MPI14" s="1"/>
      <c r="MPJ14" s="1"/>
      <c r="MPK14" s="1"/>
      <c r="MPL14" s="1"/>
      <c r="MPM14" s="1"/>
      <c r="MPN14" s="1"/>
      <c r="MPO14" s="1"/>
      <c r="MPP14" s="1"/>
      <c r="MPQ14" s="1"/>
      <c r="MPR14" s="1"/>
      <c r="MPS14" s="1"/>
      <c r="MPT14" s="1"/>
      <c r="MPU14" s="1"/>
      <c r="MPV14" s="1"/>
      <c r="MPW14" s="1"/>
      <c r="MPX14" s="1"/>
      <c r="MPY14" s="1"/>
      <c r="MPZ14" s="1"/>
      <c r="MQA14" s="1"/>
      <c r="MQB14" s="1"/>
      <c r="MQC14" s="1"/>
      <c r="MQD14" s="1"/>
      <c r="MQE14" s="1"/>
      <c r="MQF14" s="1"/>
      <c r="MQG14" s="1"/>
      <c r="MQH14" s="1"/>
      <c r="MQI14" s="1"/>
      <c r="MQJ14" s="1"/>
      <c r="MQK14" s="1"/>
      <c r="MQL14" s="1"/>
      <c r="MQM14" s="1"/>
      <c r="MQN14" s="1"/>
      <c r="MQO14" s="1"/>
      <c r="MQP14" s="1"/>
      <c r="MQQ14" s="1"/>
      <c r="MQR14" s="1"/>
      <c r="MQS14" s="1"/>
      <c r="MQT14" s="1"/>
      <c r="MQU14" s="1"/>
      <c r="MQV14" s="1"/>
      <c r="MQW14" s="1"/>
      <c r="MQX14" s="1"/>
      <c r="MQY14" s="1"/>
      <c r="MQZ14" s="1"/>
      <c r="MRA14" s="1"/>
      <c r="MRB14" s="1"/>
      <c r="MRC14" s="1"/>
      <c r="MRD14" s="1"/>
      <c r="MRE14" s="1"/>
      <c r="MRF14" s="1"/>
      <c r="MRG14" s="1"/>
      <c r="MRH14" s="1"/>
      <c r="MRI14" s="1"/>
      <c r="MRJ14" s="1"/>
      <c r="MRK14" s="1"/>
      <c r="MRL14" s="1"/>
      <c r="MRM14" s="1"/>
      <c r="MRN14" s="1"/>
      <c r="MRO14" s="1"/>
      <c r="MRP14" s="1"/>
      <c r="MRQ14" s="1"/>
      <c r="MRR14" s="1"/>
      <c r="MRS14" s="1"/>
      <c r="MRT14" s="1"/>
      <c r="MRU14" s="1"/>
      <c r="MRV14" s="1"/>
      <c r="MRW14" s="1"/>
      <c r="MRX14" s="1"/>
      <c r="MRY14" s="1"/>
      <c r="MRZ14" s="1"/>
      <c r="MSA14" s="1"/>
      <c r="MSB14" s="1"/>
      <c r="MSC14" s="1"/>
      <c r="MSD14" s="1"/>
      <c r="MSE14" s="1"/>
      <c r="MSF14" s="1"/>
      <c r="MSG14" s="1"/>
      <c r="MSH14" s="1"/>
      <c r="MSI14" s="1"/>
      <c r="MSJ14" s="1"/>
      <c r="MSK14" s="1"/>
      <c r="MSL14" s="1"/>
      <c r="MSM14" s="1"/>
      <c r="MSN14" s="1"/>
      <c r="MSO14" s="1"/>
      <c r="MSP14" s="1"/>
      <c r="MSQ14" s="1"/>
      <c r="MSR14" s="1"/>
      <c r="MSS14" s="1"/>
      <c r="MST14" s="1"/>
      <c r="MSU14" s="1"/>
      <c r="MSV14" s="1"/>
      <c r="MSW14" s="1"/>
      <c r="MSX14" s="1"/>
      <c r="MSY14" s="1"/>
      <c r="MSZ14" s="1"/>
      <c r="MTA14" s="1"/>
      <c r="MTB14" s="1"/>
      <c r="MTC14" s="1"/>
      <c r="MTD14" s="1"/>
      <c r="MTE14" s="1"/>
      <c r="MTF14" s="1"/>
      <c r="MTG14" s="1"/>
      <c r="MTH14" s="1"/>
      <c r="MTI14" s="1"/>
      <c r="MTJ14" s="1"/>
      <c r="MTK14" s="1"/>
      <c r="MTL14" s="1"/>
      <c r="MTM14" s="1"/>
      <c r="MTN14" s="1"/>
      <c r="MTO14" s="1"/>
      <c r="MTP14" s="1"/>
      <c r="MTQ14" s="1"/>
      <c r="MTR14" s="1"/>
      <c r="MTS14" s="1"/>
      <c r="MTT14" s="1"/>
      <c r="MTU14" s="1"/>
      <c r="MTV14" s="1"/>
      <c r="MTW14" s="1"/>
      <c r="MTX14" s="1"/>
      <c r="MTY14" s="1"/>
      <c r="MTZ14" s="1"/>
      <c r="MUA14" s="1"/>
      <c r="MUB14" s="1"/>
      <c r="MUC14" s="1"/>
      <c r="MUD14" s="1"/>
      <c r="MUE14" s="1"/>
      <c r="MUF14" s="1"/>
      <c r="MUG14" s="1"/>
      <c r="MUH14" s="1"/>
      <c r="MUI14" s="1"/>
      <c r="MUJ14" s="1"/>
      <c r="MUK14" s="1"/>
      <c r="MUL14" s="1"/>
      <c r="MUM14" s="1"/>
      <c r="MUN14" s="1"/>
      <c r="MUO14" s="1"/>
      <c r="MUP14" s="1"/>
      <c r="MUQ14" s="1"/>
      <c r="MUR14" s="1"/>
      <c r="MUS14" s="1"/>
      <c r="MUT14" s="1"/>
      <c r="MUU14" s="1"/>
      <c r="MUV14" s="1"/>
      <c r="MUW14" s="1"/>
      <c r="MUX14" s="1"/>
      <c r="MUY14" s="1"/>
      <c r="MUZ14" s="1"/>
      <c r="MVA14" s="1"/>
      <c r="MVB14" s="1"/>
      <c r="MVC14" s="1"/>
      <c r="MVD14" s="1"/>
      <c r="MVE14" s="1"/>
      <c r="MVF14" s="1"/>
      <c r="MVG14" s="1"/>
      <c r="MVH14" s="1"/>
      <c r="MVI14" s="1"/>
      <c r="MVJ14" s="1"/>
      <c r="MVK14" s="1"/>
      <c r="MVL14" s="1"/>
      <c r="MVM14" s="1"/>
      <c r="MVN14" s="1"/>
      <c r="MVO14" s="1"/>
      <c r="MVP14" s="1"/>
      <c r="MVQ14" s="1"/>
      <c r="MVR14" s="1"/>
      <c r="MVS14" s="1"/>
      <c r="MVT14" s="1"/>
      <c r="MVU14" s="1"/>
      <c r="MVV14" s="1"/>
      <c r="MVW14" s="1"/>
      <c r="MVX14" s="1"/>
      <c r="MVY14" s="1"/>
      <c r="MVZ14" s="1"/>
      <c r="MWA14" s="1"/>
      <c r="MWB14" s="1"/>
      <c r="MWC14" s="1"/>
      <c r="MWD14" s="1"/>
      <c r="MWE14" s="1"/>
      <c r="MWF14" s="1"/>
      <c r="MWG14" s="1"/>
      <c r="MWH14" s="1"/>
      <c r="MWI14" s="1"/>
      <c r="MWJ14" s="1"/>
      <c r="MWK14" s="1"/>
      <c r="MWL14" s="1"/>
      <c r="MWM14" s="1"/>
      <c r="MWN14" s="1"/>
      <c r="MWO14" s="1"/>
      <c r="MWP14" s="1"/>
      <c r="MWQ14" s="1"/>
      <c r="MWR14" s="1"/>
      <c r="MWS14" s="1"/>
      <c r="MWT14" s="1"/>
      <c r="MWU14" s="1"/>
      <c r="MWV14" s="1"/>
      <c r="MWW14" s="1"/>
      <c r="MWX14" s="1"/>
      <c r="MWY14" s="1"/>
      <c r="MWZ14" s="1"/>
      <c r="MXA14" s="1"/>
      <c r="MXB14" s="1"/>
      <c r="MXC14" s="1"/>
      <c r="MXD14" s="1"/>
      <c r="MXE14" s="1"/>
      <c r="MXF14" s="1"/>
      <c r="MXG14" s="1"/>
      <c r="MXH14" s="1"/>
      <c r="MXI14" s="1"/>
      <c r="MXJ14" s="1"/>
      <c r="MXK14" s="1"/>
      <c r="MXL14" s="1"/>
      <c r="MXM14" s="1"/>
      <c r="MXN14" s="1"/>
      <c r="MXO14" s="1"/>
      <c r="MXP14" s="1"/>
      <c r="MXQ14" s="1"/>
      <c r="MXR14" s="1"/>
      <c r="MXS14" s="1"/>
      <c r="MXT14" s="1"/>
      <c r="MXU14" s="1"/>
      <c r="MXV14" s="1"/>
      <c r="MXW14" s="1"/>
      <c r="MXX14" s="1"/>
      <c r="MXY14" s="1"/>
      <c r="MXZ14" s="1"/>
      <c r="MYA14" s="1"/>
      <c r="MYB14" s="1"/>
      <c r="MYC14" s="1"/>
      <c r="MYD14" s="1"/>
      <c r="MYE14" s="1"/>
      <c r="MYF14" s="1"/>
      <c r="MYG14" s="1"/>
      <c r="MYH14" s="1"/>
      <c r="MYI14" s="1"/>
      <c r="MYJ14" s="1"/>
      <c r="MYK14" s="1"/>
      <c r="MYL14" s="1"/>
      <c r="MYM14" s="1"/>
      <c r="MYN14" s="1"/>
      <c r="MYO14" s="1"/>
      <c r="MYP14" s="1"/>
      <c r="MYQ14" s="1"/>
      <c r="MYR14" s="1"/>
      <c r="MYS14" s="1"/>
      <c r="MYT14" s="1"/>
      <c r="MYU14" s="1"/>
      <c r="MYV14" s="1"/>
      <c r="MYW14" s="1"/>
      <c r="MYX14" s="1"/>
      <c r="MYY14" s="1"/>
      <c r="MYZ14" s="1"/>
      <c r="MZA14" s="1"/>
      <c r="MZB14" s="1"/>
      <c r="MZC14" s="1"/>
      <c r="MZD14" s="1"/>
      <c r="MZE14" s="1"/>
      <c r="MZF14" s="1"/>
      <c r="MZG14" s="1"/>
      <c r="MZH14" s="1"/>
      <c r="MZI14" s="1"/>
      <c r="MZJ14" s="1"/>
      <c r="MZK14" s="1"/>
      <c r="MZL14" s="1"/>
      <c r="MZM14" s="1"/>
      <c r="MZN14" s="1"/>
      <c r="MZO14" s="1"/>
      <c r="MZP14" s="1"/>
      <c r="MZQ14" s="1"/>
      <c r="MZR14" s="1"/>
      <c r="MZS14" s="1"/>
      <c r="MZT14" s="1"/>
      <c r="MZU14" s="1"/>
      <c r="MZV14" s="1"/>
      <c r="MZW14" s="1"/>
      <c r="MZX14" s="1"/>
      <c r="MZY14" s="1"/>
      <c r="MZZ14" s="1"/>
      <c r="NAA14" s="1"/>
      <c r="NAB14" s="1"/>
      <c r="NAC14" s="1"/>
      <c r="NAD14" s="1"/>
      <c r="NAE14" s="1"/>
      <c r="NAF14" s="1"/>
      <c r="NAG14" s="1"/>
      <c r="NAH14" s="1"/>
      <c r="NAI14" s="1"/>
      <c r="NAJ14" s="1"/>
      <c r="NAK14" s="1"/>
      <c r="NAL14" s="1"/>
      <c r="NAM14" s="1"/>
      <c r="NAN14" s="1"/>
      <c r="NAO14" s="1"/>
      <c r="NAP14" s="1"/>
      <c r="NAQ14" s="1"/>
      <c r="NAR14" s="1"/>
      <c r="NAS14" s="1"/>
      <c r="NAT14" s="1"/>
      <c r="NAU14" s="1"/>
      <c r="NAV14" s="1"/>
      <c r="NAW14" s="1"/>
      <c r="NAX14" s="1"/>
      <c r="NAY14" s="1"/>
      <c r="NAZ14" s="1"/>
      <c r="NBA14" s="1"/>
      <c r="NBB14" s="1"/>
      <c r="NBC14" s="1"/>
      <c r="NBD14" s="1"/>
      <c r="NBE14" s="1"/>
      <c r="NBF14" s="1"/>
      <c r="NBG14" s="1"/>
      <c r="NBH14" s="1"/>
      <c r="NBI14" s="1"/>
      <c r="NBJ14" s="1"/>
      <c r="NBK14" s="1"/>
      <c r="NBL14" s="1"/>
      <c r="NBM14" s="1"/>
      <c r="NBN14" s="1"/>
      <c r="NBO14" s="1"/>
      <c r="NBP14" s="1"/>
      <c r="NBQ14" s="1"/>
      <c r="NBR14" s="1"/>
      <c r="NBS14" s="1"/>
      <c r="NBT14" s="1"/>
      <c r="NBU14" s="1"/>
      <c r="NBV14" s="1"/>
      <c r="NBW14" s="1"/>
      <c r="NBX14" s="1"/>
      <c r="NBY14" s="1"/>
      <c r="NBZ14" s="1"/>
      <c r="NCA14" s="1"/>
      <c r="NCB14" s="1"/>
      <c r="NCC14" s="1"/>
      <c r="NCD14" s="1"/>
      <c r="NCE14" s="1"/>
      <c r="NCF14" s="1"/>
      <c r="NCG14" s="1"/>
      <c r="NCH14" s="1"/>
      <c r="NCI14" s="1"/>
      <c r="NCJ14" s="1"/>
      <c r="NCK14" s="1"/>
      <c r="NCL14" s="1"/>
      <c r="NCM14" s="1"/>
      <c r="NCN14" s="1"/>
      <c r="NCO14" s="1"/>
      <c r="NCP14" s="1"/>
      <c r="NCQ14" s="1"/>
      <c r="NCR14" s="1"/>
      <c r="NCS14" s="1"/>
      <c r="NCT14" s="1"/>
      <c r="NCU14" s="1"/>
      <c r="NCV14" s="1"/>
      <c r="NCW14" s="1"/>
      <c r="NCX14" s="1"/>
      <c r="NCY14" s="1"/>
      <c r="NCZ14" s="1"/>
      <c r="NDA14" s="1"/>
      <c r="NDB14" s="1"/>
      <c r="NDC14" s="1"/>
      <c r="NDD14" s="1"/>
      <c r="NDE14" s="1"/>
      <c r="NDF14" s="1"/>
      <c r="NDG14" s="1"/>
      <c r="NDH14" s="1"/>
      <c r="NDI14" s="1"/>
      <c r="NDJ14" s="1"/>
      <c r="NDK14" s="1"/>
      <c r="NDL14" s="1"/>
      <c r="NDM14" s="1"/>
      <c r="NDN14" s="1"/>
      <c r="NDO14" s="1"/>
      <c r="NDP14" s="1"/>
      <c r="NDQ14" s="1"/>
      <c r="NDR14" s="1"/>
      <c r="NDS14" s="1"/>
      <c r="NDT14" s="1"/>
      <c r="NDU14" s="1"/>
      <c r="NDV14" s="1"/>
      <c r="NDW14" s="1"/>
      <c r="NDX14" s="1"/>
      <c r="NDY14" s="1"/>
      <c r="NDZ14" s="1"/>
      <c r="NEA14" s="1"/>
      <c r="NEB14" s="1"/>
      <c r="NEC14" s="1"/>
      <c r="NED14" s="1"/>
      <c r="NEE14" s="1"/>
      <c r="NEF14" s="1"/>
      <c r="NEG14" s="1"/>
      <c r="NEH14" s="1"/>
      <c r="NEI14" s="1"/>
      <c r="NEJ14" s="1"/>
      <c r="NEK14" s="1"/>
      <c r="NEL14" s="1"/>
      <c r="NEM14" s="1"/>
      <c r="NEN14" s="1"/>
      <c r="NEO14" s="1"/>
      <c r="NEP14" s="1"/>
      <c r="NEQ14" s="1"/>
      <c r="NER14" s="1"/>
      <c r="NES14" s="1"/>
      <c r="NET14" s="1"/>
      <c r="NEU14" s="1"/>
      <c r="NEV14" s="1"/>
      <c r="NEW14" s="1"/>
      <c r="NEX14" s="1"/>
      <c r="NEY14" s="1"/>
      <c r="NEZ14" s="1"/>
      <c r="NFA14" s="1"/>
      <c r="NFB14" s="1"/>
      <c r="NFC14" s="1"/>
      <c r="NFD14" s="1"/>
      <c r="NFE14" s="1"/>
      <c r="NFF14" s="1"/>
      <c r="NFG14" s="1"/>
      <c r="NFH14" s="1"/>
      <c r="NFI14" s="1"/>
      <c r="NFJ14" s="1"/>
      <c r="NFK14" s="1"/>
      <c r="NFL14" s="1"/>
      <c r="NFM14" s="1"/>
      <c r="NFN14" s="1"/>
      <c r="NFO14" s="1"/>
      <c r="NFP14" s="1"/>
      <c r="NFQ14" s="1"/>
      <c r="NFR14" s="1"/>
      <c r="NFS14" s="1"/>
      <c r="NFT14" s="1"/>
      <c r="NFU14" s="1"/>
      <c r="NFV14" s="1"/>
      <c r="NFW14" s="1"/>
      <c r="NFX14" s="1"/>
      <c r="NFY14" s="1"/>
      <c r="NFZ14" s="1"/>
      <c r="NGA14" s="1"/>
      <c r="NGB14" s="1"/>
      <c r="NGC14" s="1"/>
      <c r="NGD14" s="1"/>
      <c r="NGE14" s="1"/>
      <c r="NGF14" s="1"/>
      <c r="NGG14" s="1"/>
      <c r="NGH14" s="1"/>
      <c r="NGI14" s="1"/>
      <c r="NGJ14" s="1"/>
      <c r="NGK14" s="1"/>
      <c r="NGL14" s="1"/>
      <c r="NGM14" s="1"/>
      <c r="NGN14" s="1"/>
      <c r="NGO14" s="1"/>
      <c r="NGP14" s="1"/>
      <c r="NGQ14" s="1"/>
      <c r="NGR14" s="1"/>
      <c r="NGS14" s="1"/>
      <c r="NGT14" s="1"/>
      <c r="NGU14" s="1"/>
      <c r="NGV14" s="1"/>
      <c r="NGW14" s="1"/>
      <c r="NGX14" s="1"/>
      <c r="NGY14" s="1"/>
      <c r="NGZ14" s="1"/>
      <c r="NHA14" s="1"/>
      <c r="NHB14" s="1"/>
      <c r="NHC14" s="1"/>
      <c r="NHD14" s="1"/>
      <c r="NHE14" s="1"/>
      <c r="NHF14" s="1"/>
      <c r="NHG14" s="1"/>
      <c r="NHH14" s="1"/>
      <c r="NHI14" s="1"/>
      <c r="NHJ14" s="1"/>
      <c r="NHK14" s="1"/>
      <c r="NHL14" s="1"/>
      <c r="NHM14" s="1"/>
      <c r="NHN14" s="1"/>
      <c r="NHO14" s="1"/>
      <c r="NHP14" s="1"/>
      <c r="NHQ14" s="1"/>
      <c r="NHR14" s="1"/>
      <c r="NHS14" s="1"/>
      <c r="NHT14" s="1"/>
      <c r="NHU14" s="1"/>
      <c r="NHV14" s="1"/>
      <c r="NHW14" s="1"/>
      <c r="NHX14" s="1"/>
      <c r="NHY14" s="1"/>
      <c r="NHZ14" s="1"/>
      <c r="NIA14" s="1"/>
      <c r="NIB14" s="1"/>
      <c r="NIC14" s="1"/>
      <c r="NID14" s="1"/>
      <c r="NIE14" s="1"/>
      <c r="NIF14" s="1"/>
      <c r="NIG14" s="1"/>
      <c r="NIH14" s="1"/>
      <c r="NII14" s="1"/>
      <c r="NIJ14" s="1"/>
      <c r="NIK14" s="1"/>
      <c r="NIL14" s="1"/>
      <c r="NIM14" s="1"/>
      <c r="NIN14" s="1"/>
      <c r="NIO14" s="1"/>
      <c r="NIP14" s="1"/>
      <c r="NIQ14" s="1"/>
      <c r="NIR14" s="1"/>
      <c r="NIS14" s="1"/>
      <c r="NIT14" s="1"/>
      <c r="NIU14" s="1"/>
      <c r="NIV14" s="1"/>
      <c r="NIW14" s="1"/>
      <c r="NIX14" s="1"/>
      <c r="NIY14" s="1"/>
      <c r="NIZ14" s="1"/>
      <c r="NJA14" s="1"/>
      <c r="NJB14" s="1"/>
      <c r="NJC14" s="1"/>
      <c r="NJD14" s="1"/>
      <c r="NJE14" s="1"/>
      <c r="NJF14" s="1"/>
      <c r="NJG14" s="1"/>
      <c r="NJH14" s="1"/>
      <c r="NJI14" s="1"/>
      <c r="NJJ14" s="1"/>
      <c r="NJK14" s="1"/>
      <c r="NJL14" s="1"/>
      <c r="NJM14" s="1"/>
      <c r="NJN14" s="1"/>
      <c r="NJO14" s="1"/>
      <c r="NJP14" s="1"/>
      <c r="NJQ14" s="1"/>
      <c r="NJR14" s="1"/>
      <c r="NJS14" s="1"/>
      <c r="NJT14" s="1"/>
      <c r="NJU14" s="1"/>
      <c r="NJV14" s="1"/>
      <c r="NJW14" s="1"/>
      <c r="NJX14" s="1"/>
      <c r="NJY14" s="1"/>
      <c r="NJZ14" s="1"/>
      <c r="NKA14" s="1"/>
      <c r="NKB14" s="1"/>
      <c r="NKC14" s="1"/>
      <c r="NKD14" s="1"/>
      <c r="NKE14" s="1"/>
      <c r="NKF14" s="1"/>
      <c r="NKG14" s="1"/>
      <c r="NKH14" s="1"/>
      <c r="NKI14" s="1"/>
      <c r="NKJ14" s="1"/>
      <c r="NKK14" s="1"/>
      <c r="NKL14" s="1"/>
      <c r="NKM14" s="1"/>
      <c r="NKN14" s="1"/>
      <c r="NKO14" s="1"/>
      <c r="NKP14" s="1"/>
      <c r="NKQ14" s="1"/>
      <c r="NKR14" s="1"/>
      <c r="NKS14" s="1"/>
      <c r="NKT14" s="1"/>
      <c r="NKU14" s="1"/>
      <c r="NKV14" s="1"/>
      <c r="NKW14" s="1"/>
      <c r="NKX14" s="1"/>
      <c r="NKY14" s="1"/>
      <c r="NKZ14" s="1"/>
      <c r="NLA14" s="1"/>
      <c r="NLB14" s="1"/>
      <c r="NLC14" s="1"/>
      <c r="NLD14" s="1"/>
      <c r="NLE14" s="1"/>
      <c r="NLF14" s="1"/>
      <c r="NLG14" s="1"/>
      <c r="NLH14" s="1"/>
      <c r="NLI14" s="1"/>
      <c r="NLJ14" s="1"/>
      <c r="NLK14" s="1"/>
      <c r="NLL14" s="1"/>
      <c r="NLM14" s="1"/>
      <c r="NLN14" s="1"/>
      <c r="NLO14" s="1"/>
      <c r="NLP14" s="1"/>
      <c r="NLQ14" s="1"/>
      <c r="NLR14" s="1"/>
      <c r="NLS14" s="1"/>
      <c r="NLT14" s="1"/>
      <c r="NLU14" s="1"/>
      <c r="NLV14" s="1"/>
      <c r="NLW14" s="1"/>
      <c r="NLX14" s="1"/>
      <c r="NLY14" s="1"/>
      <c r="NLZ14" s="1"/>
      <c r="NMA14" s="1"/>
      <c r="NMB14" s="1"/>
      <c r="NMC14" s="1"/>
      <c r="NMD14" s="1"/>
      <c r="NME14" s="1"/>
      <c r="NMF14" s="1"/>
      <c r="NMG14" s="1"/>
      <c r="NMH14" s="1"/>
      <c r="NMI14" s="1"/>
      <c r="NMJ14" s="1"/>
      <c r="NMK14" s="1"/>
      <c r="NML14" s="1"/>
      <c r="NMM14" s="1"/>
      <c r="NMN14" s="1"/>
      <c r="NMO14" s="1"/>
      <c r="NMP14" s="1"/>
      <c r="NMQ14" s="1"/>
      <c r="NMR14" s="1"/>
      <c r="NMS14" s="1"/>
      <c r="NMT14" s="1"/>
      <c r="NMU14" s="1"/>
      <c r="NMV14" s="1"/>
      <c r="NMW14" s="1"/>
      <c r="NMX14" s="1"/>
      <c r="NMY14" s="1"/>
      <c r="NMZ14" s="1"/>
      <c r="NNA14" s="1"/>
      <c r="NNB14" s="1"/>
      <c r="NNC14" s="1"/>
      <c r="NND14" s="1"/>
      <c r="NNE14" s="1"/>
      <c r="NNF14" s="1"/>
      <c r="NNG14" s="1"/>
      <c r="NNH14" s="1"/>
      <c r="NNI14" s="1"/>
      <c r="NNJ14" s="1"/>
      <c r="NNK14" s="1"/>
      <c r="NNL14" s="1"/>
      <c r="NNM14" s="1"/>
      <c r="NNN14" s="1"/>
      <c r="NNO14" s="1"/>
      <c r="NNP14" s="1"/>
      <c r="NNQ14" s="1"/>
      <c r="NNR14" s="1"/>
      <c r="NNS14" s="1"/>
      <c r="NNT14" s="1"/>
      <c r="NNU14" s="1"/>
      <c r="NNV14" s="1"/>
      <c r="NNW14" s="1"/>
      <c r="NNX14" s="1"/>
      <c r="NNY14" s="1"/>
      <c r="NNZ14" s="1"/>
      <c r="NOA14" s="1"/>
      <c r="NOB14" s="1"/>
      <c r="NOC14" s="1"/>
      <c r="NOD14" s="1"/>
      <c r="NOE14" s="1"/>
      <c r="NOF14" s="1"/>
      <c r="NOG14" s="1"/>
      <c r="NOH14" s="1"/>
      <c r="NOI14" s="1"/>
      <c r="NOJ14" s="1"/>
      <c r="NOK14" s="1"/>
      <c r="NOL14" s="1"/>
      <c r="NOM14" s="1"/>
      <c r="NON14" s="1"/>
      <c r="NOO14" s="1"/>
      <c r="NOP14" s="1"/>
      <c r="NOQ14" s="1"/>
      <c r="NOR14" s="1"/>
      <c r="NOS14" s="1"/>
      <c r="NOT14" s="1"/>
      <c r="NOU14" s="1"/>
      <c r="NOV14" s="1"/>
      <c r="NOW14" s="1"/>
      <c r="NOX14" s="1"/>
      <c r="NOY14" s="1"/>
      <c r="NOZ14" s="1"/>
      <c r="NPA14" s="1"/>
      <c r="NPB14" s="1"/>
      <c r="NPC14" s="1"/>
      <c r="NPD14" s="1"/>
      <c r="NPE14" s="1"/>
      <c r="NPF14" s="1"/>
      <c r="NPG14" s="1"/>
      <c r="NPH14" s="1"/>
      <c r="NPI14" s="1"/>
      <c r="NPJ14" s="1"/>
      <c r="NPK14" s="1"/>
      <c r="NPL14" s="1"/>
      <c r="NPM14" s="1"/>
      <c r="NPN14" s="1"/>
      <c r="NPO14" s="1"/>
      <c r="NPP14" s="1"/>
      <c r="NPQ14" s="1"/>
      <c r="NPR14" s="1"/>
      <c r="NPS14" s="1"/>
      <c r="NPT14" s="1"/>
      <c r="NPU14" s="1"/>
      <c r="NPV14" s="1"/>
      <c r="NPW14" s="1"/>
      <c r="NPX14" s="1"/>
      <c r="NPY14" s="1"/>
      <c r="NPZ14" s="1"/>
      <c r="NQA14" s="1"/>
      <c r="NQB14" s="1"/>
      <c r="NQC14" s="1"/>
      <c r="NQD14" s="1"/>
      <c r="NQE14" s="1"/>
      <c r="NQF14" s="1"/>
      <c r="NQG14" s="1"/>
      <c r="NQH14" s="1"/>
      <c r="NQI14" s="1"/>
      <c r="NQJ14" s="1"/>
      <c r="NQK14" s="1"/>
      <c r="NQL14" s="1"/>
      <c r="NQM14" s="1"/>
      <c r="NQN14" s="1"/>
      <c r="NQO14" s="1"/>
      <c r="NQP14" s="1"/>
      <c r="NQQ14" s="1"/>
      <c r="NQR14" s="1"/>
      <c r="NQS14" s="1"/>
      <c r="NQT14" s="1"/>
      <c r="NQU14" s="1"/>
      <c r="NQV14" s="1"/>
      <c r="NQW14" s="1"/>
      <c r="NQX14" s="1"/>
      <c r="NQY14" s="1"/>
      <c r="NQZ14" s="1"/>
      <c r="NRA14" s="1"/>
      <c r="NRB14" s="1"/>
      <c r="NRC14" s="1"/>
      <c r="NRD14" s="1"/>
      <c r="NRE14" s="1"/>
      <c r="NRF14" s="1"/>
      <c r="NRG14" s="1"/>
      <c r="NRH14" s="1"/>
      <c r="NRI14" s="1"/>
      <c r="NRJ14" s="1"/>
      <c r="NRK14" s="1"/>
      <c r="NRL14" s="1"/>
      <c r="NRM14" s="1"/>
      <c r="NRN14" s="1"/>
      <c r="NRO14" s="1"/>
      <c r="NRP14" s="1"/>
      <c r="NRQ14" s="1"/>
      <c r="NRR14" s="1"/>
      <c r="NRS14" s="1"/>
      <c r="NRT14" s="1"/>
      <c r="NRU14" s="1"/>
      <c r="NRV14" s="1"/>
      <c r="NRW14" s="1"/>
      <c r="NRX14" s="1"/>
      <c r="NRY14" s="1"/>
      <c r="NRZ14" s="1"/>
      <c r="NSA14" s="1"/>
      <c r="NSB14" s="1"/>
      <c r="NSC14" s="1"/>
      <c r="NSD14" s="1"/>
      <c r="NSE14" s="1"/>
      <c r="NSF14" s="1"/>
      <c r="NSG14" s="1"/>
      <c r="NSH14" s="1"/>
      <c r="NSI14" s="1"/>
      <c r="NSJ14" s="1"/>
      <c r="NSK14" s="1"/>
      <c r="NSL14" s="1"/>
      <c r="NSM14" s="1"/>
      <c r="NSN14" s="1"/>
      <c r="NSO14" s="1"/>
      <c r="NSP14" s="1"/>
      <c r="NSQ14" s="1"/>
      <c r="NSR14" s="1"/>
      <c r="NSS14" s="1"/>
      <c r="NST14" s="1"/>
      <c r="NSU14" s="1"/>
      <c r="NSV14" s="1"/>
      <c r="NSW14" s="1"/>
      <c r="NSX14" s="1"/>
      <c r="NSY14" s="1"/>
      <c r="NSZ14" s="1"/>
      <c r="NTA14" s="1"/>
      <c r="NTB14" s="1"/>
      <c r="NTC14" s="1"/>
      <c r="NTD14" s="1"/>
      <c r="NTE14" s="1"/>
      <c r="NTF14" s="1"/>
      <c r="NTG14" s="1"/>
      <c r="NTH14" s="1"/>
      <c r="NTI14" s="1"/>
      <c r="NTJ14" s="1"/>
      <c r="NTK14" s="1"/>
      <c r="NTL14" s="1"/>
      <c r="NTM14" s="1"/>
      <c r="NTN14" s="1"/>
      <c r="NTO14" s="1"/>
      <c r="NTP14" s="1"/>
      <c r="NTQ14" s="1"/>
      <c r="NTR14" s="1"/>
      <c r="NTS14" s="1"/>
      <c r="NTT14" s="1"/>
      <c r="NTU14" s="1"/>
      <c r="NTV14" s="1"/>
      <c r="NTW14" s="1"/>
      <c r="NTX14" s="1"/>
      <c r="NTY14" s="1"/>
      <c r="NTZ14" s="1"/>
      <c r="NUA14" s="1"/>
      <c r="NUB14" s="1"/>
      <c r="NUC14" s="1"/>
      <c r="NUD14" s="1"/>
      <c r="NUE14" s="1"/>
      <c r="NUF14" s="1"/>
      <c r="NUG14" s="1"/>
      <c r="NUH14" s="1"/>
      <c r="NUI14" s="1"/>
      <c r="NUJ14" s="1"/>
      <c r="NUK14" s="1"/>
      <c r="NUL14" s="1"/>
      <c r="NUM14" s="1"/>
      <c r="NUN14" s="1"/>
      <c r="NUO14" s="1"/>
      <c r="NUP14" s="1"/>
      <c r="NUQ14" s="1"/>
      <c r="NUR14" s="1"/>
      <c r="NUS14" s="1"/>
      <c r="NUT14" s="1"/>
      <c r="NUU14" s="1"/>
      <c r="NUV14" s="1"/>
      <c r="NUW14" s="1"/>
      <c r="NUX14" s="1"/>
      <c r="NUY14" s="1"/>
      <c r="NUZ14" s="1"/>
      <c r="NVA14" s="1"/>
      <c r="NVB14" s="1"/>
      <c r="NVC14" s="1"/>
      <c r="NVD14" s="1"/>
      <c r="NVE14" s="1"/>
      <c r="NVF14" s="1"/>
      <c r="NVG14" s="1"/>
      <c r="NVH14" s="1"/>
      <c r="NVI14" s="1"/>
      <c r="NVJ14" s="1"/>
      <c r="NVK14" s="1"/>
      <c r="NVL14" s="1"/>
      <c r="NVM14" s="1"/>
      <c r="NVN14" s="1"/>
      <c r="NVO14" s="1"/>
      <c r="NVP14" s="1"/>
      <c r="NVQ14" s="1"/>
      <c r="NVR14" s="1"/>
      <c r="NVS14" s="1"/>
      <c r="NVT14" s="1"/>
      <c r="NVU14" s="1"/>
      <c r="NVV14" s="1"/>
      <c r="NVW14" s="1"/>
      <c r="NVX14" s="1"/>
      <c r="NVY14" s="1"/>
      <c r="NVZ14" s="1"/>
      <c r="NWA14" s="1"/>
      <c r="NWB14" s="1"/>
      <c r="NWC14" s="1"/>
      <c r="NWD14" s="1"/>
      <c r="NWE14" s="1"/>
      <c r="NWF14" s="1"/>
      <c r="NWG14" s="1"/>
      <c r="NWH14" s="1"/>
      <c r="NWI14" s="1"/>
      <c r="NWJ14" s="1"/>
      <c r="NWK14" s="1"/>
      <c r="NWL14" s="1"/>
      <c r="NWM14" s="1"/>
      <c r="NWN14" s="1"/>
      <c r="NWO14" s="1"/>
      <c r="NWP14" s="1"/>
      <c r="NWQ14" s="1"/>
      <c r="NWR14" s="1"/>
      <c r="NWS14" s="1"/>
      <c r="NWT14" s="1"/>
      <c r="NWU14" s="1"/>
      <c r="NWV14" s="1"/>
      <c r="NWW14" s="1"/>
      <c r="NWX14" s="1"/>
      <c r="NWY14" s="1"/>
      <c r="NWZ14" s="1"/>
      <c r="NXA14" s="1"/>
      <c r="NXB14" s="1"/>
      <c r="NXC14" s="1"/>
      <c r="NXD14" s="1"/>
      <c r="NXE14" s="1"/>
      <c r="NXF14" s="1"/>
      <c r="NXG14" s="1"/>
      <c r="NXH14" s="1"/>
      <c r="NXI14" s="1"/>
      <c r="NXJ14" s="1"/>
      <c r="NXK14" s="1"/>
      <c r="NXL14" s="1"/>
      <c r="NXM14" s="1"/>
      <c r="NXN14" s="1"/>
      <c r="NXO14" s="1"/>
      <c r="NXP14" s="1"/>
      <c r="NXQ14" s="1"/>
      <c r="NXR14" s="1"/>
      <c r="NXS14" s="1"/>
      <c r="NXT14" s="1"/>
      <c r="NXU14" s="1"/>
      <c r="NXV14" s="1"/>
      <c r="NXW14" s="1"/>
      <c r="NXX14" s="1"/>
      <c r="NXY14" s="1"/>
      <c r="NXZ14" s="1"/>
      <c r="NYA14" s="1"/>
      <c r="NYB14" s="1"/>
      <c r="NYC14" s="1"/>
      <c r="NYD14" s="1"/>
      <c r="NYE14" s="1"/>
      <c r="NYF14" s="1"/>
      <c r="NYG14" s="1"/>
      <c r="NYH14" s="1"/>
      <c r="NYI14" s="1"/>
      <c r="NYJ14" s="1"/>
      <c r="NYK14" s="1"/>
      <c r="NYL14" s="1"/>
      <c r="NYM14" s="1"/>
      <c r="NYN14" s="1"/>
      <c r="NYO14" s="1"/>
      <c r="NYP14" s="1"/>
      <c r="NYQ14" s="1"/>
      <c r="NYR14" s="1"/>
      <c r="NYS14" s="1"/>
      <c r="NYT14" s="1"/>
      <c r="NYU14" s="1"/>
      <c r="NYV14" s="1"/>
      <c r="NYW14" s="1"/>
      <c r="NYX14" s="1"/>
      <c r="NYY14" s="1"/>
      <c r="NYZ14" s="1"/>
      <c r="NZA14" s="1"/>
      <c r="NZB14" s="1"/>
      <c r="NZC14" s="1"/>
      <c r="NZD14" s="1"/>
      <c r="NZE14" s="1"/>
      <c r="NZF14" s="1"/>
      <c r="NZG14" s="1"/>
      <c r="NZH14" s="1"/>
      <c r="NZI14" s="1"/>
      <c r="NZJ14" s="1"/>
      <c r="NZK14" s="1"/>
      <c r="NZL14" s="1"/>
      <c r="NZM14" s="1"/>
      <c r="NZN14" s="1"/>
      <c r="NZO14" s="1"/>
      <c r="NZP14" s="1"/>
      <c r="NZQ14" s="1"/>
      <c r="NZR14" s="1"/>
      <c r="NZS14" s="1"/>
      <c r="NZT14" s="1"/>
      <c r="NZU14" s="1"/>
      <c r="NZV14" s="1"/>
      <c r="NZW14" s="1"/>
      <c r="NZX14" s="1"/>
      <c r="NZY14" s="1"/>
      <c r="NZZ14" s="1"/>
      <c r="OAA14" s="1"/>
      <c r="OAB14" s="1"/>
      <c r="OAC14" s="1"/>
      <c r="OAD14" s="1"/>
      <c r="OAE14" s="1"/>
      <c r="OAF14" s="1"/>
      <c r="OAG14" s="1"/>
      <c r="OAH14" s="1"/>
      <c r="OAI14" s="1"/>
      <c r="OAJ14" s="1"/>
      <c r="OAK14" s="1"/>
      <c r="OAL14" s="1"/>
      <c r="OAM14" s="1"/>
      <c r="OAN14" s="1"/>
      <c r="OAO14" s="1"/>
      <c r="OAP14" s="1"/>
      <c r="OAQ14" s="1"/>
      <c r="OAR14" s="1"/>
      <c r="OAS14" s="1"/>
      <c r="OAT14" s="1"/>
      <c r="OAU14" s="1"/>
      <c r="OAV14" s="1"/>
      <c r="OAW14" s="1"/>
      <c r="OAX14" s="1"/>
      <c r="OAY14" s="1"/>
      <c r="OAZ14" s="1"/>
      <c r="OBA14" s="1"/>
      <c r="OBB14" s="1"/>
      <c r="OBC14" s="1"/>
      <c r="OBD14" s="1"/>
      <c r="OBE14" s="1"/>
      <c r="OBF14" s="1"/>
      <c r="OBG14" s="1"/>
      <c r="OBH14" s="1"/>
      <c r="OBI14" s="1"/>
      <c r="OBJ14" s="1"/>
      <c r="OBK14" s="1"/>
      <c r="OBL14" s="1"/>
      <c r="OBM14" s="1"/>
      <c r="OBN14" s="1"/>
      <c r="OBO14" s="1"/>
      <c r="OBP14" s="1"/>
      <c r="OBQ14" s="1"/>
      <c r="OBR14" s="1"/>
      <c r="OBS14" s="1"/>
      <c r="OBT14" s="1"/>
      <c r="OBU14" s="1"/>
      <c r="OBV14" s="1"/>
      <c r="OBW14" s="1"/>
      <c r="OBX14" s="1"/>
      <c r="OBY14" s="1"/>
      <c r="OBZ14" s="1"/>
      <c r="OCA14" s="1"/>
      <c r="OCB14" s="1"/>
      <c r="OCC14" s="1"/>
      <c r="OCD14" s="1"/>
      <c r="OCE14" s="1"/>
      <c r="OCF14" s="1"/>
      <c r="OCG14" s="1"/>
      <c r="OCH14" s="1"/>
      <c r="OCI14" s="1"/>
      <c r="OCJ14" s="1"/>
      <c r="OCK14" s="1"/>
      <c r="OCL14" s="1"/>
      <c r="OCM14" s="1"/>
      <c r="OCN14" s="1"/>
      <c r="OCO14" s="1"/>
      <c r="OCP14" s="1"/>
      <c r="OCQ14" s="1"/>
      <c r="OCR14" s="1"/>
      <c r="OCS14" s="1"/>
      <c r="OCT14" s="1"/>
      <c r="OCU14" s="1"/>
      <c r="OCV14" s="1"/>
      <c r="OCW14" s="1"/>
      <c r="OCX14" s="1"/>
      <c r="OCY14" s="1"/>
      <c r="OCZ14" s="1"/>
      <c r="ODA14" s="1"/>
      <c r="ODB14" s="1"/>
      <c r="ODC14" s="1"/>
      <c r="ODD14" s="1"/>
      <c r="ODE14" s="1"/>
      <c r="ODF14" s="1"/>
      <c r="ODG14" s="1"/>
      <c r="ODH14" s="1"/>
      <c r="ODI14" s="1"/>
      <c r="ODJ14" s="1"/>
      <c r="ODK14" s="1"/>
      <c r="ODL14" s="1"/>
      <c r="ODM14" s="1"/>
      <c r="ODN14" s="1"/>
      <c r="ODO14" s="1"/>
      <c r="ODP14" s="1"/>
      <c r="ODQ14" s="1"/>
      <c r="ODR14" s="1"/>
      <c r="ODS14" s="1"/>
      <c r="ODT14" s="1"/>
      <c r="ODU14" s="1"/>
      <c r="ODV14" s="1"/>
      <c r="ODW14" s="1"/>
      <c r="ODX14" s="1"/>
      <c r="ODY14" s="1"/>
      <c r="ODZ14" s="1"/>
      <c r="OEA14" s="1"/>
      <c r="OEB14" s="1"/>
      <c r="OEC14" s="1"/>
      <c r="OED14" s="1"/>
      <c r="OEE14" s="1"/>
      <c r="OEF14" s="1"/>
      <c r="OEG14" s="1"/>
      <c r="OEH14" s="1"/>
      <c r="OEI14" s="1"/>
      <c r="OEJ14" s="1"/>
      <c r="OEK14" s="1"/>
      <c r="OEL14" s="1"/>
      <c r="OEM14" s="1"/>
      <c r="OEN14" s="1"/>
      <c r="OEO14" s="1"/>
      <c r="OEP14" s="1"/>
      <c r="OEQ14" s="1"/>
      <c r="OER14" s="1"/>
      <c r="OES14" s="1"/>
      <c r="OET14" s="1"/>
      <c r="OEU14" s="1"/>
      <c r="OEV14" s="1"/>
      <c r="OEW14" s="1"/>
      <c r="OEX14" s="1"/>
      <c r="OEY14" s="1"/>
      <c r="OEZ14" s="1"/>
      <c r="OFA14" s="1"/>
      <c r="OFB14" s="1"/>
      <c r="OFC14" s="1"/>
      <c r="OFD14" s="1"/>
      <c r="OFE14" s="1"/>
      <c r="OFF14" s="1"/>
      <c r="OFG14" s="1"/>
      <c r="OFH14" s="1"/>
      <c r="OFI14" s="1"/>
      <c r="OFJ14" s="1"/>
      <c r="OFK14" s="1"/>
      <c r="OFL14" s="1"/>
      <c r="OFM14" s="1"/>
      <c r="OFN14" s="1"/>
      <c r="OFO14" s="1"/>
      <c r="OFP14" s="1"/>
      <c r="OFQ14" s="1"/>
      <c r="OFR14" s="1"/>
      <c r="OFS14" s="1"/>
      <c r="OFT14" s="1"/>
      <c r="OFU14" s="1"/>
      <c r="OFV14" s="1"/>
      <c r="OFW14" s="1"/>
      <c r="OFX14" s="1"/>
      <c r="OFY14" s="1"/>
      <c r="OFZ14" s="1"/>
      <c r="OGA14" s="1"/>
      <c r="OGB14" s="1"/>
      <c r="OGC14" s="1"/>
      <c r="OGD14" s="1"/>
      <c r="OGE14" s="1"/>
      <c r="OGF14" s="1"/>
      <c r="OGG14" s="1"/>
      <c r="OGH14" s="1"/>
      <c r="OGI14" s="1"/>
      <c r="OGJ14" s="1"/>
      <c r="OGK14" s="1"/>
      <c r="OGL14" s="1"/>
      <c r="OGM14" s="1"/>
      <c r="OGN14" s="1"/>
      <c r="OGO14" s="1"/>
      <c r="OGP14" s="1"/>
      <c r="OGQ14" s="1"/>
      <c r="OGR14" s="1"/>
      <c r="OGS14" s="1"/>
      <c r="OGT14" s="1"/>
      <c r="OGU14" s="1"/>
      <c r="OGV14" s="1"/>
      <c r="OGW14" s="1"/>
      <c r="OGX14" s="1"/>
      <c r="OGY14" s="1"/>
      <c r="OGZ14" s="1"/>
      <c r="OHA14" s="1"/>
      <c r="OHB14" s="1"/>
      <c r="OHC14" s="1"/>
      <c r="OHD14" s="1"/>
      <c r="OHE14" s="1"/>
      <c r="OHF14" s="1"/>
      <c r="OHG14" s="1"/>
      <c r="OHH14" s="1"/>
      <c r="OHI14" s="1"/>
      <c r="OHJ14" s="1"/>
      <c r="OHK14" s="1"/>
      <c r="OHL14" s="1"/>
      <c r="OHM14" s="1"/>
      <c r="OHN14" s="1"/>
      <c r="OHO14" s="1"/>
      <c r="OHP14" s="1"/>
      <c r="OHQ14" s="1"/>
      <c r="OHR14" s="1"/>
      <c r="OHS14" s="1"/>
      <c r="OHT14" s="1"/>
      <c r="OHU14" s="1"/>
      <c r="OHV14" s="1"/>
      <c r="OHW14" s="1"/>
      <c r="OHX14" s="1"/>
      <c r="OHY14" s="1"/>
      <c r="OHZ14" s="1"/>
      <c r="OIA14" s="1"/>
      <c r="OIB14" s="1"/>
      <c r="OIC14" s="1"/>
      <c r="OID14" s="1"/>
      <c r="OIE14" s="1"/>
      <c r="OIF14" s="1"/>
      <c r="OIG14" s="1"/>
      <c r="OIH14" s="1"/>
      <c r="OII14" s="1"/>
      <c r="OIJ14" s="1"/>
      <c r="OIK14" s="1"/>
      <c r="OIL14" s="1"/>
      <c r="OIM14" s="1"/>
      <c r="OIN14" s="1"/>
      <c r="OIO14" s="1"/>
      <c r="OIP14" s="1"/>
      <c r="OIQ14" s="1"/>
      <c r="OIR14" s="1"/>
      <c r="OIS14" s="1"/>
      <c r="OIT14" s="1"/>
      <c r="OIU14" s="1"/>
      <c r="OIV14" s="1"/>
      <c r="OIW14" s="1"/>
      <c r="OIX14" s="1"/>
      <c r="OIY14" s="1"/>
      <c r="OIZ14" s="1"/>
      <c r="OJA14" s="1"/>
      <c r="OJB14" s="1"/>
      <c r="OJC14" s="1"/>
      <c r="OJD14" s="1"/>
      <c r="OJE14" s="1"/>
      <c r="OJF14" s="1"/>
      <c r="OJG14" s="1"/>
      <c r="OJH14" s="1"/>
      <c r="OJI14" s="1"/>
      <c r="OJJ14" s="1"/>
      <c r="OJK14" s="1"/>
      <c r="OJL14" s="1"/>
      <c r="OJM14" s="1"/>
      <c r="OJN14" s="1"/>
      <c r="OJO14" s="1"/>
      <c r="OJP14" s="1"/>
      <c r="OJQ14" s="1"/>
      <c r="OJR14" s="1"/>
      <c r="OJS14" s="1"/>
      <c r="OJT14" s="1"/>
      <c r="OJU14" s="1"/>
      <c r="OJV14" s="1"/>
      <c r="OJW14" s="1"/>
      <c r="OJX14" s="1"/>
      <c r="OJY14" s="1"/>
      <c r="OJZ14" s="1"/>
      <c r="OKA14" s="1"/>
      <c r="OKB14" s="1"/>
      <c r="OKC14" s="1"/>
      <c r="OKD14" s="1"/>
      <c r="OKE14" s="1"/>
      <c r="OKF14" s="1"/>
      <c r="OKG14" s="1"/>
      <c r="OKH14" s="1"/>
      <c r="OKI14" s="1"/>
      <c r="OKJ14" s="1"/>
      <c r="OKK14" s="1"/>
      <c r="OKL14" s="1"/>
      <c r="OKM14" s="1"/>
      <c r="OKN14" s="1"/>
      <c r="OKO14" s="1"/>
      <c r="OKP14" s="1"/>
      <c r="OKQ14" s="1"/>
      <c r="OKR14" s="1"/>
      <c r="OKS14" s="1"/>
      <c r="OKT14" s="1"/>
      <c r="OKU14" s="1"/>
      <c r="OKV14" s="1"/>
      <c r="OKW14" s="1"/>
      <c r="OKX14" s="1"/>
      <c r="OKY14" s="1"/>
      <c r="OKZ14" s="1"/>
      <c r="OLA14" s="1"/>
      <c r="OLB14" s="1"/>
      <c r="OLC14" s="1"/>
      <c r="OLD14" s="1"/>
      <c r="OLE14" s="1"/>
      <c r="OLF14" s="1"/>
      <c r="OLG14" s="1"/>
      <c r="OLH14" s="1"/>
      <c r="OLI14" s="1"/>
      <c r="OLJ14" s="1"/>
      <c r="OLK14" s="1"/>
      <c r="OLL14" s="1"/>
      <c r="OLM14" s="1"/>
      <c r="OLN14" s="1"/>
      <c r="OLO14" s="1"/>
      <c r="OLP14" s="1"/>
      <c r="OLQ14" s="1"/>
      <c r="OLR14" s="1"/>
      <c r="OLS14" s="1"/>
      <c r="OLT14" s="1"/>
      <c r="OLU14" s="1"/>
      <c r="OLV14" s="1"/>
      <c r="OLW14" s="1"/>
      <c r="OLX14" s="1"/>
      <c r="OLY14" s="1"/>
      <c r="OLZ14" s="1"/>
      <c r="OMA14" s="1"/>
      <c r="OMB14" s="1"/>
      <c r="OMC14" s="1"/>
      <c r="OMD14" s="1"/>
      <c r="OME14" s="1"/>
      <c r="OMF14" s="1"/>
      <c r="OMG14" s="1"/>
      <c r="OMH14" s="1"/>
      <c r="OMI14" s="1"/>
      <c r="OMJ14" s="1"/>
      <c r="OMK14" s="1"/>
      <c r="OML14" s="1"/>
      <c r="OMM14" s="1"/>
      <c r="OMN14" s="1"/>
      <c r="OMO14" s="1"/>
      <c r="OMP14" s="1"/>
      <c r="OMQ14" s="1"/>
      <c r="OMR14" s="1"/>
      <c r="OMS14" s="1"/>
      <c r="OMT14" s="1"/>
      <c r="OMU14" s="1"/>
      <c r="OMV14" s="1"/>
      <c r="OMW14" s="1"/>
      <c r="OMX14" s="1"/>
      <c r="OMY14" s="1"/>
      <c r="OMZ14" s="1"/>
      <c r="ONA14" s="1"/>
      <c r="ONB14" s="1"/>
      <c r="ONC14" s="1"/>
      <c r="OND14" s="1"/>
      <c r="ONE14" s="1"/>
      <c r="ONF14" s="1"/>
      <c r="ONG14" s="1"/>
      <c r="ONH14" s="1"/>
      <c r="ONI14" s="1"/>
      <c r="ONJ14" s="1"/>
      <c r="ONK14" s="1"/>
      <c r="ONL14" s="1"/>
      <c r="ONM14" s="1"/>
      <c r="ONN14" s="1"/>
      <c r="ONO14" s="1"/>
      <c r="ONP14" s="1"/>
      <c r="ONQ14" s="1"/>
      <c r="ONR14" s="1"/>
      <c r="ONS14" s="1"/>
      <c r="ONT14" s="1"/>
      <c r="ONU14" s="1"/>
      <c r="ONV14" s="1"/>
      <c r="ONW14" s="1"/>
      <c r="ONX14" s="1"/>
      <c r="ONY14" s="1"/>
      <c r="ONZ14" s="1"/>
      <c r="OOA14" s="1"/>
      <c r="OOB14" s="1"/>
      <c r="OOC14" s="1"/>
      <c r="OOD14" s="1"/>
      <c r="OOE14" s="1"/>
      <c r="OOF14" s="1"/>
      <c r="OOG14" s="1"/>
      <c r="OOH14" s="1"/>
      <c r="OOI14" s="1"/>
      <c r="OOJ14" s="1"/>
      <c r="OOK14" s="1"/>
      <c r="OOL14" s="1"/>
      <c r="OOM14" s="1"/>
      <c r="OON14" s="1"/>
      <c r="OOO14" s="1"/>
      <c r="OOP14" s="1"/>
      <c r="OOQ14" s="1"/>
      <c r="OOR14" s="1"/>
      <c r="OOS14" s="1"/>
      <c r="OOT14" s="1"/>
      <c r="OOU14" s="1"/>
      <c r="OOV14" s="1"/>
      <c r="OOW14" s="1"/>
      <c r="OOX14" s="1"/>
      <c r="OOY14" s="1"/>
      <c r="OOZ14" s="1"/>
      <c r="OPA14" s="1"/>
      <c r="OPB14" s="1"/>
      <c r="OPC14" s="1"/>
      <c r="OPD14" s="1"/>
      <c r="OPE14" s="1"/>
      <c r="OPF14" s="1"/>
      <c r="OPG14" s="1"/>
      <c r="OPH14" s="1"/>
      <c r="OPI14" s="1"/>
      <c r="OPJ14" s="1"/>
      <c r="OPK14" s="1"/>
      <c r="OPL14" s="1"/>
      <c r="OPM14" s="1"/>
      <c r="OPN14" s="1"/>
      <c r="OPO14" s="1"/>
      <c r="OPP14" s="1"/>
      <c r="OPQ14" s="1"/>
      <c r="OPR14" s="1"/>
      <c r="OPS14" s="1"/>
      <c r="OPT14" s="1"/>
      <c r="OPU14" s="1"/>
      <c r="OPV14" s="1"/>
      <c r="OPW14" s="1"/>
      <c r="OPX14" s="1"/>
      <c r="OPY14" s="1"/>
      <c r="OPZ14" s="1"/>
      <c r="OQA14" s="1"/>
      <c r="OQB14" s="1"/>
      <c r="OQC14" s="1"/>
      <c r="OQD14" s="1"/>
      <c r="OQE14" s="1"/>
      <c r="OQF14" s="1"/>
      <c r="OQG14" s="1"/>
      <c r="OQH14" s="1"/>
      <c r="OQI14" s="1"/>
      <c r="OQJ14" s="1"/>
      <c r="OQK14" s="1"/>
      <c r="OQL14" s="1"/>
      <c r="OQM14" s="1"/>
      <c r="OQN14" s="1"/>
      <c r="OQO14" s="1"/>
      <c r="OQP14" s="1"/>
      <c r="OQQ14" s="1"/>
      <c r="OQR14" s="1"/>
      <c r="OQS14" s="1"/>
      <c r="OQT14" s="1"/>
      <c r="OQU14" s="1"/>
      <c r="OQV14" s="1"/>
      <c r="OQW14" s="1"/>
      <c r="OQX14" s="1"/>
      <c r="OQY14" s="1"/>
      <c r="OQZ14" s="1"/>
      <c r="ORA14" s="1"/>
      <c r="ORB14" s="1"/>
      <c r="ORC14" s="1"/>
      <c r="ORD14" s="1"/>
      <c r="ORE14" s="1"/>
      <c r="ORF14" s="1"/>
      <c r="ORG14" s="1"/>
      <c r="ORH14" s="1"/>
      <c r="ORI14" s="1"/>
      <c r="ORJ14" s="1"/>
      <c r="ORK14" s="1"/>
      <c r="ORL14" s="1"/>
      <c r="ORM14" s="1"/>
      <c r="ORN14" s="1"/>
      <c r="ORO14" s="1"/>
      <c r="ORP14" s="1"/>
      <c r="ORQ14" s="1"/>
      <c r="ORR14" s="1"/>
      <c r="ORS14" s="1"/>
      <c r="ORT14" s="1"/>
      <c r="ORU14" s="1"/>
      <c r="ORV14" s="1"/>
      <c r="ORW14" s="1"/>
      <c r="ORX14" s="1"/>
      <c r="ORY14" s="1"/>
      <c r="ORZ14" s="1"/>
      <c r="OSA14" s="1"/>
      <c r="OSB14" s="1"/>
      <c r="OSC14" s="1"/>
      <c r="OSD14" s="1"/>
      <c r="OSE14" s="1"/>
      <c r="OSF14" s="1"/>
      <c r="OSG14" s="1"/>
      <c r="OSH14" s="1"/>
      <c r="OSI14" s="1"/>
      <c r="OSJ14" s="1"/>
      <c r="OSK14" s="1"/>
      <c r="OSL14" s="1"/>
      <c r="OSM14" s="1"/>
      <c r="OSN14" s="1"/>
      <c r="OSO14" s="1"/>
      <c r="OSP14" s="1"/>
      <c r="OSQ14" s="1"/>
      <c r="OSR14" s="1"/>
      <c r="OSS14" s="1"/>
      <c r="OST14" s="1"/>
      <c r="OSU14" s="1"/>
      <c r="OSV14" s="1"/>
      <c r="OSW14" s="1"/>
      <c r="OSX14" s="1"/>
      <c r="OSY14" s="1"/>
      <c r="OSZ14" s="1"/>
      <c r="OTA14" s="1"/>
      <c r="OTB14" s="1"/>
      <c r="OTC14" s="1"/>
      <c r="OTD14" s="1"/>
      <c r="OTE14" s="1"/>
      <c r="OTF14" s="1"/>
      <c r="OTG14" s="1"/>
      <c r="OTH14" s="1"/>
      <c r="OTI14" s="1"/>
      <c r="OTJ14" s="1"/>
      <c r="OTK14" s="1"/>
      <c r="OTL14" s="1"/>
      <c r="OTM14" s="1"/>
      <c r="OTN14" s="1"/>
      <c r="OTO14" s="1"/>
      <c r="OTP14" s="1"/>
      <c r="OTQ14" s="1"/>
      <c r="OTR14" s="1"/>
      <c r="OTS14" s="1"/>
      <c r="OTT14" s="1"/>
      <c r="OTU14" s="1"/>
      <c r="OTV14" s="1"/>
      <c r="OTW14" s="1"/>
      <c r="OTX14" s="1"/>
      <c r="OTY14" s="1"/>
      <c r="OTZ14" s="1"/>
      <c r="OUA14" s="1"/>
      <c r="OUB14" s="1"/>
      <c r="OUC14" s="1"/>
      <c r="OUD14" s="1"/>
      <c r="OUE14" s="1"/>
      <c r="OUF14" s="1"/>
      <c r="OUG14" s="1"/>
      <c r="OUH14" s="1"/>
      <c r="OUI14" s="1"/>
      <c r="OUJ14" s="1"/>
      <c r="OUK14" s="1"/>
      <c r="OUL14" s="1"/>
      <c r="OUM14" s="1"/>
      <c r="OUN14" s="1"/>
      <c r="OUO14" s="1"/>
      <c r="OUP14" s="1"/>
      <c r="OUQ14" s="1"/>
      <c r="OUR14" s="1"/>
      <c r="OUS14" s="1"/>
      <c r="OUT14" s="1"/>
      <c r="OUU14" s="1"/>
      <c r="OUV14" s="1"/>
      <c r="OUW14" s="1"/>
      <c r="OUX14" s="1"/>
      <c r="OUY14" s="1"/>
      <c r="OUZ14" s="1"/>
      <c r="OVA14" s="1"/>
      <c r="OVB14" s="1"/>
      <c r="OVC14" s="1"/>
      <c r="OVD14" s="1"/>
      <c r="OVE14" s="1"/>
      <c r="OVF14" s="1"/>
      <c r="OVG14" s="1"/>
      <c r="OVH14" s="1"/>
      <c r="OVI14" s="1"/>
      <c r="OVJ14" s="1"/>
      <c r="OVK14" s="1"/>
      <c r="OVL14" s="1"/>
      <c r="OVM14" s="1"/>
      <c r="OVN14" s="1"/>
      <c r="OVO14" s="1"/>
      <c r="OVP14" s="1"/>
      <c r="OVQ14" s="1"/>
      <c r="OVR14" s="1"/>
      <c r="OVS14" s="1"/>
      <c r="OVT14" s="1"/>
      <c r="OVU14" s="1"/>
      <c r="OVV14" s="1"/>
      <c r="OVW14" s="1"/>
      <c r="OVX14" s="1"/>
      <c r="OVY14" s="1"/>
      <c r="OVZ14" s="1"/>
      <c r="OWA14" s="1"/>
      <c r="OWB14" s="1"/>
      <c r="OWC14" s="1"/>
      <c r="OWD14" s="1"/>
      <c r="OWE14" s="1"/>
      <c r="OWF14" s="1"/>
      <c r="OWG14" s="1"/>
      <c r="OWH14" s="1"/>
      <c r="OWI14" s="1"/>
      <c r="OWJ14" s="1"/>
      <c r="OWK14" s="1"/>
      <c r="OWL14" s="1"/>
      <c r="OWM14" s="1"/>
      <c r="OWN14" s="1"/>
      <c r="OWO14" s="1"/>
      <c r="OWP14" s="1"/>
      <c r="OWQ14" s="1"/>
      <c r="OWR14" s="1"/>
      <c r="OWS14" s="1"/>
      <c r="OWT14" s="1"/>
      <c r="OWU14" s="1"/>
      <c r="OWV14" s="1"/>
      <c r="OWW14" s="1"/>
      <c r="OWX14" s="1"/>
      <c r="OWY14" s="1"/>
      <c r="OWZ14" s="1"/>
      <c r="OXA14" s="1"/>
      <c r="OXB14" s="1"/>
      <c r="OXC14" s="1"/>
      <c r="OXD14" s="1"/>
      <c r="OXE14" s="1"/>
      <c r="OXF14" s="1"/>
      <c r="OXG14" s="1"/>
      <c r="OXH14" s="1"/>
      <c r="OXI14" s="1"/>
      <c r="OXJ14" s="1"/>
      <c r="OXK14" s="1"/>
      <c r="OXL14" s="1"/>
      <c r="OXM14" s="1"/>
      <c r="OXN14" s="1"/>
      <c r="OXO14" s="1"/>
      <c r="OXP14" s="1"/>
      <c r="OXQ14" s="1"/>
      <c r="OXR14" s="1"/>
      <c r="OXS14" s="1"/>
      <c r="OXT14" s="1"/>
      <c r="OXU14" s="1"/>
      <c r="OXV14" s="1"/>
      <c r="OXW14" s="1"/>
      <c r="OXX14" s="1"/>
      <c r="OXY14" s="1"/>
      <c r="OXZ14" s="1"/>
      <c r="OYA14" s="1"/>
      <c r="OYB14" s="1"/>
      <c r="OYC14" s="1"/>
      <c r="OYD14" s="1"/>
      <c r="OYE14" s="1"/>
      <c r="OYF14" s="1"/>
      <c r="OYG14" s="1"/>
      <c r="OYH14" s="1"/>
      <c r="OYI14" s="1"/>
      <c r="OYJ14" s="1"/>
      <c r="OYK14" s="1"/>
      <c r="OYL14" s="1"/>
      <c r="OYM14" s="1"/>
      <c r="OYN14" s="1"/>
      <c r="OYO14" s="1"/>
      <c r="OYP14" s="1"/>
      <c r="OYQ14" s="1"/>
      <c r="OYR14" s="1"/>
      <c r="OYS14" s="1"/>
      <c r="OYT14" s="1"/>
      <c r="OYU14" s="1"/>
      <c r="OYV14" s="1"/>
      <c r="OYW14" s="1"/>
      <c r="OYX14" s="1"/>
      <c r="OYY14" s="1"/>
      <c r="OYZ14" s="1"/>
      <c r="OZA14" s="1"/>
      <c r="OZB14" s="1"/>
      <c r="OZC14" s="1"/>
      <c r="OZD14" s="1"/>
      <c r="OZE14" s="1"/>
      <c r="OZF14" s="1"/>
      <c r="OZG14" s="1"/>
      <c r="OZH14" s="1"/>
      <c r="OZI14" s="1"/>
      <c r="OZJ14" s="1"/>
      <c r="OZK14" s="1"/>
      <c r="OZL14" s="1"/>
      <c r="OZM14" s="1"/>
      <c r="OZN14" s="1"/>
      <c r="OZO14" s="1"/>
      <c r="OZP14" s="1"/>
      <c r="OZQ14" s="1"/>
      <c r="OZR14" s="1"/>
      <c r="OZS14" s="1"/>
      <c r="OZT14" s="1"/>
      <c r="OZU14" s="1"/>
      <c r="OZV14" s="1"/>
      <c r="OZW14" s="1"/>
      <c r="OZX14" s="1"/>
      <c r="OZY14" s="1"/>
      <c r="OZZ14" s="1"/>
      <c r="PAA14" s="1"/>
      <c r="PAB14" s="1"/>
      <c r="PAC14" s="1"/>
      <c r="PAD14" s="1"/>
      <c r="PAE14" s="1"/>
      <c r="PAF14" s="1"/>
      <c r="PAG14" s="1"/>
      <c r="PAH14" s="1"/>
      <c r="PAI14" s="1"/>
      <c r="PAJ14" s="1"/>
      <c r="PAK14" s="1"/>
      <c r="PAL14" s="1"/>
      <c r="PAM14" s="1"/>
      <c r="PAN14" s="1"/>
      <c r="PAO14" s="1"/>
      <c r="PAP14" s="1"/>
      <c r="PAQ14" s="1"/>
      <c r="PAR14" s="1"/>
      <c r="PAS14" s="1"/>
      <c r="PAT14" s="1"/>
      <c r="PAU14" s="1"/>
      <c r="PAV14" s="1"/>
      <c r="PAW14" s="1"/>
      <c r="PAX14" s="1"/>
      <c r="PAY14" s="1"/>
      <c r="PAZ14" s="1"/>
      <c r="PBA14" s="1"/>
      <c r="PBB14" s="1"/>
      <c r="PBC14" s="1"/>
      <c r="PBD14" s="1"/>
      <c r="PBE14" s="1"/>
      <c r="PBF14" s="1"/>
      <c r="PBG14" s="1"/>
      <c r="PBH14" s="1"/>
      <c r="PBI14" s="1"/>
      <c r="PBJ14" s="1"/>
      <c r="PBK14" s="1"/>
      <c r="PBL14" s="1"/>
      <c r="PBM14" s="1"/>
      <c r="PBN14" s="1"/>
      <c r="PBO14" s="1"/>
      <c r="PBP14" s="1"/>
      <c r="PBQ14" s="1"/>
      <c r="PBR14" s="1"/>
      <c r="PBS14" s="1"/>
      <c r="PBT14" s="1"/>
      <c r="PBU14" s="1"/>
      <c r="PBV14" s="1"/>
      <c r="PBW14" s="1"/>
      <c r="PBX14" s="1"/>
      <c r="PBY14" s="1"/>
      <c r="PBZ14" s="1"/>
      <c r="PCA14" s="1"/>
      <c r="PCB14" s="1"/>
      <c r="PCC14" s="1"/>
      <c r="PCD14" s="1"/>
      <c r="PCE14" s="1"/>
      <c r="PCF14" s="1"/>
      <c r="PCG14" s="1"/>
      <c r="PCH14" s="1"/>
      <c r="PCI14" s="1"/>
      <c r="PCJ14" s="1"/>
      <c r="PCK14" s="1"/>
      <c r="PCL14" s="1"/>
      <c r="PCM14" s="1"/>
      <c r="PCN14" s="1"/>
      <c r="PCO14" s="1"/>
      <c r="PCP14" s="1"/>
      <c r="PCQ14" s="1"/>
      <c r="PCR14" s="1"/>
      <c r="PCS14" s="1"/>
      <c r="PCT14" s="1"/>
      <c r="PCU14" s="1"/>
      <c r="PCV14" s="1"/>
      <c r="PCW14" s="1"/>
      <c r="PCX14" s="1"/>
      <c r="PCY14" s="1"/>
      <c r="PCZ14" s="1"/>
      <c r="PDA14" s="1"/>
      <c r="PDB14" s="1"/>
      <c r="PDC14" s="1"/>
      <c r="PDD14" s="1"/>
      <c r="PDE14" s="1"/>
      <c r="PDF14" s="1"/>
      <c r="PDG14" s="1"/>
      <c r="PDH14" s="1"/>
      <c r="PDI14" s="1"/>
      <c r="PDJ14" s="1"/>
      <c r="PDK14" s="1"/>
      <c r="PDL14" s="1"/>
      <c r="PDM14" s="1"/>
      <c r="PDN14" s="1"/>
      <c r="PDO14" s="1"/>
      <c r="PDP14" s="1"/>
      <c r="PDQ14" s="1"/>
      <c r="PDR14" s="1"/>
      <c r="PDS14" s="1"/>
      <c r="PDT14" s="1"/>
      <c r="PDU14" s="1"/>
      <c r="PDV14" s="1"/>
      <c r="PDW14" s="1"/>
      <c r="PDX14" s="1"/>
      <c r="PDY14" s="1"/>
      <c r="PDZ14" s="1"/>
      <c r="PEA14" s="1"/>
      <c r="PEB14" s="1"/>
      <c r="PEC14" s="1"/>
      <c r="PED14" s="1"/>
      <c r="PEE14" s="1"/>
      <c r="PEF14" s="1"/>
      <c r="PEG14" s="1"/>
      <c r="PEH14" s="1"/>
      <c r="PEI14" s="1"/>
      <c r="PEJ14" s="1"/>
      <c r="PEK14" s="1"/>
      <c r="PEL14" s="1"/>
      <c r="PEM14" s="1"/>
      <c r="PEN14" s="1"/>
      <c r="PEO14" s="1"/>
      <c r="PEP14" s="1"/>
      <c r="PEQ14" s="1"/>
      <c r="PER14" s="1"/>
      <c r="PES14" s="1"/>
      <c r="PET14" s="1"/>
      <c r="PEU14" s="1"/>
      <c r="PEV14" s="1"/>
      <c r="PEW14" s="1"/>
      <c r="PEX14" s="1"/>
      <c r="PEY14" s="1"/>
      <c r="PEZ14" s="1"/>
      <c r="PFA14" s="1"/>
      <c r="PFB14" s="1"/>
      <c r="PFC14" s="1"/>
      <c r="PFD14" s="1"/>
      <c r="PFE14" s="1"/>
      <c r="PFF14" s="1"/>
      <c r="PFG14" s="1"/>
      <c r="PFH14" s="1"/>
      <c r="PFI14" s="1"/>
      <c r="PFJ14" s="1"/>
      <c r="PFK14" s="1"/>
      <c r="PFL14" s="1"/>
      <c r="PFM14" s="1"/>
      <c r="PFN14" s="1"/>
      <c r="PFO14" s="1"/>
      <c r="PFP14" s="1"/>
      <c r="PFQ14" s="1"/>
      <c r="PFR14" s="1"/>
      <c r="PFS14" s="1"/>
      <c r="PFT14" s="1"/>
      <c r="PFU14" s="1"/>
      <c r="PFV14" s="1"/>
      <c r="PFW14" s="1"/>
      <c r="PFX14" s="1"/>
      <c r="PFY14" s="1"/>
      <c r="PFZ14" s="1"/>
      <c r="PGA14" s="1"/>
      <c r="PGB14" s="1"/>
      <c r="PGC14" s="1"/>
      <c r="PGD14" s="1"/>
      <c r="PGE14" s="1"/>
      <c r="PGF14" s="1"/>
      <c r="PGG14" s="1"/>
      <c r="PGH14" s="1"/>
      <c r="PGI14" s="1"/>
      <c r="PGJ14" s="1"/>
      <c r="PGK14" s="1"/>
      <c r="PGL14" s="1"/>
      <c r="PGM14" s="1"/>
      <c r="PGN14" s="1"/>
      <c r="PGO14" s="1"/>
      <c r="PGP14" s="1"/>
      <c r="PGQ14" s="1"/>
      <c r="PGR14" s="1"/>
      <c r="PGS14" s="1"/>
      <c r="PGT14" s="1"/>
      <c r="PGU14" s="1"/>
      <c r="PGV14" s="1"/>
      <c r="PGW14" s="1"/>
      <c r="PGX14" s="1"/>
      <c r="PGY14" s="1"/>
      <c r="PGZ14" s="1"/>
      <c r="PHA14" s="1"/>
      <c r="PHB14" s="1"/>
      <c r="PHC14" s="1"/>
      <c r="PHD14" s="1"/>
      <c r="PHE14" s="1"/>
      <c r="PHF14" s="1"/>
      <c r="PHG14" s="1"/>
      <c r="PHH14" s="1"/>
      <c r="PHI14" s="1"/>
      <c r="PHJ14" s="1"/>
      <c r="PHK14" s="1"/>
      <c r="PHL14" s="1"/>
      <c r="PHM14" s="1"/>
      <c r="PHN14" s="1"/>
      <c r="PHO14" s="1"/>
      <c r="PHP14" s="1"/>
      <c r="PHQ14" s="1"/>
      <c r="PHR14" s="1"/>
      <c r="PHS14" s="1"/>
      <c r="PHT14" s="1"/>
      <c r="PHU14" s="1"/>
      <c r="PHV14" s="1"/>
      <c r="PHW14" s="1"/>
      <c r="PHX14" s="1"/>
      <c r="PHY14" s="1"/>
      <c r="PHZ14" s="1"/>
      <c r="PIA14" s="1"/>
      <c r="PIB14" s="1"/>
      <c r="PIC14" s="1"/>
      <c r="PID14" s="1"/>
      <c r="PIE14" s="1"/>
      <c r="PIF14" s="1"/>
      <c r="PIG14" s="1"/>
      <c r="PIH14" s="1"/>
      <c r="PII14" s="1"/>
      <c r="PIJ14" s="1"/>
      <c r="PIK14" s="1"/>
      <c r="PIL14" s="1"/>
      <c r="PIM14" s="1"/>
      <c r="PIN14" s="1"/>
      <c r="PIO14" s="1"/>
      <c r="PIP14" s="1"/>
      <c r="PIQ14" s="1"/>
      <c r="PIR14" s="1"/>
      <c r="PIS14" s="1"/>
      <c r="PIT14" s="1"/>
      <c r="PIU14" s="1"/>
      <c r="PIV14" s="1"/>
      <c r="PIW14" s="1"/>
      <c r="PIX14" s="1"/>
      <c r="PIY14" s="1"/>
      <c r="PIZ14" s="1"/>
      <c r="PJA14" s="1"/>
      <c r="PJB14" s="1"/>
      <c r="PJC14" s="1"/>
      <c r="PJD14" s="1"/>
      <c r="PJE14" s="1"/>
      <c r="PJF14" s="1"/>
      <c r="PJG14" s="1"/>
      <c r="PJH14" s="1"/>
      <c r="PJI14" s="1"/>
      <c r="PJJ14" s="1"/>
      <c r="PJK14" s="1"/>
      <c r="PJL14" s="1"/>
      <c r="PJM14" s="1"/>
      <c r="PJN14" s="1"/>
      <c r="PJO14" s="1"/>
      <c r="PJP14" s="1"/>
      <c r="PJQ14" s="1"/>
      <c r="PJR14" s="1"/>
      <c r="PJS14" s="1"/>
      <c r="PJT14" s="1"/>
      <c r="PJU14" s="1"/>
      <c r="PJV14" s="1"/>
      <c r="PJW14" s="1"/>
      <c r="PJX14" s="1"/>
      <c r="PJY14" s="1"/>
      <c r="PJZ14" s="1"/>
      <c r="PKA14" s="1"/>
      <c r="PKB14" s="1"/>
      <c r="PKC14" s="1"/>
      <c r="PKD14" s="1"/>
      <c r="PKE14" s="1"/>
      <c r="PKF14" s="1"/>
      <c r="PKG14" s="1"/>
      <c r="PKH14" s="1"/>
      <c r="PKI14" s="1"/>
      <c r="PKJ14" s="1"/>
      <c r="PKK14" s="1"/>
      <c r="PKL14" s="1"/>
      <c r="PKM14" s="1"/>
      <c r="PKN14" s="1"/>
      <c r="PKO14" s="1"/>
      <c r="PKP14" s="1"/>
      <c r="PKQ14" s="1"/>
      <c r="PKR14" s="1"/>
      <c r="PKS14" s="1"/>
      <c r="PKT14" s="1"/>
      <c r="PKU14" s="1"/>
      <c r="PKV14" s="1"/>
      <c r="PKW14" s="1"/>
      <c r="PKX14" s="1"/>
      <c r="PKY14" s="1"/>
      <c r="PKZ14" s="1"/>
      <c r="PLA14" s="1"/>
      <c r="PLB14" s="1"/>
      <c r="PLC14" s="1"/>
      <c r="PLD14" s="1"/>
      <c r="PLE14" s="1"/>
      <c r="PLF14" s="1"/>
      <c r="PLG14" s="1"/>
      <c r="PLH14" s="1"/>
      <c r="PLI14" s="1"/>
      <c r="PLJ14" s="1"/>
      <c r="PLK14" s="1"/>
      <c r="PLL14" s="1"/>
      <c r="PLM14" s="1"/>
      <c r="PLN14" s="1"/>
      <c r="PLO14" s="1"/>
      <c r="PLP14" s="1"/>
      <c r="PLQ14" s="1"/>
      <c r="PLR14" s="1"/>
      <c r="PLS14" s="1"/>
      <c r="PLT14" s="1"/>
      <c r="PLU14" s="1"/>
      <c r="PLV14" s="1"/>
      <c r="PLW14" s="1"/>
      <c r="PLX14" s="1"/>
      <c r="PLY14" s="1"/>
      <c r="PLZ14" s="1"/>
      <c r="PMA14" s="1"/>
      <c r="PMB14" s="1"/>
      <c r="PMC14" s="1"/>
      <c r="PMD14" s="1"/>
      <c r="PME14" s="1"/>
      <c r="PMF14" s="1"/>
      <c r="PMG14" s="1"/>
      <c r="PMH14" s="1"/>
      <c r="PMI14" s="1"/>
      <c r="PMJ14" s="1"/>
      <c r="PMK14" s="1"/>
      <c r="PML14" s="1"/>
      <c r="PMM14" s="1"/>
      <c r="PMN14" s="1"/>
      <c r="PMO14" s="1"/>
      <c r="PMP14" s="1"/>
      <c r="PMQ14" s="1"/>
      <c r="PMR14" s="1"/>
      <c r="PMS14" s="1"/>
      <c r="PMT14" s="1"/>
      <c r="PMU14" s="1"/>
      <c r="PMV14" s="1"/>
      <c r="PMW14" s="1"/>
      <c r="PMX14" s="1"/>
      <c r="PMY14" s="1"/>
      <c r="PMZ14" s="1"/>
      <c r="PNA14" s="1"/>
      <c r="PNB14" s="1"/>
      <c r="PNC14" s="1"/>
      <c r="PND14" s="1"/>
      <c r="PNE14" s="1"/>
      <c r="PNF14" s="1"/>
      <c r="PNG14" s="1"/>
      <c r="PNH14" s="1"/>
      <c r="PNI14" s="1"/>
      <c r="PNJ14" s="1"/>
      <c r="PNK14" s="1"/>
      <c r="PNL14" s="1"/>
      <c r="PNM14" s="1"/>
      <c r="PNN14" s="1"/>
      <c r="PNO14" s="1"/>
      <c r="PNP14" s="1"/>
      <c r="PNQ14" s="1"/>
      <c r="PNR14" s="1"/>
      <c r="PNS14" s="1"/>
      <c r="PNT14" s="1"/>
      <c r="PNU14" s="1"/>
      <c r="PNV14" s="1"/>
      <c r="PNW14" s="1"/>
      <c r="PNX14" s="1"/>
      <c r="PNY14" s="1"/>
      <c r="PNZ14" s="1"/>
      <c r="POA14" s="1"/>
      <c r="POB14" s="1"/>
      <c r="POC14" s="1"/>
      <c r="POD14" s="1"/>
      <c r="POE14" s="1"/>
      <c r="POF14" s="1"/>
      <c r="POG14" s="1"/>
      <c r="POH14" s="1"/>
      <c r="POI14" s="1"/>
      <c r="POJ14" s="1"/>
      <c r="POK14" s="1"/>
      <c r="POL14" s="1"/>
      <c r="POM14" s="1"/>
      <c r="PON14" s="1"/>
      <c r="POO14" s="1"/>
      <c r="POP14" s="1"/>
      <c r="POQ14" s="1"/>
      <c r="POR14" s="1"/>
      <c r="POS14" s="1"/>
      <c r="POT14" s="1"/>
      <c r="POU14" s="1"/>
      <c r="POV14" s="1"/>
      <c r="POW14" s="1"/>
      <c r="POX14" s="1"/>
      <c r="POY14" s="1"/>
      <c r="POZ14" s="1"/>
      <c r="PPA14" s="1"/>
      <c r="PPB14" s="1"/>
      <c r="PPC14" s="1"/>
      <c r="PPD14" s="1"/>
      <c r="PPE14" s="1"/>
      <c r="PPF14" s="1"/>
      <c r="PPG14" s="1"/>
      <c r="PPH14" s="1"/>
      <c r="PPI14" s="1"/>
      <c r="PPJ14" s="1"/>
      <c r="PPK14" s="1"/>
      <c r="PPL14" s="1"/>
      <c r="PPM14" s="1"/>
      <c r="PPN14" s="1"/>
      <c r="PPO14" s="1"/>
      <c r="PPP14" s="1"/>
      <c r="PPQ14" s="1"/>
      <c r="PPR14" s="1"/>
      <c r="PPS14" s="1"/>
      <c r="PPT14" s="1"/>
      <c r="PPU14" s="1"/>
      <c r="PPV14" s="1"/>
      <c r="PPW14" s="1"/>
      <c r="PPX14" s="1"/>
      <c r="PPY14" s="1"/>
      <c r="PPZ14" s="1"/>
      <c r="PQA14" s="1"/>
      <c r="PQB14" s="1"/>
      <c r="PQC14" s="1"/>
      <c r="PQD14" s="1"/>
      <c r="PQE14" s="1"/>
      <c r="PQF14" s="1"/>
      <c r="PQG14" s="1"/>
      <c r="PQH14" s="1"/>
      <c r="PQI14" s="1"/>
      <c r="PQJ14" s="1"/>
      <c r="PQK14" s="1"/>
      <c r="PQL14" s="1"/>
      <c r="PQM14" s="1"/>
      <c r="PQN14" s="1"/>
      <c r="PQO14" s="1"/>
      <c r="PQP14" s="1"/>
      <c r="PQQ14" s="1"/>
      <c r="PQR14" s="1"/>
      <c r="PQS14" s="1"/>
      <c r="PQT14" s="1"/>
      <c r="PQU14" s="1"/>
      <c r="PQV14" s="1"/>
      <c r="PQW14" s="1"/>
      <c r="PQX14" s="1"/>
      <c r="PQY14" s="1"/>
      <c r="PQZ14" s="1"/>
      <c r="PRA14" s="1"/>
      <c r="PRB14" s="1"/>
      <c r="PRC14" s="1"/>
      <c r="PRD14" s="1"/>
      <c r="PRE14" s="1"/>
      <c r="PRF14" s="1"/>
      <c r="PRG14" s="1"/>
      <c r="PRH14" s="1"/>
      <c r="PRI14" s="1"/>
      <c r="PRJ14" s="1"/>
      <c r="PRK14" s="1"/>
      <c r="PRL14" s="1"/>
      <c r="PRM14" s="1"/>
      <c r="PRN14" s="1"/>
      <c r="PRO14" s="1"/>
      <c r="PRP14" s="1"/>
      <c r="PRQ14" s="1"/>
      <c r="PRR14" s="1"/>
      <c r="PRS14" s="1"/>
      <c r="PRT14" s="1"/>
      <c r="PRU14" s="1"/>
      <c r="PRV14" s="1"/>
      <c r="PRW14" s="1"/>
      <c r="PRX14" s="1"/>
      <c r="PRY14" s="1"/>
      <c r="PRZ14" s="1"/>
      <c r="PSA14" s="1"/>
      <c r="PSB14" s="1"/>
      <c r="PSC14" s="1"/>
      <c r="PSD14" s="1"/>
      <c r="PSE14" s="1"/>
      <c r="PSF14" s="1"/>
      <c r="PSG14" s="1"/>
      <c r="PSH14" s="1"/>
      <c r="PSI14" s="1"/>
      <c r="PSJ14" s="1"/>
      <c r="PSK14" s="1"/>
      <c r="PSL14" s="1"/>
      <c r="PSM14" s="1"/>
      <c r="PSN14" s="1"/>
      <c r="PSO14" s="1"/>
      <c r="PSP14" s="1"/>
      <c r="PSQ14" s="1"/>
      <c r="PSR14" s="1"/>
      <c r="PSS14" s="1"/>
      <c r="PST14" s="1"/>
      <c r="PSU14" s="1"/>
      <c r="PSV14" s="1"/>
      <c r="PSW14" s="1"/>
      <c r="PSX14" s="1"/>
      <c r="PSY14" s="1"/>
      <c r="PSZ14" s="1"/>
      <c r="PTA14" s="1"/>
      <c r="PTB14" s="1"/>
      <c r="PTC14" s="1"/>
      <c r="PTD14" s="1"/>
      <c r="PTE14" s="1"/>
      <c r="PTF14" s="1"/>
      <c r="PTG14" s="1"/>
      <c r="PTH14" s="1"/>
      <c r="PTI14" s="1"/>
      <c r="PTJ14" s="1"/>
      <c r="PTK14" s="1"/>
      <c r="PTL14" s="1"/>
      <c r="PTM14" s="1"/>
      <c r="PTN14" s="1"/>
      <c r="PTO14" s="1"/>
      <c r="PTP14" s="1"/>
      <c r="PTQ14" s="1"/>
      <c r="PTR14" s="1"/>
      <c r="PTS14" s="1"/>
      <c r="PTT14" s="1"/>
      <c r="PTU14" s="1"/>
      <c r="PTV14" s="1"/>
      <c r="PTW14" s="1"/>
      <c r="PTX14" s="1"/>
      <c r="PTY14" s="1"/>
      <c r="PTZ14" s="1"/>
      <c r="PUA14" s="1"/>
      <c r="PUB14" s="1"/>
      <c r="PUC14" s="1"/>
      <c r="PUD14" s="1"/>
      <c r="PUE14" s="1"/>
      <c r="PUF14" s="1"/>
      <c r="PUG14" s="1"/>
      <c r="PUH14" s="1"/>
      <c r="PUI14" s="1"/>
      <c r="PUJ14" s="1"/>
      <c r="PUK14" s="1"/>
      <c r="PUL14" s="1"/>
      <c r="PUM14" s="1"/>
      <c r="PUN14" s="1"/>
      <c r="PUO14" s="1"/>
      <c r="PUP14" s="1"/>
      <c r="PUQ14" s="1"/>
      <c r="PUR14" s="1"/>
      <c r="PUS14" s="1"/>
      <c r="PUT14" s="1"/>
      <c r="PUU14" s="1"/>
      <c r="PUV14" s="1"/>
      <c r="PUW14" s="1"/>
      <c r="PUX14" s="1"/>
      <c r="PUY14" s="1"/>
      <c r="PUZ14" s="1"/>
      <c r="PVA14" s="1"/>
      <c r="PVB14" s="1"/>
      <c r="PVC14" s="1"/>
      <c r="PVD14" s="1"/>
      <c r="PVE14" s="1"/>
      <c r="PVF14" s="1"/>
      <c r="PVG14" s="1"/>
      <c r="PVH14" s="1"/>
      <c r="PVI14" s="1"/>
      <c r="PVJ14" s="1"/>
      <c r="PVK14" s="1"/>
      <c r="PVL14" s="1"/>
      <c r="PVM14" s="1"/>
      <c r="PVN14" s="1"/>
      <c r="PVO14" s="1"/>
      <c r="PVP14" s="1"/>
      <c r="PVQ14" s="1"/>
      <c r="PVR14" s="1"/>
      <c r="PVS14" s="1"/>
      <c r="PVT14" s="1"/>
      <c r="PVU14" s="1"/>
      <c r="PVV14" s="1"/>
      <c r="PVW14" s="1"/>
      <c r="PVX14" s="1"/>
      <c r="PVY14" s="1"/>
      <c r="PVZ14" s="1"/>
      <c r="PWA14" s="1"/>
      <c r="PWB14" s="1"/>
      <c r="PWC14" s="1"/>
      <c r="PWD14" s="1"/>
      <c r="PWE14" s="1"/>
      <c r="PWF14" s="1"/>
      <c r="PWG14" s="1"/>
      <c r="PWH14" s="1"/>
      <c r="PWI14" s="1"/>
      <c r="PWJ14" s="1"/>
      <c r="PWK14" s="1"/>
      <c r="PWL14" s="1"/>
      <c r="PWM14" s="1"/>
      <c r="PWN14" s="1"/>
      <c r="PWO14" s="1"/>
      <c r="PWP14" s="1"/>
      <c r="PWQ14" s="1"/>
      <c r="PWR14" s="1"/>
      <c r="PWS14" s="1"/>
      <c r="PWT14" s="1"/>
      <c r="PWU14" s="1"/>
      <c r="PWV14" s="1"/>
      <c r="PWW14" s="1"/>
      <c r="PWX14" s="1"/>
      <c r="PWY14" s="1"/>
      <c r="PWZ14" s="1"/>
      <c r="PXA14" s="1"/>
      <c r="PXB14" s="1"/>
      <c r="PXC14" s="1"/>
      <c r="PXD14" s="1"/>
      <c r="PXE14" s="1"/>
      <c r="PXF14" s="1"/>
      <c r="PXG14" s="1"/>
      <c r="PXH14" s="1"/>
      <c r="PXI14" s="1"/>
      <c r="PXJ14" s="1"/>
      <c r="PXK14" s="1"/>
      <c r="PXL14" s="1"/>
      <c r="PXM14" s="1"/>
      <c r="PXN14" s="1"/>
      <c r="PXO14" s="1"/>
      <c r="PXP14" s="1"/>
      <c r="PXQ14" s="1"/>
      <c r="PXR14" s="1"/>
      <c r="PXS14" s="1"/>
      <c r="PXT14" s="1"/>
      <c r="PXU14" s="1"/>
      <c r="PXV14" s="1"/>
      <c r="PXW14" s="1"/>
      <c r="PXX14" s="1"/>
      <c r="PXY14" s="1"/>
      <c r="PXZ14" s="1"/>
      <c r="PYA14" s="1"/>
      <c r="PYB14" s="1"/>
      <c r="PYC14" s="1"/>
      <c r="PYD14" s="1"/>
      <c r="PYE14" s="1"/>
      <c r="PYF14" s="1"/>
      <c r="PYG14" s="1"/>
      <c r="PYH14" s="1"/>
      <c r="PYI14" s="1"/>
      <c r="PYJ14" s="1"/>
      <c r="PYK14" s="1"/>
      <c r="PYL14" s="1"/>
      <c r="PYM14" s="1"/>
      <c r="PYN14" s="1"/>
      <c r="PYO14" s="1"/>
      <c r="PYP14" s="1"/>
      <c r="PYQ14" s="1"/>
      <c r="PYR14" s="1"/>
      <c r="PYS14" s="1"/>
      <c r="PYT14" s="1"/>
      <c r="PYU14" s="1"/>
      <c r="PYV14" s="1"/>
      <c r="PYW14" s="1"/>
      <c r="PYX14" s="1"/>
      <c r="PYY14" s="1"/>
      <c r="PYZ14" s="1"/>
      <c r="PZA14" s="1"/>
      <c r="PZB14" s="1"/>
      <c r="PZC14" s="1"/>
      <c r="PZD14" s="1"/>
      <c r="PZE14" s="1"/>
      <c r="PZF14" s="1"/>
      <c r="PZG14" s="1"/>
      <c r="PZH14" s="1"/>
      <c r="PZI14" s="1"/>
      <c r="PZJ14" s="1"/>
      <c r="PZK14" s="1"/>
      <c r="PZL14" s="1"/>
      <c r="PZM14" s="1"/>
      <c r="PZN14" s="1"/>
      <c r="PZO14" s="1"/>
      <c r="PZP14" s="1"/>
      <c r="PZQ14" s="1"/>
      <c r="PZR14" s="1"/>
      <c r="PZS14" s="1"/>
      <c r="PZT14" s="1"/>
      <c r="PZU14" s="1"/>
      <c r="PZV14" s="1"/>
      <c r="PZW14" s="1"/>
      <c r="PZX14" s="1"/>
      <c r="PZY14" s="1"/>
      <c r="PZZ14" s="1"/>
      <c r="QAA14" s="1"/>
      <c r="QAB14" s="1"/>
      <c r="QAC14" s="1"/>
      <c r="QAD14" s="1"/>
      <c r="QAE14" s="1"/>
      <c r="QAF14" s="1"/>
      <c r="QAG14" s="1"/>
      <c r="QAH14" s="1"/>
      <c r="QAI14" s="1"/>
      <c r="QAJ14" s="1"/>
      <c r="QAK14" s="1"/>
      <c r="QAL14" s="1"/>
      <c r="QAM14" s="1"/>
      <c r="QAN14" s="1"/>
      <c r="QAO14" s="1"/>
      <c r="QAP14" s="1"/>
      <c r="QAQ14" s="1"/>
      <c r="QAR14" s="1"/>
      <c r="QAS14" s="1"/>
      <c r="QAT14" s="1"/>
      <c r="QAU14" s="1"/>
      <c r="QAV14" s="1"/>
      <c r="QAW14" s="1"/>
      <c r="QAX14" s="1"/>
      <c r="QAY14" s="1"/>
      <c r="QAZ14" s="1"/>
      <c r="QBA14" s="1"/>
      <c r="QBB14" s="1"/>
      <c r="QBC14" s="1"/>
      <c r="QBD14" s="1"/>
      <c r="QBE14" s="1"/>
      <c r="QBF14" s="1"/>
      <c r="QBG14" s="1"/>
      <c r="QBH14" s="1"/>
      <c r="QBI14" s="1"/>
      <c r="QBJ14" s="1"/>
      <c r="QBK14" s="1"/>
      <c r="QBL14" s="1"/>
      <c r="QBM14" s="1"/>
      <c r="QBN14" s="1"/>
      <c r="QBO14" s="1"/>
      <c r="QBP14" s="1"/>
      <c r="QBQ14" s="1"/>
      <c r="QBR14" s="1"/>
      <c r="QBS14" s="1"/>
      <c r="QBT14" s="1"/>
      <c r="QBU14" s="1"/>
      <c r="QBV14" s="1"/>
      <c r="QBW14" s="1"/>
      <c r="QBX14" s="1"/>
      <c r="QBY14" s="1"/>
      <c r="QBZ14" s="1"/>
      <c r="QCA14" s="1"/>
      <c r="QCB14" s="1"/>
      <c r="QCC14" s="1"/>
      <c r="QCD14" s="1"/>
      <c r="QCE14" s="1"/>
      <c r="QCF14" s="1"/>
      <c r="QCG14" s="1"/>
      <c r="QCH14" s="1"/>
      <c r="QCI14" s="1"/>
      <c r="QCJ14" s="1"/>
      <c r="QCK14" s="1"/>
      <c r="QCL14" s="1"/>
      <c r="QCM14" s="1"/>
      <c r="QCN14" s="1"/>
      <c r="QCO14" s="1"/>
      <c r="QCP14" s="1"/>
      <c r="QCQ14" s="1"/>
      <c r="QCR14" s="1"/>
      <c r="QCS14" s="1"/>
      <c r="QCT14" s="1"/>
      <c r="QCU14" s="1"/>
      <c r="QCV14" s="1"/>
      <c r="QCW14" s="1"/>
      <c r="QCX14" s="1"/>
      <c r="QCY14" s="1"/>
      <c r="QCZ14" s="1"/>
      <c r="QDA14" s="1"/>
      <c r="QDB14" s="1"/>
      <c r="QDC14" s="1"/>
      <c r="QDD14" s="1"/>
      <c r="QDE14" s="1"/>
      <c r="QDF14" s="1"/>
      <c r="QDG14" s="1"/>
      <c r="QDH14" s="1"/>
      <c r="QDI14" s="1"/>
      <c r="QDJ14" s="1"/>
      <c r="QDK14" s="1"/>
      <c r="QDL14" s="1"/>
      <c r="QDM14" s="1"/>
      <c r="QDN14" s="1"/>
      <c r="QDO14" s="1"/>
      <c r="QDP14" s="1"/>
      <c r="QDQ14" s="1"/>
      <c r="QDR14" s="1"/>
      <c r="QDS14" s="1"/>
      <c r="QDT14" s="1"/>
      <c r="QDU14" s="1"/>
      <c r="QDV14" s="1"/>
      <c r="QDW14" s="1"/>
      <c r="QDX14" s="1"/>
      <c r="QDY14" s="1"/>
      <c r="QDZ14" s="1"/>
      <c r="QEA14" s="1"/>
      <c r="QEB14" s="1"/>
      <c r="QEC14" s="1"/>
      <c r="QED14" s="1"/>
      <c r="QEE14" s="1"/>
      <c r="QEF14" s="1"/>
      <c r="QEG14" s="1"/>
      <c r="QEH14" s="1"/>
      <c r="QEI14" s="1"/>
      <c r="QEJ14" s="1"/>
      <c r="QEK14" s="1"/>
      <c r="QEL14" s="1"/>
      <c r="QEM14" s="1"/>
      <c r="QEN14" s="1"/>
      <c r="QEO14" s="1"/>
      <c r="QEP14" s="1"/>
      <c r="QEQ14" s="1"/>
      <c r="QER14" s="1"/>
      <c r="QES14" s="1"/>
      <c r="QET14" s="1"/>
      <c r="QEU14" s="1"/>
      <c r="QEV14" s="1"/>
      <c r="QEW14" s="1"/>
      <c r="QEX14" s="1"/>
      <c r="QEY14" s="1"/>
      <c r="QEZ14" s="1"/>
      <c r="QFA14" s="1"/>
      <c r="QFB14" s="1"/>
      <c r="QFC14" s="1"/>
      <c r="QFD14" s="1"/>
      <c r="QFE14" s="1"/>
      <c r="QFF14" s="1"/>
      <c r="QFG14" s="1"/>
      <c r="QFH14" s="1"/>
      <c r="QFI14" s="1"/>
      <c r="QFJ14" s="1"/>
      <c r="QFK14" s="1"/>
      <c r="QFL14" s="1"/>
      <c r="QFM14" s="1"/>
      <c r="QFN14" s="1"/>
      <c r="QFO14" s="1"/>
      <c r="QFP14" s="1"/>
      <c r="QFQ14" s="1"/>
      <c r="QFR14" s="1"/>
      <c r="QFS14" s="1"/>
      <c r="QFT14" s="1"/>
      <c r="QFU14" s="1"/>
      <c r="QFV14" s="1"/>
      <c r="QFW14" s="1"/>
      <c r="QFX14" s="1"/>
      <c r="QFY14" s="1"/>
      <c r="QFZ14" s="1"/>
      <c r="QGA14" s="1"/>
      <c r="QGB14" s="1"/>
      <c r="QGC14" s="1"/>
      <c r="QGD14" s="1"/>
      <c r="QGE14" s="1"/>
      <c r="QGF14" s="1"/>
      <c r="QGG14" s="1"/>
      <c r="QGH14" s="1"/>
      <c r="QGI14" s="1"/>
      <c r="QGJ14" s="1"/>
      <c r="QGK14" s="1"/>
      <c r="QGL14" s="1"/>
      <c r="QGM14" s="1"/>
      <c r="QGN14" s="1"/>
      <c r="QGO14" s="1"/>
      <c r="QGP14" s="1"/>
      <c r="QGQ14" s="1"/>
      <c r="QGR14" s="1"/>
      <c r="QGS14" s="1"/>
      <c r="QGT14" s="1"/>
      <c r="QGU14" s="1"/>
      <c r="QGV14" s="1"/>
      <c r="QGW14" s="1"/>
      <c r="QGX14" s="1"/>
      <c r="QGY14" s="1"/>
      <c r="QGZ14" s="1"/>
      <c r="QHA14" s="1"/>
      <c r="QHB14" s="1"/>
      <c r="QHC14" s="1"/>
      <c r="QHD14" s="1"/>
      <c r="QHE14" s="1"/>
      <c r="QHF14" s="1"/>
      <c r="QHG14" s="1"/>
      <c r="QHH14" s="1"/>
      <c r="QHI14" s="1"/>
      <c r="QHJ14" s="1"/>
      <c r="QHK14" s="1"/>
      <c r="QHL14" s="1"/>
      <c r="QHM14" s="1"/>
      <c r="QHN14" s="1"/>
      <c r="QHO14" s="1"/>
      <c r="QHP14" s="1"/>
      <c r="QHQ14" s="1"/>
      <c r="QHR14" s="1"/>
      <c r="QHS14" s="1"/>
      <c r="QHT14" s="1"/>
      <c r="QHU14" s="1"/>
      <c r="QHV14" s="1"/>
      <c r="QHW14" s="1"/>
      <c r="QHX14" s="1"/>
      <c r="QHY14" s="1"/>
      <c r="QHZ14" s="1"/>
      <c r="QIA14" s="1"/>
      <c r="QIB14" s="1"/>
      <c r="QIC14" s="1"/>
      <c r="QID14" s="1"/>
      <c r="QIE14" s="1"/>
      <c r="QIF14" s="1"/>
      <c r="QIG14" s="1"/>
      <c r="QIH14" s="1"/>
      <c r="QII14" s="1"/>
      <c r="QIJ14" s="1"/>
      <c r="QIK14" s="1"/>
      <c r="QIL14" s="1"/>
      <c r="QIM14" s="1"/>
      <c r="QIN14" s="1"/>
      <c r="QIO14" s="1"/>
      <c r="QIP14" s="1"/>
      <c r="QIQ14" s="1"/>
      <c r="QIR14" s="1"/>
      <c r="QIS14" s="1"/>
      <c r="QIT14" s="1"/>
      <c r="QIU14" s="1"/>
      <c r="QIV14" s="1"/>
      <c r="QIW14" s="1"/>
      <c r="QIX14" s="1"/>
      <c r="QIY14" s="1"/>
      <c r="QIZ14" s="1"/>
      <c r="QJA14" s="1"/>
      <c r="QJB14" s="1"/>
      <c r="QJC14" s="1"/>
      <c r="QJD14" s="1"/>
      <c r="QJE14" s="1"/>
      <c r="QJF14" s="1"/>
      <c r="QJG14" s="1"/>
      <c r="QJH14" s="1"/>
      <c r="QJI14" s="1"/>
      <c r="QJJ14" s="1"/>
      <c r="QJK14" s="1"/>
      <c r="QJL14" s="1"/>
      <c r="QJM14" s="1"/>
      <c r="QJN14" s="1"/>
      <c r="QJO14" s="1"/>
      <c r="QJP14" s="1"/>
      <c r="QJQ14" s="1"/>
      <c r="QJR14" s="1"/>
      <c r="QJS14" s="1"/>
      <c r="QJT14" s="1"/>
      <c r="QJU14" s="1"/>
      <c r="QJV14" s="1"/>
      <c r="QJW14" s="1"/>
      <c r="QJX14" s="1"/>
      <c r="QJY14" s="1"/>
      <c r="QJZ14" s="1"/>
      <c r="QKA14" s="1"/>
      <c r="QKB14" s="1"/>
      <c r="QKC14" s="1"/>
      <c r="QKD14" s="1"/>
      <c r="QKE14" s="1"/>
      <c r="QKF14" s="1"/>
      <c r="QKG14" s="1"/>
      <c r="QKH14" s="1"/>
      <c r="QKI14" s="1"/>
      <c r="QKJ14" s="1"/>
      <c r="QKK14" s="1"/>
      <c r="QKL14" s="1"/>
      <c r="QKM14" s="1"/>
      <c r="QKN14" s="1"/>
      <c r="QKO14" s="1"/>
      <c r="QKP14" s="1"/>
      <c r="QKQ14" s="1"/>
      <c r="QKR14" s="1"/>
      <c r="QKS14" s="1"/>
      <c r="QKT14" s="1"/>
      <c r="QKU14" s="1"/>
      <c r="QKV14" s="1"/>
      <c r="QKW14" s="1"/>
      <c r="QKX14" s="1"/>
      <c r="QKY14" s="1"/>
      <c r="QKZ14" s="1"/>
      <c r="QLA14" s="1"/>
      <c r="QLB14" s="1"/>
      <c r="QLC14" s="1"/>
      <c r="QLD14" s="1"/>
      <c r="QLE14" s="1"/>
      <c r="QLF14" s="1"/>
      <c r="QLG14" s="1"/>
      <c r="QLH14" s="1"/>
      <c r="QLI14" s="1"/>
      <c r="QLJ14" s="1"/>
      <c r="QLK14" s="1"/>
      <c r="QLL14" s="1"/>
      <c r="QLM14" s="1"/>
      <c r="QLN14" s="1"/>
      <c r="QLO14" s="1"/>
      <c r="QLP14" s="1"/>
      <c r="QLQ14" s="1"/>
      <c r="QLR14" s="1"/>
      <c r="QLS14" s="1"/>
      <c r="QLT14" s="1"/>
      <c r="QLU14" s="1"/>
      <c r="QLV14" s="1"/>
      <c r="QLW14" s="1"/>
      <c r="QLX14" s="1"/>
      <c r="QLY14" s="1"/>
      <c r="QLZ14" s="1"/>
      <c r="QMA14" s="1"/>
      <c r="QMB14" s="1"/>
      <c r="QMC14" s="1"/>
      <c r="QMD14" s="1"/>
      <c r="QME14" s="1"/>
      <c r="QMF14" s="1"/>
      <c r="QMG14" s="1"/>
      <c r="QMH14" s="1"/>
      <c r="QMI14" s="1"/>
      <c r="QMJ14" s="1"/>
      <c r="QMK14" s="1"/>
      <c r="QML14" s="1"/>
      <c r="QMM14" s="1"/>
      <c r="QMN14" s="1"/>
      <c r="QMO14" s="1"/>
      <c r="QMP14" s="1"/>
      <c r="QMQ14" s="1"/>
      <c r="QMR14" s="1"/>
      <c r="QMS14" s="1"/>
      <c r="QMT14" s="1"/>
      <c r="QMU14" s="1"/>
      <c r="QMV14" s="1"/>
      <c r="QMW14" s="1"/>
      <c r="QMX14" s="1"/>
      <c r="QMY14" s="1"/>
      <c r="QMZ14" s="1"/>
      <c r="QNA14" s="1"/>
      <c r="QNB14" s="1"/>
      <c r="QNC14" s="1"/>
      <c r="QND14" s="1"/>
      <c r="QNE14" s="1"/>
      <c r="QNF14" s="1"/>
      <c r="QNG14" s="1"/>
      <c r="QNH14" s="1"/>
      <c r="QNI14" s="1"/>
      <c r="QNJ14" s="1"/>
      <c r="QNK14" s="1"/>
      <c r="QNL14" s="1"/>
      <c r="QNM14" s="1"/>
      <c r="QNN14" s="1"/>
      <c r="QNO14" s="1"/>
      <c r="QNP14" s="1"/>
      <c r="QNQ14" s="1"/>
      <c r="QNR14" s="1"/>
      <c r="QNS14" s="1"/>
      <c r="QNT14" s="1"/>
      <c r="QNU14" s="1"/>
      <c r="QNV14" s="1"/>
      <c r="QNW14" s="1"/>
      <c r="QNX14" s="1"/>
      <c r="QNY14" s="1"/>
      <c r="QNZ14" s="1"/>
      <c r="QOA14" s="1"/>
      <c r="QOB14" s="1"/>
      <c r="QOC14" s="1"/>
      <c r="QOD14" s="1"/>
      <c r="QOE14" s="1"/>
      <c r="QOF14" s="1"/>
      <c r="QOG14" s="1"/>
      <c r="QOH14" s="1"/>
      <c r="QOI14" s="1"/>
      <c r="QOJ14" s="1"/>
      <c r="QOK14" s="1"/>
      <c r="QOL14" s="1"/>
      <c r="QOM14" s="1"/>
      <c r="QON14" s="1"/>
      <c r="QOO14" s="1"/>
      <c r="QOP14" s="1"/>
      <c r="QOQ14" s="1"/>
      <c r="QOR14" s="1"/>
      <c r="QOS14" s="1"/>
      <c r="QOT14" s="1"/>
      <c r="QOU14" s="1"/>
      <c r="QOV14" s="1"/>
      <c r="QOW14" s="1"/>
      <c r="QOX14" s="1"/>
      <c r="QOY14" s="1"/>
      <c r="QOZ14" s="1"/>
      <c r="QPA14" s="1"/>
      <c r="QPB14" s="1"/>
      <c r="QPC14" s="1"/>
      <c r="QPD14" s="1"/>
      <c r="QPE14" s="1"/>
      <c r="QPF14" s="1"/>
      <c r="QPG14" s="1"/>
      <c r="QPH14" s="1"/>
      <c r="QPI14" s="1"/>
      <c r="QPJ14" s="1"/>
      <c r="QPK14" s="1"/>
      <c r="QPL14" s="1"/>
      <c r="QPM14" s="1"/>
      <c r="QPN14" s="1"/>
      <c r="QPO14" s="1"/>
      <c r="QPP14" s="1"/>
      <c r="QPQ14" s="1"/>
      <c r="QPR14" s="1"/>
      <c r="QPS14" s="1"/>
      <c r="QPT14" s="1"/>
      <c r="QPU14" s="1"/>
      <c r="QPV14" s="1"/>
      <c r="QPW14" s="1"/>
      <c r="QPX14" s="1"/>
      <c r="QPY14" s="1"/>
      <c r="QPZ14" s="1"/>
      <c r="QQA14" s="1"/>
      <c r="QQB14" s="1"/>
      <c r="QQC14" s="1"/>
      <c r="QQD14" s="1"/>
      <c r="QQE14" s="1"/>
      <c r="QQF14" s="1"/>
      <c r="QQG14" s="1"/>
      <c r="QQH14" s="1"/>
      <c r="QQI14" s="1"/>
      <c r="QQJ14" s="1"/>
      <c r="QQK14" s="1"/>
      <c r="QQL14" s="1"/>
      <c r="QQM14" s="1"/>
      <c r="QQN14" s="1"/>
      <c r="QQO14" s="1"/>
      <c r="QQP14" s="1"/>
      <c r="QQQ14" s="1"/>
      <c r="QQR14" s="1"/>
      <c r="QQS14" s="1"/>
      <c r="QQT14" s="1"/>
      <c r="QQU14" s="1"/>
      <c r="QQV14" s="1"/>
      <c r="QQW14" s="1"/>
      <c r="QQX14" s="1"/>
      <c r="QQY14" s="1"/>
      <c r="QQZ14" s="1"/>
      <c r="QRA14" s="1"/>
      <c r="QRB14" s="1"/>
      <c r="QRC14" s="1"/>
      <c r="QRD14" s="1"/>
      <c r="QRE14" s="1"/>
      <c r="QRF14" s="1"/>
      <c r="QRG14" s="1"/>
      <c r="QRH14" s="1"/>
      <c r="QRI14" s="1"/>
      <c r="QRJ14" s="1"/>
      <c r="QRK14" s="1"/>
      <c r="QRL14" s="1"/>
      <c r="QRM14" s="1"/>
      <c r="QRN14" s="1"/>
      <c r="QRO14" s="1"/>
      <c r="QRP14" s="1"/>
      <c r="QRQ14" s="1"/>
      <c r="QRR14" s="1"/>
      <c r="QRS14" s="1"/>
      <c r="QRT14" s="1"/>
      <c r="QRU14" s="1"/>
      <c r="QRV14" s="1"/>
      <c r="QRW14" s="1"/>
      <c r="QRX14" s="1"/>
      <c r="QRY14" s="1"/>
      <c r="QRZ14" s="1"/>
      <c r="QSA14" s="1"/>
      <c r="QSB14" s="1"/>
      <c r="QSC14" s="1"/>
      <c r="QSD14" s="1"/>
      <c r="QSE14" s="1"/>
      <c r="QSF14" s="1"/>
      <c r="QSG14" s="1"/>
      <c r="QSH14" s="1"/>
      <c r="QSI14" s="1"/>
      <c r="QSJ14" s="1"/>
      <c r="QSK14" s="1"/>
      <c r="QSL14" s="1"/>
      <c r="QSM14" s="1"/>
      <c r="QSN14" s="1"/>
      <c r="QSO14" s="1"/>
      <c r="QSP14" s="1"/>
      <c r="QSQ14" s="1"/>
      <c r="QSR14" s="1"/>
      <c r="QSS14" s="1"/>
      <c r="QST14" s="1"/>
      <c r="QSU14" s="1"/>
      <c r="QSV14" s="1"/>
      <c r="QSW14" s="1"/>
      <c r="QSX14" s="1"/>
      <c r="QSY14" s="1"/>
      <c r="QSZ14" s="1"/>
      <c r="QTA14" s="1"/>
      <c r="QTB14" s="1"/>
      <c r="QTC14" s="1"/>
      <c r="QTD14" s="1"/>
      <c r="QTE14" s="1"/>
      <c r="QTF14" s="1"/>
      <c r="QTG14" s="1"/>
      <c r="QTH14" s="1"/>
      <c r="QTI14" s="1"/>
      <c r="QTJ14" s="1"/>
      <c r="QTK14" s="1"/>
      <c r="QTL14" s="1"/>
      <c r="QTM14" s="1"/>
      <c r="QTN14" s="1"/>
      <c r="QTO14" s="1"/>
      <c r="QTP14" s="1"/>
      <c r="QTQ14" s="1"/>
      <c r="QTR14" s="1"/>
      <c r="QTS14" s="1"/>
      <c r="QTT14" s="1"/>
      <c r="QTU14" s="1"/>
      <c r="QTV14" s="1"/>
      <c r="QTW14" s="1"/>
      <c r="QTX14" s="1"/>
      <c r="QTY14" s="1"/>
      <c r="QTZ14" s="1"/>
      <c r="QUA14" s="1"/>
      <c r="QUB14" s="1"/>
      <c r="QUC14" s="1"/>
      <c r="QUD14" s="1"/>
      <c r="QUE14" s="1"/>
      <c r="QUF14" s="1"/>
      <c r="QUG14" s="1"/>
      <c r="QUH14" s="1"/>
      <c r="QUI14" s="1"/>
      <c r="QUJ14" s="1"/>
      <c r="QUK14" s="1"/>
      <c r="QUL14" s="1"/>
      <c r="QUM14" s="1"/>
      <c r="QUN14" s="1"/>
      <c r="QUO14" s="1"/>
      <c r="QUP14" s="1"/>
      <c r="QUQ14" s="1"/>
      <c r="QUR14" s="1"/>
      <c r="QUS14" s="1"/>
      <c r="QUT14" s="1"/>
      <c r="QUU14" s="1"/>
      <c r="QUV14" s="1"/>
      <c r="QUW14" s="1"/>
      <c r="QUX14" s="1"/>
      <c r="QUY14" s="1"/>
      <c r="QUZ14" s="1"/>
      <c r="QVA14" s="1"/>
      <c r="QVB14" s="1"/>
      <c r="QVC14" s="1"/>
      <c r="QVD14" s="1"/>
      <c r="QVE14" s="1"/>
      <c r="QVF14" s="1"/>
      <c r="QVG14" s="1"/>
      <c r="QVH14" s="1"/>
      <c r="QVI14" s="1"/>
      <c r="QVJ14" s="1"/>
      <c r="QVK14" s="1"/>
      <c r="QVL14" s="1"/>
      <c r="QVM14" s="1"/>
      <c r="QVN14" s="1"/>
      <c r="QVO14" s="1"/>
      <c r="QVP14" s="1"/>
      <c r="QVQ14" s="1"/>
      <c r="QVR14" s="1"/>
      <c r="QVS14" s="1"/>
      <c r="QVT14" s="1"/>
      <c r="QVU14" s="1"/>
      <c r="QVV14" s="1"/>
      <c r="QVW14" s="1"/>
      <c r="QVX14" s="1"/>
      <c r="QVY14" s="1"/>
      <c r="QVZ14" s="1"/>
      <c r="QWA14" s="1"/>
      <c r="QWB14" s="1"/>
      <c r="QWC14" s="1"/>
      <c r="QWD14" s="1"/>
      <c r="QWE14" s="1"/>
      <c r="QWF14" s="1"/>
      <c r="QWG14" s="1"/>
      <c r="QWH14" s="1"/>
      <c r="QWI14" s="1"/>
      <c r="QWJ14" s="1"/>
      <c r="QWK14" s="1"/>
      <c r="QWL14" s="1"/>
      <c r="QWM14" s="1"/>
      <c r="QWN14" s="1"/>
      <c r="QWO14" s="1"/>
      <c r="QWP14" s="1"/>
      <c r="QWQ14" s="1"/>
      <c r="QWR14" s="1"/>
      <c r="QWS14" s="1"/>
      <c r="QWT14" s="1"/>
      <c r="QWU14" s="1"/>
      <c r="QWV14" s="1"/>
      <c r="QWW14" s="1"/>
      <c r="QWX14" s="1"/>
      <c r="QWY14" s="1"/>
      <c r="QWZ14" s="1"/>
      <c r="QXA14" s="1"/>
      <c r="QXB14" s="1"/>
      <c r="QXC14" s="1"/>
      <c r="QXD14" s="1"/>
      <c r="QXE14" s="1"/>
      <c r="QXF14" s="1"/>
      <c r="QXG14" s="1"/>
      <c r="QXH14" s="1"/>
      <c r="QXI14" s="1"/>
      <c r="QXJ14" s="1"/>
      <c r="QXK14" s="1"/>
      <c r="QXL14" s="1"/>
      <c r="QXM14" s="1"/>
      <c r="QXN14" s="1"/>
      <c r="QXO14" s="1"/>
      <c r="QXP14" s="1"/>
      <c r="QXQ14" s="1"/>
      <c r="QXR14" s="1"/>
      <c r="QXS14" s="1"/>
      <c r="QXT14" s="1"/>
      <c r="QXU14" s="1"/>
      <c r="QXV14" s="1"/>
      <c r="QXW14" s="1"/>
      <c r="QXX14" s="1"/>
      <c r="QXY14" s="1"/>
      <c r="QXZ14" s="1"/>
      <c r="QYA14" s="1"/>
      <c r="QYB14" s="1"/>
      <c r="QYC14" s="1"/>
      <c r="QYD14" s="1"/>
      <c r="QYE14" s="1"/>
      <c r="QYF14" s="1"/>
      <c r="QYG14" s="1"/>
      <c r="QYH14" s="1"/>
      <c r="QYI14" s="1"/>
      <c r="QYJ14" s="1"/>
      <c r="QYK14" s="1"/>
      <c r="QYL14" s="1"/>
      <c r="QYM14" s="1"/>
      <c r="QYN14" s="1"/>
      <c r="QYO14" s="1"/>
      <c r="QYP14" s="1"/>
      <c r="QYQ14" s="1"/>
      <c r="QYR14" s="1"/>
      <c r="QYS14" s="1"/>
      <c r="QYT14" s="1"/>
      <c r="QYU14" s="1"/>
      <c r="QYV14" s="1"/>
      <c r="QYW14" s="1"/>
      <c r="QYX14" s="1"/>
      <c r="QYY14" s="1"/>
      <c r="QYZ14" s="1"/>
      <c r="QZA14" s="1"/>
      <c r="QZB14" s="1"/>
      <c r="QZC14" s="1"/>
      <c r="QZD14" s="1"/>
      <c r="QZE14" s="1"/>
      <c r="QZF14" s="1"/>
      <c r="QZG14" s="1"/>
      <c r="QZH14" s="1"/>
      <c r="QZI14" s="1"/>
      <c r="QZJ14" s="1"/>
      <c r="QZK14" s="1"/>
      <c r="QZL14" s="1"/>
      <c r="QZM14" s="1"/>
      <c r="QZN14" s="1"/>
      <c r="QZO14" s="1"/>
      <c r="QZP14" s="1"/>
      <c r="QZQ14" s="1"/>
      <c r="QZR14" s="1"/>
      <c r="QZS14" s="1"/>
      <c r="QZT14" s="1"/>
      <c r="QZU14" s="1"/>
      <c r="QZV14" s="1"/>
      <c r="QZW14" s="1"/>
      <c r="QZX14" s="1"/>
      <c r="QZY14" s="1"/>
      <c r="QZZ14" s="1"/>
      <c r="RAA14" s="1"/>
      <c r="RAB14" s="1"/>
      <c r="RAC14" s="1"/>
      <c r="RAD14" s="1"/>
      <c r="RAE14" s="1"/>
      <c r="RAF14" s="1"/>
      <c r="RAG14" s="1"/>
      <c r="RAH14" s="1"/>
      <c r="RAI14" s="1"/>
      <c r="RAJ14" s="1"/>
      <c r="RAK14" s="1"/>
      <c r="RAL14" s="1"/>
      <c r="RAM14" s="1"/>
      <c r="RAN14" s="1"/>
      <c r="RAO14" s="1"/>
      <c r="RAP14" s="1"/>
      <c r="RAQ14" s="1"/>
      <c r="RAR14" s="1"/>
      <c r="RAS14" s="1"/>
      <c r="RAT14" s="1"/>
      <c r="RAU14" s="1"/>
      <c r="RAV14" s="1"/>
      <c r="RAW14" s="1"/>
      <c r="RAX14" s="1"/>
      <c r="RAY14" s="1"/>
      <c r="RAZ14" s="1"/>
      <c r="RBA14" s="1"/>
      <c r="RBB14" s="1"/>
      <c r="RBC14" s="1"/>
      <c r="RBD14" s="1"/>
      <c r="RBE14" s="1"/>
      <c r="RBF14" s="1"/>
      <c r="RBG14" s="1"/>
      <c r="RBH14" s="1"/>
      <c r="RBI14" s="1"/>
      <c r="RBJ14" s="1"/>
      <c r="RBK14" s="1"/>
      <c r="RBL14" s="1"/>
      <c r="RBM14" s="1"/>
      <c r="RBN14" s="1"/>
      <c r="RBO14" s="1"/>
      <c r="RBP14" s="1"/>
      <c r="RBQ14" s="1"/>
      <c r="RBR14" s="1"/>
      <c r="RBS14" s="1"/>
      <c r="RBT14" s="1"/>
      <c r="RBU14" s="1"/>
      <c r="RBV14" s="1"/>
      <c r="RBW14" s="1"/>
      <c r="RBX14" s="1"/>
      <c r="RBY14" s="1"/>
      <c r="RBZ14" s="1"/>
      <c r="RCA14" s="1"/>
      <c r="RCB14" s="1"/>
      <c r="RCC14" s="1"/>
      <c r="RCD14" s="1"/>
      <c r="RCE14" s="1"/>
      <c r="RCF14" s="1"/>
      <c r="RCG14" s="1"/>
      <c r="RCH14" s="1"/>
      <c r="RCI14" s="1"/>
      <c r="RCJ14" s="1"/>
      <c r="RCK14" s="1"/>
      <c r="RCL14" s="1"/>
      <c r="RCM14" s="1"/>
      <c r="RCN14" s="1"/>
      <c r="RCO14" s="1"/>
      <c r="RCP14" s="1"/>
      <c r="RCQ14" s="1"/>
      <c r="RCR14" s="1"/>
      <c r="RCS14" s="1"/>
      <c r="RCT14" s="1"/>
      <c r="RCU14" s="1"/>
      <c r="RCV14" s="1"/>
      <c r="RCW14" s="1"/>
      <c r="RCX14" s="1"/>
      <c r="RCY14" s="1"/>
      <c r="RCZ14" s="1"/>
      <c r="RDA14" s="1"/>
      <c r="RDB14" s="1"/>
      <c r="RDC14" s="1"/>
      <c r="RDD14" s="1"/>
      <c r="RDE14" s="1"/>
      <c r="RDF14" s="1"/>
      <c r="RDG14" s="1"/>
      <c r="RDH14" s="1"/>
      <c r="RDI14" s="1"/>
      <c r="RDJ14" s="1"/>
      <c r="RDK14" s="1"/>
      <c r="RDL14" s="1"/>
      <c r="RDM14" s="1"/>
      <c r="RDN14" s="1"/>
      <c r="RDO14" s="1"/>
      <c r="RDP14" s="1"/>
      <c r="RDQ14" s="1"/>
      <c r="RDR14" s="1"/>
      <c r="RDS14" s="1"/>
      <c r="RDT14" s="1"/>
      <c r="RDU14" s="1"/>
      <c r="RDV14" s="1"/>
      <c r="RDW14" s="1"/>
      <c r="RDX14" s="1"/>
      <c r="RDY14" s="1"/>
      <c r="RDZ14" s="1"/>
      <c r="REA14" s="1"/>
      <c r="REB14" s="1"/>
      <c r="REC14" s="1"/>
      <c r="RED14" s="1"/>
      <c r="REE14" s="1"/>
      <c r="REF14" s="1"/>
      <c r="REG14" s="1"/>
      <c r="REH14" s="1"/>
      <c r="REI14" s="1"/>
      <c r="REJ14" s="1"/>
      <c r="REK14" s="1"/>
      <c r="REL14" s="1"/>
      <c r="REM14" s="1"/>
      <c r="REN14" s="1"/>
      <c r="REO14" s="1"/>
      <c r="REP14" s="1"/>
      <c r="REQ14" s="1"/>
      <c r="RER14" s="1"/>
      <c r="RES14" s="1"/>
      <c r="RET14" s="1"/>
      <c r="REU14" s="1"/>
      <c r="REV14" s="1"/>
      <c r="REW14" s="1"/>
      <c r="REX14" s="1"/>
      <c r="REY14" s="1"/>
      <c r="REZ14" s="1"/>
      <c r="RFA14" s="1"/>
      <c r="RFB14" s="1"/>
      <c r="RFC14" s="1"/>
      <c r="RFD14" s="1"/>
      <c r="RFE14" s="1"/>
      <c r="RFF14" s="1"/>
      <c r="RFG14" s="1"/>
      <c r="RFH14" s="1"/>
      <c r="RFI14" s="1"/>
      <c r="RFJ14" s="1"/>
      <c r="RFK14" s="1"/>
      <c r="RFL14" s="1"/>
      <c r="RFM14" s="1"/>
      <c r="RFN14" s="1"/>
      <c r="RFO14" s="1"/>
      <c r="RFP14" s="1"/>
      <c r="RFQ14" s="1"/>
      <c r="RFR14" s="1"/>
      <c r="RFS14" s="1"/>
      <c r="RFT14" s="1"/>
      <c r="RFU14" s="1"/>
      <c r="RFV14" s="1"/>
      <c r="RFW14" s="1"/>
      <c r="RFX14" s="1"/>
      <c r="RFY14" s="1"/>
      <c r="RFZ14" s="1"/>
      <c r="RGA14" s="1"/>
      <c r="RGB14" s="1"/>
      <c r="RGC14" s="1"/>
      <c r="RGD14" s="1"/>
      <c r="RGE14" s="1"/>
      <c r="RGF14" s="1"/>
      <c r="RGG14" s="1"/>
      <c r="RGH14" s="1"/>
      <c r="RGI14" s="1"/>
      <c r="RGJ14" s="1"/>
      <c r="RGK14" s="1"/>
      <c r="RGL14" s="1"/>
      <c r="RGM14" s="1"/>
      <c r="RGN14" s="1"/>
      <c r="RGO14" s="1"/>
      <c r="RGP14" s="1"/>
      <c r="RGQ14" s="1"/>
      <c r="RGR14" s="1"/>
      <c r="RGS14" s="1"/>
      <c r="RGT14" s="1"/>
      <c r="RGU14" s="1"/>
      <c r="RGV14" s="1"/>
      <c r="RGW14" s="1"/>
      <c r="RGX14" s="1"/>
      <c r="RGY14" s="1"/>
      <c r="RGZ14" s="1"/>
      <c r="RHA14" s="1"/>
      <c r="RHB14" s="1"/>
      <c r="RHC14" s="1"/>
      <c r="RHD14" s="1"/>
      <c r="RHE14" s="1"/>
      <c r="RHF14" s="1"/>
      <c r="RHG14" s="1"/>
      <c r="RHH14" s="1"/>
      <c r="RHI14" s="1"/>
      <c r="RHJ14" s="1"/>
      <c r="RHK14" s="1"/>
      <c r="RHL14" s="1"/>
      <c r="RHM14" s="1"/>
      <c r="RHN14" s="1"/>
      <c r="RHO14" s="1"/>
      <c r="RHP14" s="1"/>
      <c r="RHQ14" s="1"/>
      <c r="RHR14" s="1"/>
      <c r="RHS14" s="1"/>
      <c r="RHT14" s="1"/>
      <c r="RHU14" s="1"/>
      <c r="RHV14" s="1"/>
      <c r="RHW14" s="1"/>
      <c r="RHX14" s="1"/>
      <c r="RHY14" s="1"/>
      <c r="RHZ14" s="1"/>
      <c r="RIA14" s="1"/>
      <c r="RIB14" s="1"/>
      <c r="RIC14" s="1"/>
      <c r="RID14" s="1"/>
      <c r="RIE14" s="1"/>
      <c r="RIF14" s="1"/>
      <c r="RIG14" s="1"/>
      <c r="RIH14" s="1"/>
      <c r="RII14" s="1"/>
      <c r="RIJ14" s="1"/>
      <c r="RIK14" s="1"/>
      <c r="RIL14" s="1"/>
      <c r="RIM14" s="1"/>
      <c r="RIN14" s="1"/>
      <c r="RIO14" s="1"/>
      <c r="RIP14" s="1"/>
      <c r="RIQ14" s="1"/>
      <c r="RIR14" s="1"/>
      <c r="RIS14" s="1"/>
      <c r="RIT14" s="1"/>
      <c r="RIU14" s="1"/>
      <c r="RIV14" s="1"/>
      <c r="RIW14" s="1"/>
      <c r="RIX14" s="1"/>
      <c r="RIY14" s="1"/>
      <c r="RIZ14" s="1"/>
      <c r="RJA14" s="1"/>
      <c r="RJB14" s="1"/>
      <c r="RJC14" s="1"/>
      <c r="RJD14" s="1"/>
      <c r="RJE14" s="1"/>
      <c r="RJF14" s="1"/>
      <c r="RJG14" s="1"/>
      <c r="RJH14" s="1"/>
      <c r="RJI14" s="1"/>
      <c r="RJJ14" s="1"/>
      <c r="RJK14" s="1"/>
      <c r="RJL14" s="1"/>
      <c r="RJM14" s="1"/>
      <c r="RJN14" s="1"/>
      <c r="RJO14" s="1"/>
      <c r="RJP14" s="1"/>
      <c r="RJQ14" s="1"/>
      <c r="RJR14" s="1"/>
      <c r="RJS14" s="1"/>
      <c r="RJT14" s="1"/>
      <c r="RJU14" s="1"/>
      <c r="RJV14" s="1"/>
      <c r="RJW14" s="1"/>
      <c r="RJX14" s="1"/>
      <c r="RJY14" s="1"/>
      <c r="RJZ14" s="1"/>
      <c r="RKA14" s="1"/>
      <c r="RKB14" s="1"/>
      <c r="RKC14" s="1"/>
      <c r="RKD14" s="1"/>
      <c r="RKE14" s="1"/>
      <c r="RKF14" s="1"/>
      <c r="RKG14" s="1"/>
      <c r="RKH14" s="1"/>
      <c r="RKI14" s="1"/>
      <c r="RKJ14" s="1"/>
      <c r="RKK14" s="1"/>
      <c r="RKL14" s="1"/>
      <c r="RKM14" s="1"/>
      <c r="RKN14" s="1"/>
      <c r="RKO14" s="1"/>
      <c r="RKP14" s="1"/>
      <c r="RKQ14" s="1"/>
      <c r="RKR14" s="1"/>
      <c r="RKS14" s="1"/>
      <c r="RKT14" s="1"/>
      <c r="RKU14" s="1"/>
      <c r="RKV14" s="1"/>
      <c r="RKW14" s="1"/>
      <c r="RKX14" s="1"/>
      <c r="RKY14" s="1"/>
      <c r="RKZ14" s="1"/>
      <c r="RLA14" s="1"/>
      <c r="RLB14" s="1"/>
      <c r="RLC14" s="1"/>
      <c r="RLD14" s="1"/>
      <c r="RLE14" s="1"/>
      <c r="RLF14" s="1"/>
      <c r="RLG14" s="1"/>
      <c r="RLH14" s="1"/>
      <c r="RLI14" s="1"/>
      <c r="RLJ14" s="1"/>
      <c r="RLK14" s="1"/>
      <c r="RLL14" s="1"/>
      <c r="RLM14" s="1"/>
      <c r="RLN14" s="1"/>
      <c r="RLO14" s="1"/>
      <c r="RLP14" s="1"/>
      <c r="RLQ14" s="1"/>
      <c r="RLR14" s="1"/>
      <c r="RLS14" s="1"/>
      <c r="RLT14" s="1"/>
      <c r="RLU14" s="1"/>
      <c r="RLV14" s="1"/>
      <c r="RLW14" s="1"/>
      <c r="RLX14" s="1"/>
      <c r="RLY14" s="1"/>
      <c r="RLZ14" s="1"/>
      <c r="RMA14" s="1"/>
      <c r="RMB14" s="1"/>
      <c r="RMC14" s="1"/>
      <c r="RMD14" s="1"/>
      <c r="RME14" s="1"/>
      <c r="RMF14" s="1"/>
      <c r="RMG14" s="1"/>
      <c r="RMH14" s="1"/>
      <c r="RMI14" s="1"/>
      <c r="RMJ14" s="1"/>
      <c r="RMK14" s="1"/>
      <c r="RML14" s="1"/>
      <c r="RMM14" s="1"/>
      <c r="RMN14" s="1"/>
      <c r="RMO14" s="1"/>
      <c r="RMP14" s="1"/>
      <c r="RMQ14" s="1"/>
      <c r="RMR14" s="1"/>
      <c r="RMS14" s="1"/>
      <c r="RMT14" s="1"/>
      <c r="RMU14" s="1"/>
      <c r="RMV14" s="1"/>
      <c r="RMW14" s="1"/>
      <c r="RMX14" s="1"/>
      <c r="RMY14" s="1"/>
      <c r="RMZ14" s="1"/>
      <c r="RNA14" s="1"/>
      <c r="RNB14" s="1"/>
      <c r="RNC14" s="1"/>
      <c r="RND14" s="1"/>
      <c r="RNE14" s="1"/>
      <c r="RNF14" s="1"/>
      <c r="RNG14" s="1"/>
      <c r="RNH14" s="1"/>
      <c r="RNI14" s="1"/>
      <c r="RNJ14" s="1"/>
      <c r="RNK14" s="1"/>
      <c r="RNL14" s="1"/>
      <c r="RNM14" s="1"/>
      <c r="RNN14" s="1"/>
      <c r="RNO14" s="1"/>
      <c r="RNP14" s="1"/>
      <c r="RNQ14" s="1"/>
      <c r="RNR14" s="1"/>
      <c r="RNS14" s="1"/>
      <c r="RNT14" s="1"/>
      <c r="RNU14" s="1"/>
      <c r="RNV14" s="1"/>
      <c r="RNW14" s="1"/>
      <c r="RNX14" s="1"/>
      <c r="RNY14" s="1"/>
      <c r="RNZ14" s="1"/>
      <c r="ROA14" s="1"/>
      <c r="ROB14" s="1"/>
      <c r="ROC14" s="1"/>
      <c r="ROD14" s="1"/>
      <c r="ROE14" s="1"/>
      <c r="ROF14" s="1"/>
      <c r="ROG14" s="1"/>
      <c r="ROH14" s="1"/>
      <c r="ROI14" s="1"/>
      <c r="ROJ14" s="1"/>
      <c r="ROK14" s="1"/>
      <c r="ROL14" s="1"/>
      <c r="ROM14" s="1"/>
      <c r="RON14" s="1"/>
      <c r="ROO14" s="1"/>
      <c r="ROP14" s="1"/>
      <c r="ROQ14" s="1"/>
      <c r="ROR14" s="1"/>
      <c r="ROS14" s="1"/>
      <c r="ROT14" s="1"/>
      <c r="ROU14" s="1"/>
      <c r="ROV14" s="1"/>
      <c r="ROW14" s="1"/>
      <c r="ROX14" s="1"/>
      <c r="ROY14" s="1"/>
      <c r="ROZ14" s="1"/>
      <c r="RPA14" s="1"/>
      <c r="RPB14" s="1"/>
      <c r="RPC14" s="1"/>
      <c r="RPD14" s="1"/>
      <c r="RPE14" s="1"/>
      <c r="RPF14" s="1"/>
      <c r="RPG14" s="1"/>
      <c r="RPH14" s="1"/>
      <c r="RPI14" s="1"/>
      <c r="RPJ14" s="1"/>
      <c r="RPK14" s="1"/>
      <c r="RPL14" s="1"/>
      <c r="RPM14" s="1"/>
      <c r="RPN14" s="1"/>
      <c r="RPO14" s="1"/>
      <c r="RPP14" s="1"/>
      <c r="RPQ14" s="1"/>
      <c r="RPR14" s="1"/>
      <c r="RPS14" s="1"/>
      <c r="RPT14" s="1"/>
      <c r="RPU14" s="1"/>
      <c r="RPV14" s="1"/>
      <c r="RPW14" s="1"/>
      <c r="RPX14" s="1"/>
      <c r="RPY14" s="1"/>
      <c r="RPZ14" s="1"/>
      <c r="RQA14" s="1"/>
      <c r="RQB14" s="1"/>
      <c r="RQC14" s="1"/>
      <c r="RQD14" s="1"/>
      <c r="RQE14" s="1"/>
      <c r="RQF14" s="1"/>
      <c r="RQG14" s="1"/>
      <c r="RQH14" s="1"/>
      <c r="RQI14" s="1"/>
      <c r="RQJ14" s="1"/>
      <c r="RQK14" s="1"/>
      <c r="RQL14" s="1"/>
      <c r="RQM14" s="1"/>
      <c r="RQN14" s="1"/>
      <c r="RQO14" s="1"/>
      <c r="RQP14" s="1"/>
      <c r="RQQ14" s="1"/>
      <c r="RQR14" s="1"/>
      <c r="RQS14" s="1"/>
      <c r="RQT14" s="1"/>
      <c r="RQU14" s="1"/>
      <c r="RQV14" s="1"/>
      <c r="RQW14" s="1"/>
      <c r="RQX14" s="1"/>
      <c r="RQY14" s="1"/>
      <c r="RQZ14" s="1"/>
      <c r="RRA14" s="1"/>
      <c r="RRB14" s="1"/>
      <c r="RRC14" s="1"/>
      <c r="RRD14" s="1"/>
      <c r="RRE14" s="1"/>
      <c r="RRF14" s="1"/>
      <c r="RRG14" s="1"/>
      <c r="RRH14" s="1"/>
      <c r="RRI14" s="1"/>
      <c r="RRJ14" s="1"/>
      <c r="RRK14" s="1"/>
      <c r="RRL14" s="1"/>
      <c r="RRM14" s="1"/>
      <c r="RRN14" s="1"/>
      <c r="RRO14" s="1"/>
      <c r="RRP14" s="1"/>
      <c r="RRQ14" s="1"/>
      <c r="RRR14" s="1"/>
      <c r="RRS14" s="1"/>
      <c r="RRT14" s="1"/>
      <c r="RRU14" s="1"/>
      <c r="RRV14" s="1"/>
      <c r="RRW14" s="1"/>
      <c r="RRX14" s="1"/>
      <c r="RRY14" s="1"/>
      <c r="RRZ14" s="1"/>
      <c r="RSA14" s="1"/>
      <c r="RSB14" s="1"/>
      <c r="RSC14" s="1"/>
      <c r="RSD14" s="1"/>
      <c r="RSE14" s="1"/>
      <c r="RSF14" s="1"/>
      <c r="RSG14" s="1"/>
      <c r="RSH14" s="1"/>
      <c r="RSI14" s="1"/>
      <c r="RSJ14" s="1"/>
      <c r="RSK14" s="1"/>
      <c r="RSL14" s="1"/>
      <c r="RSM14" s="1"/>
      <c r="RSN14" s="1"/>
      <c r="RSO14" s="1"/>
      <c r="RSP14" s="1"/>
      <c r="RSQ14" s="1"/>
      <c r="RSR14" s="1"/>
      <c r="RSS14" s="1"/>
      <c r="RST14" s="1"/>
      <c r="RSU14" s="1"/>
      <c r="RSV14" s="1"/>
      <c r="RSW14" s="1"/>
      <c r="RSX14" s="1"/>
      <c r="RSY14" s="1"/>
      <c r="RSZ14" s="1"/>
      <c r="RTA14" s="1"/>
      <c r="RTB14" s="1"/>
      <c r="RTC14" s="1"/>
      <c r="RTD14" s="1"/>
      <c r="RTE14" s="1"/>
      <c r="RTF14" s="1"/>
      <c r="RTG14" s="1"/>
      <c r="RTH14" s="1"/>
      <c r="RTI14" s="1"/>
      <c r="RTJ14" s="1"/>
      <c r="RTK14" s="1"/>
      <c r="RTL14" s="1"/>
      <c r="RTM14" s="1"/>
      <c r="RTN14" s="1"/>
      <c r="RTO14" s="1"/>
      <c r="RTP14" s="1"/>
      <c r="RTQ14" s="1"/>
      <c r="RTR14" s="1"/>
      <c r="RTS14" s="1"/>
      <c r="RTT14" s="1"/>
      <c r="RTU14" s="1"/>
      <c r="RTV14" s="1"/>
      <c r="RTW14" s="1"/>
      <c r="RTX14" s="1"/>
      <c r="RTY14" s="1"/>
      <c r="RTZ14" s="1"/>
      <c r="RUA14" s="1"/>
      <c r="RUB14" s="1"/>
      <c r="RUC14" s="1"/>
      <c r="RUD14" s="1"/>
      <c r="RUE14" s="1"/>
      <c r="RUF14" s="1"/>
      <c r="RUG14" s="1"/>
      <c r="RUH14" s="1"/>
      <c r="RUI14" s="1"/>
      <c r="RUJ14" s="1"/>
      <c r="RUK14" s="1"/>
      <c r="RUL14" s="1"/>
      <c r="RUM14" s="1"/>
      <c r="RUN14" s="1"/>
      <c r="RUO14" s="1"/>
      <c r="RUP14" s="1"/>
      <c r="RUQ14" s="1"/>
      <c r="RUR14" s="1"/>
      <c r="RUS14" s="1"/>
      <c r="RUT14" s="1"/>
      <c r="RUU14" s="1"/>
      <c r="RUV14" s="1"/>
      <c r="RUW14" s="1"/>
      <c r="RUX14" s="1"/>
      <c r="RUY14" s="1"/>
      <c r="RUZ14" s="1"/>
      <c r="RVA14" s="1"/>
      <c r="RVB14" s="1"/>
      <c r="RVC14" s="1"/>
      <c r="RVD14" s="1"/>
      <c r="RVE14" s="1"/>
      <c r="RVF14" s="1"/>
      <c r="RVG14" s="1"/>
      <c r="RVH14" s="1"/>
      <c r="RVI14" s="1"/>
      <c r="RVJ14" s="1"/>
      <c r="RVK14" s="1"/>
      <c r="RVL14" s="1"/>
      <c r="RVM14" s="1"/>
      <c r="RVN14" s="1"/>
      <c r="RVO14" s="1"/>
      <c r="RVP14" s="1"/>
      <c r="RVQ14" s="1"/>
      <c r="RVR14" s="1"/>
      <c r="RVS14" s="1"/>
      <c r="RVT14" s="1"/>
      <c r="RVU14" s="1"/>
      <c r="RVV14" s="1"/>
      <c r="RVW14" s="1"/>
      <c r="RVX14" s="1"/>
      <c r="RVY14" s="1"/>
      <c r="RVZ14" s="1"/>
      <c r="RWA14" s="1"/>
      <c r="RWB14" s="1"/>
      <c r="RWC14" s="1"/>
      <c r="RWD14" s="1"/>
      <c r="RWE14" s="1"/>
      <c r="RWF14" s="1"/>
      <c r="RWG14" s="1"/>
      <c r="RWH14" s="1"/>
      <c r="RWI14" s="1"/>
      <c r="RWJ14" s="1"/>
      <c r="RWK14" s="1"/>
      <c r="RWL14" s="1"/>
      <c r="RWM14" s="1"/>
      <c r="RWN14" s="1"/>
      <c r="RWO14" s="1"/>
      <c r="RWP14" s="1"/>
      <c r="RWQ14" s="1"/>
      <c r="RWR14" s="1"/>
      <c r="RWS14" s="1"/>
      <c r="RWT14" s="1"/>
      <c r="RWU14" s="1"/>
      <c r="RWV14" s="1"/>
      <c r="RWW14" s="1"/>
      <c r="RWX14" s="1"/>
      <c r="RWY14" s="1"/>
      <c r="RWZ14" s="1"/>
      <c r="RXA14" s="1"/>
      <c r="RXB14" s="1"/>
      <c r="RXC14" s="1"/>
      <c r="RXD14" s="1"/>
      <c r="RXE14" s="1"/>
      <c r="RXF14" s="1"/>
      <c r="RXG14" s="1"/>
      <c r="RXH14" s="1"/>
      <c r="RXI14" s="1"/>
      <c r="RXJ14" s="1"/>
      <c r="RXK14" s="1"/>
      <c r="RXL14" s="1"/>
      <c r="RXM14" s="1"/>
      <c r="RXN14" s="1"/>
      <c r="RXO14" s="1"/>
      <c r="RXP14" s="1"/>
      <c r="RXQ14" s="1"/>
      <c r="RXR14" s="1"/>
      <c r="RXS14" s="1"/>
      <c r="RXT14" s="1"/>
      <c r="RXU14" s="1"/>
      <c r="RXV14" s="1"/>
      <c r="RXW14" s="1"/>
      <c r="RXX14" s="1"/>
      <c r="RXY14" s="1"/>
      <c r="RXZ14" s="1"/>
      <c r="RYA14" s="1"/>
      <c r="RYB14" s="1"/>
      <c r="RYC14" s="1"/>
      <c r="RYD14" s="1"/>
      <c r="RYE14" s="1"/>
      <c r="RYF14" s="1"/>
      <c r="RYG14" s="1"/>
      <c r="RYH14" s="1"/>
      <c r="RYI14" s="1"/>
      <c r="RYJ14" s="1"/>
      <c r="RYK14" s="1"/>
      <c r="RYL14" s="1"/>
      <c r="RYM14" s="1"/>
      <c r="RYN14" s="1"/>
      <c r="RYO14" s="1"/>
      <c r="RYP14" s="1"/>
      <c r="RYQ14" s="1"/>
      <c r="RYR14" s="1"/>
      <c r="RYS14" s="1"/>
      <c r="RYT14" s="1"/>
      <c r="RYU14" s="1"/>
      <c r="RYV14" s="1"/>
      <c r="RYW14" s="1"/>
      <c r="RYX14" s="1"/>
      <c r="RYY14" s="1"/>
      <c r="RYZ14" s="1"/>
      <c r="RZA14" s="1"/>
      <c r="RZB14" s="1"/>
      <c r="RZC14" s="1"/>
      <c r="RZD14" s="1"/>
      <c r="RZE14" s="1"/>
      <c r="RZF14" s="1"/>
      <c r="RZG14" s="1"/>
      <c r="RZH14" s="1"/>
      <c r="RZI14" s="1"/>
      <c r="RZJ14" s="1"/>
      <c r="RZK14" s="1"/>
      <c r="RZL14" s="1"/>
      <c r="RZM14" s="1"/>
      <c r="RZN14" s="1"/>
      <c r="RZO14" s="1"/>
      <c r="RZP14" s="1"/>
      <c r="RZQ14" s="1"/>
      <c r="RZR14" s="1"/>
      <c r="RZS14" s="1"/>
      <c r="RZT14" s="1"/>
      <c r="RZU14" s="1"/>
      <c r="RZV14" s="1"/>
      <c r="RZW14" s="1"/>
      <c r="RZX14" s="1"/>
      <c r="RZY14" s="1"/>
      <c r="RZZ14" s="1"/>
      <c r="SAA14" s="1"/>
      <c r="SAB14" s="1"/>
      <c r="SAC14" s="1"/>
      <c r="SAD14" s="1"/>
      <c r="SAE14" s="1"/>
      <c r="SAF14" s="1"/>
      <c r="SAG14" s="1"/>
      <c r="SAH14" s="1"/>
      <c r="SAI14" s="1"/>
      <c r="SAJ14" s="1"/>
      <c r="SAK14" s="1"/>
      <c r="SAL14" s="1"/>
      <c r="SAM14" s="1"/>
      <c r="SAN14" s="1"/>
      <c r="SAO14" s="1"/>
      <c r="SAP14" s="1"/>
      <c r="SAQ14" s="1"/>
      <c r="SAR14" s="1"/>
      <c r="SAS14" s="1"/>
      <c r="SAT14" s="1"/>
      <c r="SAU14" s="1"/>
      <c r="SAV14" s="1"/>
      <c r="SAW14" s="1"/>
      <c r="SAX14" s="1"/>
      <c r="SAY14" s="1"/>
      <c r="SAZ14" s="1"/>
      <c r="SBA14" s="1"/>
      <c r="SBB14" s="1"/>
      <c r="SBC14" s="1"/>
      <c r="SBD14" s="1"/>
      <c r="SBE14" s="1"/>
      <c r="SBF14" s="1"/>
      <c r="SBG14" s="1"/>
      <c r="SBH14" s="1"/>
      <c r="SBI14" s="1"/>
      <c r="SBJ14" s="1"/>
      <c r="SBK14" s="1"/>
      <c r="SBL14" s="1"/>
      <c r="SBM14" s="1"/>
      <c r="SBN14" s="1"/>
      <c r="SBO14" s="1"/>
      <c r="SBP14" s="1"/>
      <c r="SBQ14" s="1"/>
      <c r="SBR14" s="1"/>
      <c r="SBS14" s="1"/>
      <c r="SBT14" s="1"/>
      <c r="SBU14" s="1"/>
      <c r="SBV14" s="1"/>
      <c r="SBW14" s="1"/>
      <c r="SBX14" s="1"/>
      <c r="SBY14" s="1"/>
      <c r="SBZ14" s="1"/>
      <c r="SCA14" s="1"/>
      <c r="SCB14" s="1"/>
      <c r="SCC14" s="1"/>
      <c r="SCD14" s="1"/>
      <c r="SCE14" s="1"/>
      <c r="SCF14" s="1"/>
      <c r="SCG14" s="1"/>
      <c r="SCH14" s="1"/>
      <c r="SCI14" s="1"/>
      <c r="SCJ14" s="1"/>
      <c r="SCK14" s="1"/>
      <c r="SCL14" s="1"/>
      <c r="SCM14" s="1"/>
      <c r="SCN14" s="1"/>
      <c r="SCO14" s="1"/>
      <c r="SCP14" s="1"/>
      <c r="SCQ14" s="1"/>
      <c r="SCR14" s="1"/>
      <c r="SCS14" s="1"/>
      <c r="SCT14" s="1"/>
      <c r="SCU14" s="1"/>
      <c r="SCV14" s="1"/>
      <c r="SCW14" s="1"/>
      <c r="SCX14" s="1"/>
      <c r="SCY14" s="1"/>
      <c r="SCZ14" s="1"/>
      <c r="SDA14" s="1"/>
      <c r="SDB14" s="1"/>
      <c r="SDC14" s="1"/>
      <c r="SDD14" s="1"/>
      <c r="SDE14" s="1"/>
      <c r="SDF14" s="1"/>
      <c r="SDG14" s="1"/>
      <c r="SDH14" s="1"/>
      <c r="SDI14" s="1"/>
      <c r="SDJ14" s="1"/>
      <c r="SDK14" s="1"/>
      <c r="SDL14" s="1"/>
      <c r="SDM14" s="1"/>
      <c r="SDN14" s="1"/>
      <c r="SDO14" s="1"/>
      <c r="SDP14" s="1"/>
      <c r="SDQ14" s="1"/>
      <c r="SDR14" s="1"/>
      <c r="SDS14" s="1"/>
      <c r="SDT14" s="1"/>
      <c r="SDU14" s="1"/>
      <c r="SDV14" s="1"/>
      <c r="SDW14" s="1"/>
      <c r="SDX14" s="1"/>
      <c r="SDY14" s="1"/>
      <c r="SDZ14" s="1"/>
      <c r="SEA14" s="1"/>
      <c r="SEB14" s="1"/>
      <c r="SEC14" s="1"/>
      <c r="SED14" s="1"/>
      <c r="SEE14" s="1"/>
      <c r="SEF14" s="1"/>
      <c r="SEG14" s="1"/>
      <c r="SEH14" s="1"/>
      <c r="SEI14" s="1"/>
      <c r="SEJ14" s="1"/>
      <c r="SEK14" s="1"/>
      <c r="SEL14" s="1"/>
      <c r="SEM14" s="1"/>
      <c r="SEN14" s="1"/>
      <c r="SEO14" s="1"/>
      <c r="SEP14" s="1"/>
      <c r="SEQ14" s="1"/>
      <c r="SER14" s="1"/>
      <c r="SES14" s="1"/>
      <c r="SET14" s="1"/>
      <c r="SEU14" s="1"/>
      <c r="SEV14" s="1"/>
      <c r="SEW14" s="1"/>
      <c r="SEX14" s="1"/>
      <c r="SEY14" s="1"/>
      <c r="SEZ14" s="1"/>
      <c r="SFA14" s="1"/>
      <c r="SFB14" s="1"/>
      <c r="SFC14" s="1"/>
      <c r="SFD14" s="1"/>
      <c r="SFE14" s="1"/>
      <c r="SFF14" s="1"/>
      <c r="SFG14" s="1"/>
      <c r="SFH14" s="1"/>
      <c r="SFI14" s="1"/>
      <c r="SFJ14" s="1"/>
      <c r="SFK14" s="1"/>
      <c r="SFL14" s="1"/>
      <c r="SFM14" s="1"/>
      <c r="SFN14" s="1"/>
      <c r="SFO14" s="1"/>
      <c r="SFP14" s="1"/>
      <c r="SFQ14" s="1"/>
      <c r="SFR14" s="1"/>
      <c r="SFS14" s="1"/>
      <c r="SFT14" s="1"/>
      <c r="SFU14" s="1"/>
      <c r="SFV14" s="1"/>
      <c r="SFW14" s="1"/>
      <c r="SFX14" s="1"/>
      <c r="SFY14" s="1"/>
      <c r="SFZ14" s="1"/>
      <c r="SGA14" s="1"/>
      <c r="SGB14" s="1"/>
      <c r="SGC14" s="1"/>
      <c r="SGD14" s="1"/>
      <c r="SGE14" s="1"/>
      <c r="SGF14" s="1"/>
      <c r="SGG14" s="1"/>
      <c r="SGH14" s="1"/>
      <c r="SGI14" s="1"/>
      <c r="SGJ14" s="1"/>
      <c r="SGK14" s="1"/>
      <c r="SGL14" s="1"/>
      <c r="SGM14" s="1"/>
      <c r="SGN14" s="1"/>
      <c r="SGO14" s="1"/>
      <c r="SGP14" s="1"/>
      <c r="SGQ14" s="1"/>
      <c r="SGR14" s="1"/>
      <c r="SGS14" s="1"/>
      <c r="SGT14" s="1"/>
      <c r="SGU14" s="1"/>
      <c r="SGV14" s="1"/>
      <c r="SGW14" s="1"/>
      <c r="SGX14" s="1"/>
      <c r="SGY14" s="1"/>
      <c r="SGZ14" s="1"/>
      <c r="SHA14" s="1"/>
      <c r="SHB14" s="1"/>
      <c r="SHC14" s="1"/>
      <c r="SHD14" s="1"/>
      <c r="SHE14" s="1"/>
      <c r="SHF14" s="1"/>
      <c r="SHG14" s="1"/>
      <c r="SHH14" s="1"/>
      <c r="SHI14" s="1"/>
      <c r="SHJ14" s="1"/>
      <c r="SHK14" s="1"/>
      <c r="SHL14" s="1"/>
      <c r="SHM14" s="1"/>
      <c r="SHN14" s="1"/>
      <c r="SHO14" s="1"/>
      <c r="SHP14" s="1"/>
      <c r="SHQ14" s="1"/>
      <c r="SHR14" s="1"/>
      <c r="SHS14" s="1"/>
      <c r="SHT14" s="1"/>
      <c r="SHU14" s="1"/>
      <c r="SHV14" s="1"/>
      <c r="SHW14" s="1"/>
      <c r="SHX14" s="1"/>
      <c r="SHY14" s="1"/>
      <c r="SHZ14" s="1"/>
      <c r="SIA14" s="1"/>
      <c r="SIB14" s="1"/>
      <c r="SIC14" s="1"/>
      <c r="SID14" s="1"/>
      <c r="SIE14" s="1"/>
      <c r="SIF14" s="1"/>
      <c r="SIG14" s="1"/>
      <c r="SIH14" s="1"/>
      <c r="SII14" s="1"/>
      <c r="SIJ14" s="1"/>
      <c r="SIK14" s="1"/>
      <c r="SIL14" s="1"/>
      <c r="SIM14" s="1"/>
      <c r="SIN14" s="1"/>
      <c r="SIO14" s="1"/>
      <c r="SIP14" s="1"/>
      <c r="SIQ14" s="1"/>
      <c r="SIR14" s="1"/>
      <c r="SIS14" s="1"/>
      <c r="SIT14" s="1"/>
      <c r="SIU14" s="1"/>
      <c r="SIV14" s="1"/>
      <c r="SIW14" s="1"/>
      <c r="SIX14" s="1"/>
      <c r="SIY14" s="1"/>
      <c r="SIZ14" s="1"/>
      <c r="SJA14" s="1"/>
      <c r="SJB14" s="1"/>
      <c r="SJC14" s="1"/>
      <c r="SJD14" s="1"/>
      <c r="SJE14" s="1"/>
      <c r="SJF14" s="1"/>
      <c r="SJG14" s="1"/>
      <c r="SJH14" s="1"/>
      <c r="SJI14" s="1"/>
      <c r="SJJ14" s="1"/>
      <c r="SJK14" s="1"/>
      <c r="SJL14" s="1"/>
      <c r="SJM14" s="1"/>
      <c r="SJN14" s="1"/>
      <c r="SJO14" s="1"/>
      <c r="SJP14" s="1"/>
      <c r="SJQ14" s="1"/>
      <c r="SJR14" s="1"/>
      <c r="SJS14" s="1"/>
      <c r="SJT14" s="1"/>
      <c r="SJU14" s="1"/>
      <c r="SJV14" s="1"/>
      <c r="SJW14" s="1"/>
      <c r="SJX14" s="1"/>
      <c r="SJY14" s="1"/>
      <c r="SJZ14" s="1"/>
      <c r="SKA14" s="1"/>
      <c r="SKB14" s="1"/>
      <c r="SKC14" s="1"/>
      <c r="SKD14" s="1"/>
      <c r="SKE14" s="1"/>
      <c r="SKF14" s="1"/>
      <c r="SKG14" s="1"/>
      <c r="SKH14" s="1"/>
      <c r="SKI14" s="1"/>
      <c r="SKJ14" s="1"/>
      <c r="SKK14" s="1"/>
      <c r="SKL14" s="1"/>
      <c r="SKM14" s="1"/>
      <c r="SKN14" s="1"/>
      <c r="SKO14" s="1"/>
      <c r="SKP14" s="1"/>
      <c r="SKQ14" s="1"/>
      <c r="SKR14" s="1"/>
      <c r="SKS14" s="1"/>
      <c r="SKT14" s="1"/>
      <c r="SKU14" s="1"/>
      <c r="SKV14" s="1"/>
      <c r="SKW14" s="1"/>
      <c r="SKX14" s="1"/>
      <c r="SKY14" s="1"/>
      <c r="SKZ14" s="1"/>
      <c r="SLA14" s="1"/>
      <c r="SLB14" s="1"/>
      <c r="SLC14" s="1"/>
      <c r="SLD14" s="1"/>
      <c r="SLE14" s="1"/>
      <c r="SLF14" s="1"/>
      <c r="SLG14" s="1"/>
      <c r="SLH14" s="1"/>
      <c r="SLI14" s="1"/>
      <c r="SLJ14" s="1"/>
      <c r="SLK14" s="1"/>
      <c r="SLL14" s="1"/>
      <c r="SLM14" s="1"/>
      <c r="SLN14" s="1"/>
      <c r="SLO14" s="1"/>
      <c r="SLP14" s="1"/>
      <c r="SLQ14" s="1"/>
      <c r="SLR14" s="1"/>
      <c r="SLS14" s="1"/>
      <c r="SLT14" s="1"/>
      <c r="SLU14" s="1"/>
      <c r="SLV14" s="1"/>
      <c r="SLW14" s="1"/>
      <c r="SLX14" s="1"/>
      <c r="SLY14" s="1"/>
      <c r="SLZ14" s="1"/>
      <c r="SMA14" s="1"/>
      <c r="SMB14" s="1"/>
      <c r="SMC14" s="1"/>
      <c r="SMD14" s="1"/>
      <c r="SME14" s="1"/>
      <c r="SMF14" s="1"/>
      <c r="SMG14" s="1"/>
      <c r="SMH14" s="1"/>
      <c r="SMI14" s="1"/>
      <c r="SMJ14" s="1"/>
      <c r="SMK14" s="1"/>
      <c r="SML14" s="1"/>
      <c r="SMM14" s="1"/>
      <c r="SMN14" s="1"/>
      <c r="SMO14" s="1"/>
      <c r="SMP14" s="1"/>
      <c r="SMQ14" s="1"/>
      <c r="SMR14" s="1"/>
      <c r="SMS14" s="1"/>
      <c r="SMT14" s="1"/>
      <c r="SMU14" s="1"/>
      <c r="SMV14" s="1"/>
      <c r="SMW14" s="1"/>
      <c r="SMX14" s="1"/>
      <c r="SMY14" s="1"/>
      <c r="SMZ14" s="1"/>
      <c r="SNA14" s="1"/>
      <c r="SNB14" s="1"/>
      <c r="SNC14" s="1"/>
      <c r="SND14" s="1"/>
      <c r="SNE14" s="1"/>
      <c r="SNF14" s="1"/>
      <c r="SNG14" s="1"/>
      <c r="SNH14" s="1"/>
      <c r="SNI14" s="1"/>
      <c r="SNJ14" s="1"/>
      <c r="SNK14" s="1"/>
      <c r="SNL14" s="1"/>
      <c r="SNM14" s="1"/>
      <c r="SNN14" s="1"/>
      <c r="SNO14" s="1"/>
      <c r="SNP14" s="1"/>
      <c r="SNQ14" s="1"/>
      <c r="SNR14" s="1"/>
      <c r="SNS14" s="1"/>
      <c r="SNT14" s="1"/>
      <c r="SNU14" s="1"/>
      <c r="SNV14" s="1"/>
      <c r="SNW14" s="1"/>
      <c r="SNX14" s="1"/>
      <c r="SNY14" s="1"/>
      <c r="SNZ14" s="1"/>
      <c r="SOA14" s="1"/>
      <c r="SOB14" s="1"/>
      <c r="SOC14" s="1"/>
      <c r="SOD14" s="1"/>
      <c r="SOE14" s="1"/>
      <c r="SOF14" s="1"/>
      <c r="SOG14" s="1"/>
      <c r="SOH14" s="1"/>
      <c r="SOI14" s="1"/>
      <c r="SOJ14" s="1"/>
      <c r="SOK14" s="1"/>
      <c r="SOL14" s="1"/>
      <c r="SOM14" s="1"/>
      <c r="SON14" s="1"/>
      <c r="SOO14" s="1"/>
      <c r="SOP14" s="1"/>
      <c r="SOQ14" s="1"/>
      <c r="SOR14" s="1"/>
      <c r="SOS14" s="1"/>
      <c r="SOT14" s="1"/>
      <c r="SOU14" s="1"/>
      <c r="SOV14" s="1"/>
      <c r="SOW14" s="1"/>
      <c r="SOX14" s="1"/>
      <c r="SOY14" s="1"/>
      <c r="SOZ14" s="1"/>
      <c r="SPA14" s="1"/>
      <c r="SPB14" s="1"/>
      <c r="SPC14" s="1"/>
      <c r="SPD14" s="1"/>
      <c r="SPE14" s="1"/>
      <c r="SPF14" s="1"/>
      <c r="SPG14" s="1"/>
      <c r="SPH14" s="1"/>
      <c r="SPI14" s="1"/>
      <c r="SPJ14" s="1"/>
      <c r="SPK14" s="1"/>
      <c r="SPL14" s="1"/>
      <c r="SPM14" s="1"/>
      <c r="SPN14" s="1"/>
      <c r="SPO14" s="1"/>
      <c r="SPP14" s="1"/>
      <c r="SPQ14" s="1"/>
      <c r="SPR14" s="1"/>
      <c r="SPS14" s="1"/>
      <c r="SPT14" s="1"/>
      <c r="SPU14" s="1"/>
      <c r="SPV14" s="1"/>
      <c r="SPW14" s="1"/>
      <c r="SPX14" s="1"/>
      <c r="SPY14" s="1"/>
      <c r="SPZ14" s="1"/>
      <c r="SQA14" s="1"/>
      <c r="SQB14" s="1"/>
      <c r="SQC14" s="1"/>
      <c r="SQD14" s="1"/>
      <c r="SQE14" s="1"/>
      <c r="SQF14" s="1"/>
      <c r="SQG14" s="1"/>
      <c r="SQH14" s="1"/>
      <c r="SQI14" s="1"/>
      <c r="SQJ14" s="1"/>
      <c r="SQK14" s="1"/>
      <c r="SQL14" s="1"/>
      <c r="SQM14" s="1"/>
      <c r="SQN14" s="1"/>
      <c r="SQO14" s="1"/>
      <c r="SQP14" s="1"/>
      <c r="SQQ14" s="1"/>
      <c r="SQR14" s="1"/>
      <c r="SQS14" s="1"/>
      <c r="SQT14" s="1"/>
      <c r="SQU14" s="1"/>
      <c r="SQV14" s="1"/>
      <c r="SQW14" s="1"/>
      <c r="SQX14" s="1"/>
      <c r="SQY14" s="1"/>
      <c r="SQZ14" s="1"/>
      <c r="SRA14" s="1"/>
      <c r="SRB14" s="1"/>
      <c r="SRC14" s="1"/>
      <c r="SRD14" s="1"/>
      <c r="SRE14" s="1"/>
      <c r="SRF14" s="1"/>
      <c r="SRG14" s="1"/>
      <c r="SRH14" s="1"/>
      <c r="SRI14" s="1"/>
      <c r="SRJ14" s="1"/>
      <c r="SRK14" s="1"/>
      <c r="SRL14" s="1"/>
      <c r="SRM14" s="1"/>
      <c r="SRN14" s="1"/>
      <c r="SRO14" s="1"/>
      <c r="SRP14" s="1"/>
      <c r="SRQ14" s="1"/>
      <c r="SRR14" s="1"/>
      <c r="SRS14" s="1"/>
      <c r="SRT14" s="1"/>
      <c r="SRU14" s="1"/>
      <c r="SRV14" s="1"/>
      <c r="SRW14" s="1"/>
      <c r="SRX14" s="1"/>
      <c r="SRY14" s="1"/>
      <c r="SRZ14" s="1"/>
      <c r="SSA14" s="1"/>
      <c r="SSB14" s="1"/>
      <c r="SSC14" s="1"/>
      <c r="SSD14" s="1"/>
      <c r="SSE14" s="1"/>
      <c r="SSF14" s="1"/>
      <c r="SSG14" s="1"/>
      <c r="SSH14" s="1"/>
      <c r="SSI14" s="1"/>
      <c r="SSJ14" s="1"/>
      <c r="SSK14" s="1"/>
      <c r="SSL14" s="1"/>
      <c r="SSM14" s="1"/>
      <c r="SSN14" s="1"/>
      <c r="SSO14" s="1"/>
      <c r="SSP14" s="1"/>
      <c r="SSQ14" s="1"/>
      <c r="SSR14" s="1"/>
      <c r="SSS14" s="1"/>
      <c r="SST14" s="1"/>
      <c r="SSU14" s="1"/>
      <c r="SSV14" s="1"/>
      <c r="SSW14" s="1"/>
      <c r="SSX14" s="1"/>
      <c r="SSY14" s="1"/>
      <c r="SSZ14" s="1"/>
      <c r="STA14" s="1"/>
      <c r="STB14" s="1"/>
      <c r="STC14" s="1"/>
      <c r="STD14" s="1"/>
      <c r="STE14" s="1"/>
      <c r="STF14" s="1"/>
      <c r="STG14" s="1"/>
      <c r="STH14" s="1"/>
      <c r="STI14" s="1"/>
      <c r="STJ14" s="1"/>
      <c r="STK14" s="1"/>
      <c r="STL14" s="1"/>
      <c r="STM14" s="1"/>
      <c r="STN14" s="1"/>
      <c r="STO14" s="1"/>
      <c r="STP14" s="1"/>
      <c r="STQ14" s="1"/>
      <c r="STR14" s="1"/>
      <c r="STS14" s="1"/>
      <c r="STT14" s="1"/>
      <c r="STU14" s="1"/>
      <c r="STV14" s="1"/>
      <c r="STW14" s="1"/>
      <c r="STX14" s="1"/>
      <c r="STY14" s="1"/>
      <c r="STZ14" s="1"/>
      <c r="SUA14" s="1"/>
      <c r="SUB14" s="1"/>
      <c r="SUC14" s="1"/>
      <c r="SUD14" s="1"/>
      <c r="SUE14" s="1"/>
      <c r="SUF14" s="1"/>
      <c r="SUG14" s="1"/>
      <c r="SUH14" s="1"/>
      <c r="SUI14" s="1"/>
      <c r="SUJ14" s="1"/>
      <c r="SUK14" s="1"/>
      <c r="SUL14" s="1"/>
      <c r="SUM14" s="1"/>
      <c r="SUN14" s="1"/>
      <c r="SUO14" s="1"/>
      <c r="SUP14" s="1"/>
      <c r="SUQ14" s="1"/>
      <c r="SUR14" s="1"/>
      <c r="SUS14" s="1"/>
      <c r="SUT14" s="1"/>
      <c r="SUU14" s="1"/>
      <c r="SUV14" s="1"/>
      <c r="SUW14" s="1"/>
      <c r="SUX14" s="1"/>
      <c r="SUY14" s="1"/>
      <c r="SUZ14" s="1"/>
      <c r="SVA14" s="1"/>
      <c r="SVB14" s="1"/>
      <c r="SVC14" s="1"/>
      <c r="SVD14" s="1"/>
      <c r="SVE14" s="1"/>
      <c r="SVF14" s="1"/>
      <c r="SVG14" s="1"/>
      <c r="SVH14" s="1"/>
      <c r="SVI14" s="1"/>
      <c r="SVJ14" s="1"/>
      <c r="SVK14" s="1"/>
      <c r="SVL14" s="1"/>
      <c r="SVM14" s="1"/>
      <c r="SVN14" s="1"/>
      <c r="SVO14" s="1"/>
      <c r="SVP14" s="1"/>
      <c r="SVQ14" s="1"/>
      <c r="SVR14" s="1"/>
      <c r="SVS14" s="1"/>
      <c r="SVT14" s="1"/>
      <c r="SVU14" s="1"/>
      <c r="SVV14" s="1"/>
      <c r="SVW14" s="1"/>
      <c r="SVX14" s="1"/>
      <c r="SVY14" s="1"/>
      <c r="SVZ14" s="1"/>
      <c r="SWA14" s="1"/>
      <c r="SWB14" s="1"/>
      <c r="SWC14" s="1"/>
      <c r="SWD14" s="1"/>
      <c r="SWE14" s="1"/>
      <c r="SWF14" s="1"/>
      <c r="SWG14" s="1"/>
      <c r="SWH14" s="1"/>
      <c r="SWI14" s="1"/>
      <c r="SWJ14" s="1"/>
      <c r="SWK14" s="1"/>
      <c r="SWL14" s="1"/>
      <c r="SWM14" s="1"/>
      <c r="SWN14" s="1"/>
      <c r="SWO14" s="1"/>
      <c r="SWP14" s="1"/>
      <c r="SWQ14" s="1"/>
      <c r="SWR14" s="1"/>
      <c r="SWS14" s="1"/>
      <c r="SWT14" s="1"/>
      <c r="SWU14" s="1"/>
      <c r="SWV14" s="1"/>
      <c r="SWW14" s="1"/>
      <c r="SWX14" s="1"/>
      <c r="SWY14" s="1"/>
      <c r="SWZ14" s="1"/>
      <c r="SXA14" s="1"/>
      <c r="SXB14" s="1"/>
      <c r="SXC14" s="1"/>
      <c r="SXD14" s="1"/>
      <c r="SXE14" s="1"/>
      <c r="SXF14" s="1"/>
      <c r="SXG14" s="1"/>
      <c r="SXH14" s="1"/>
      <c r="SXI14" s="1"/>
      <c r="SXJ14" s="1"/>
      <c r="SXK14" s="1"/>
      <c r="SXL14" s="1"/>
      <c r="SXM14" s="1"/>
      <c r="SXN14" s="1"/>
      <c r="SXO14" s="1"/>
      <c r="SXP14" s="1"/>
      <c r="SXQ14" s="1"/>
      <c r="SXR14" s="1"/>
      <c r="SXS14" s="1"/>
      <c r="SXT14" s="1"/>
      <c r="SXU14" s="1"/>
      <c r="SXV14" s="1"/>
      <c r="SXW14" s="1"/>
      <c r="SXX14" s="1"/>
      <c r="SXY14" s="1"/>
      <c r="SXZ14" s="1"/>
      <c r="SYA14" s="1"/>
      <c r="SYB14" s="1"/>
      <c r="SYC14" s="1"/>
      <c r="SYD14" s="1"/>
      <c r="SYE14" s="1"/>
      <c r="SYF14" s="1"/>
      <c r="SYG14" s="1"/>
      <c r="SYH14" s="1"/>
      <c r="SYI14" s="1"/>
      <c r="SYJ14" s="1"/>
      <c r="SYK14" s="1"/>
      <c r="SYL14" s="1"/>
      <c r="SYM14" s="1"/>
      <c r="SYN14" s="1"/>
      <c r="SYO14" s="1"/>
      <c r="SYP14" s="1"/>
      <c r="SYQ14" s="1"/>
      <c r="SYR14" s="1"/>
      <c r="SYS14" s="1"/>
      <c r="SYT14" s="1"/>
      <c r="SYU14" s="1"/>
      <c r="SYV14" s="1"/>
      <c r="SYW14" s="1"/>
      <c r="SYX14" s="1"/>
      <c r="SYY14" s="1"/>
      <c r="SYZ14" s="1"/>
      <c r="SZA14" s="1"/>
      <c r="SZB14" s="1"/>
      <c r="SZC14" s="1"/>
      <c r="SZD14" s="1"/>
      <c r="SZE14" s="1"/>
      <c r="SZF14" s="1"/>
      <c r="SZG14" s="1"/>
      <c r="SZH14" s="1"/>
      <c r="SZI14" s="1"/>
      <c r="SZJ14" s="1"/>
      <c r="SZK14" s="1"/>
      <c r="SZL14" s="1"/>
      <c r="SZM14" s="1"/>
      <c r="SZN14" s="1"/>
      <c r="SZO14" s="1"/>
      <c r="SZP14" s="1"/>
      <c r="SZQ14" s="1"/>
      <c r="SZR14" s="1"/>
      <c r="SZS14" s="1"/>
      <c r="SZT14" s="1"/>
      <c r="SZU14" s="1"/>
      <c r="SZV14" s="1"/>
      <c r="SZW14" s="1"/>
      <c r="SZX14" s="1"/>
      <c r="SZY14" s="1"/>
      <c r="SZZ14" s="1"/>
      <c r="TAA14" s="1"/>
      <c r="TAB14" s="1"/>
      <c r="TAC14" s="1"/>
      <c r="TAD14" s="1"/>
      <c r="TAE14" s="1"/>
      <c r="TAF14" s="1"/>
      <c r="TAG14" s="1"/>
      <c r="TAH14" s="1"/>
      <c r="TAI14" s="1"/>
      <c r="TAJ14" s="1"/>
      <c r="TAK14" s="1"/>
      <c r="TAL14" s="1"/>
      <c r="TAM14" s="1"/>
      <c r="TAN14" s="1"/>
      <c r="TAO14" s="1"/>
      <c r="TAP14" s="1"/>
      <c r="TAQ14" s="1"/>
      <c r="TAR14" s="1"/>
      <c r="TAS14" s="1"/>
      <c r="TAT14" s="1"/>
      <c r="TAU14" s="1"/>
      <c r="TAV14" s="1"/>
      <c r="TAW14" s="1"/>
      <c r="TAX14" s="1"/>
      <c r="TAY14" s="1"/>
      <c r="TAZ14" s="1"/>
      <c r="TBA14" s="1"/>
      <c r="TBB14" s="1"/>
      <c r="TBC14" s="1"/>
      <c r="TBD14" s="1"/>
      <c r="TBE14" s="1"/>
      <c r="TBF14" s="1"/>
      <c r="TBG14" s="1"/>
      <c r="TBH14" s="1"/>
      <c r="TBI14" s="1"/>
      <c r="TBJ14" s="1"/>
      <c r="TBK14" s="1"/>
      <c r="TBL14" s="1"/>
      <c r="TBM14" s="1"/>
      <c r="TBN14" s="1"/>
      <c r="TBO14" s="1"/>
      <c r="TBP14" s="1"/>
      <c r="TBQ14" s="1"/>
      <c r="TBR14" s="1"/>
      <c r="TBS14" s="1"/>
      <c r="TBT14" s="1"/>
      <c r="TBU14" s="1"/>
      <c r="TBV14" s="1"/>
      <c r="TBW14" s="1"/>
      <c r="TBX14" s="1"/>
      <c r="TBY14" s="1"/>
      <c r="TBZ14" s="1"/>
      <c r="TCA14" s="1"/>
      <c r="TCB14" s="1"/>
      <c r="TCC14" s="1"/>
      <c r="TCD14" s="1"/>
      <c r="TCE14" s="1"/>
      <c r="TCF14" s="1"/>
      <c r="TCG14" s="1"/>
      <c r="TCH14" s="1"/>
      <c r="TCI14" s="1"/>
      <c r="TCJ14" s="1"/>
      <c r="TCK14" s="1"/>
      <c r="TCL14" s="1"/>
      <c r="TCM14" s="1"/>
      <c r="TCN14" s="1"/>
      <c r="TCO14" s="1"/>
      <c r="TCP14" s="1"/>
      <c r="TCQ14" s="1"/>
      <c r="TCR14" s="1"/>
      <c r="TCS14" s="1"/>
      <c r="TCT14" s="1"/>
      <c r="TCU14" s="1"/>
      <c r="TCV14" s="1"/>
      <c r="TCW14" s="1"/>
      <c r="TCX14" s="1"/>
      <c r="TCY14" s="1"/>
      <c r="TCZ14" s="1"/>
      <c r="TDA14" s="1"/>
      <c r="TDB14" s="1"/>
      <c r="TDC14" s="1"/>
      <c r="TDD14" s="1"/>
      <c r="TDE14" s="1"/>
      <c r="TDF14" s="1"/>
      <c r="TDG14" s="1"/>
      <c r="TDH14" s="1"/>
      <c r="TDI14" s="1"/>
      <c r="TDJ14" s="1"/>
      <c r="TDK14" s="1"/>
      <c r="TDL14" s="1"/>
      <c r="TDM14" s="1"/>
      <c r="TDN14" s="1"/>
      <c r="TDO14" s="1"/>
      <c r="TDP14" s="1"/>
      <c r="TDQ14" s="1"/>
      <c r="TDR14" s="1"/>
      <c r="TDS14" s="1"/>
      <c r="TDT14" s="1"/>
      <c r="TDU14" s="1"/>
      <c r="TDV14" s="1"/>
      <c r="TDW14" s="1"/>
      <c r="TDX14" s="1"/>
      <c r="TDY14" s="1"/>
      <c r="TDZ14" s="1"/>
      <c r="TEA14" s="1"/>
      <c r="TEB14" s="1"/>
      <c r="TEC14" s="1"/>
      <c r="TED14" s="1"/>
      <c r="TEE14" s="1"/>
      <c r="TEF14" s="1"/>
      <c r="TEG14" s="1"/>
      <c r="TEH14" s="1"/>
      <c r="TEI14" s="1"/>
      <c r="TEJ14" s="1"/>
      <c r="TEK14" s="1"/>
      <c r="TEL14" s="1"/>
      <c r="TEM14" s="1"/>
      <c r="TEN14" s="1"/>
      <c r="TEO14" s="1"/>
      <c r="TEP14" s="1"/>
      <c r="TEQ14" s="1"/>
      <c r="TER14" s="1"/>
      <c r="TES14" s="1"/>
      <c r="TET14" s="1"/>
      <c r="TEU14" s="1"/>
      <c r="TEV14" s="1"/>
      <c r="TEW14" s="1"/>
      <c r="TEX14" s="1"/>
      <c r="TEY14" s="1"/>
      <c r="TEZ14" s="1"/>
      <c r="TFA14" s="1"/>
      <c r="TFB14" s="1"/>
      <c r="TFC14" s="1"/>
      <c r="TFD14" s="1"/>
      <c r="TFE14" s="1"/>
      <c r="TFF14" s="1"/>
      <c r="TFG14" s="1"/>
      <c r="TFH14" s="1"/>
      <c r="TFI14" s="1"/>
      <c r="TFJ14" s="1"/>
      <c r="TFK14" s="1"/>
      <c r="TFL14" s="1"/>
      <c r="TFM14" s="1"/>
      <c r="TFN14" s="1"/>
      <c r="TFO14" s="1"/>
      <c r="TFP14" s="1"/>
      <c r="TFQ14" s="1"/>
      <c r="TFR14" s="1"/>
      <c r="TFS14" s="1"/>
      <c r="TFT14" s="1"/>
      <c r="TFU14" s="1"/>
      <c r="TFV14" s="1"/>
      <c r="TFW14" s="1"/>
      <c r="TFX14" s="1"/>
      <c r="TFY14" s="1"/>
      <c r="TFZ14" s="1"/>
      <c r="TGA14" s="1"/>
      <c r="TGB14" s="1"/>
      <c r="TGC14" s="1"/>
      <c r="TGD14" s="1"/>
      <c r="TGE14" s="1"/>
      <c r="TGF14" s="1"/>
      <c r="TGG14" s="1"/>
      <c r="TGH14" s="1"/>
      <c r="TGI14" s="1"/>
      <c r="TGJ14" s="1"/>
      <c r="TGK14" s="1"/>
      <c r="TGL14" s="1"/>
      <c r="TGM14" s="1"/>
      <c r="TGN14" s="1"/>
      <c r="TGO14" s="1"/>
      <c r="TGP14" s="1"/>
      <c r="TGQ14" s="1"/>
      <c r="TGR14" s="1"/>
      <c r="TGS14" s="1"/>
      <c r="TGT14" s="1"/>
      <c r="TGU14" s="1"/>
      <c r="TGV14" s="1"/>
      <c r="TGW14" s="1"/>
      <c r="TGX14" s="1"/>
      <c r="TGY14" s="1"/>
      <c r="TGZ14" s="1"/>
      <c r="THA14" s="1"/>
      <c r="THB14" s="1"/>
      <c r="THC14" s="1"/>
      <c r="THD14" s="1"/>
      <c r="THE14" s="1"/>
      <c r="THF14" s="1"/>
      <c r="THG14" s="1"/>
      <c r="THH14" s="1"/>
      <c r="THI14" s="1"/>
      <c r="THJ14" s="1"/>
      <c r="THK14" s="1"/>
      <c r="THL14" s="1"/>
      <c r="THM14" s="1"/>
      <c r="THN14" s="1"/>
      <c r="THO14" s="1"/>
      <c r="THP14" s="1"/>
      <c r="THQ14" s="1"/>
      <c r="THR14" s="1"/>
      <c r="THS14" s="1"/>
      <c r="THT14" s="1"/>
      <c r="THU14" s="1"/>
      <c r="THV14" s="1"/>
      <c r="THW14" s="1"/>
      <c r="THX14" s="1"/>
      <c r="THY14" s="1"/>
      <c r="THZ14" s="1"/>
      <c r="TIA14" s="1"/>
      <c r="TIB14" s="1"/>
      <c r="TIC14" s="1"/>
      <c r="TID14" s="1"/>
      <c r="TIE14" s="1"/>
      <c r="TIF14" s="1"/>
      <c r="TIG14" s="1"/>
      <c r="TIH14" s="1"/>
      <c r="TII14" s="1"/>
      <c r="TIJ14" s="1"/>
      <c r="TIK14" s="1"/>
      <c r="TIL14" s="1"/>
      <c r="TIM14" s="1"/>
      <c r="TIN14" s="1"/>
      <c r="TIO14" s="1"/>
      <c r="TIP14" s="1"/>
      <c r="TIQ14" s="1"/>
      <c r="TIR14" s="1"/>
      <c r="TIS14" s="1"/>
      <c r="TIT14" s="1"/>
      <c r="TIU14" s="1"/>
      <c r="TIV14" s="1"/>
      <c r="TIW14" s="1"/>
      <c r="TIX14" s="1"/>
      <c r="TIY14" s="1"/>
      <c r="TIZ14" s="1"/>
      <c r="TJA14" s="1"/>
      <c r="TJB14" s="1"/>
      <c r="TJC14" s="1"/>
      <c r="TJD14" s="1"/>
      <c r="TJE14" s="1"/>
      <c r="TJF14" s="1"/>
      <c r="TJG14" s="1"/>
      <c r="TJH14" s="1"/>
      <c r="TJI14" s="1"/>
      <c r="TJJ14" s="1"/>
      <c r="TJK14" s="1"/>
      <c r="TJL14" s="1"/>
      <c r="TJM14" s="1"/>
      <c r="TJN14" s="1"/>
      <c r="TJO14" s="1"/>
      <c r="TJP14" s="1"/>
      <c r="TJQ14" s="1"/>
      <c r="TJR14" s="1"/>
      <c r="TJS14" s="1"/>
      <c r="TJT14" s="1"/>
      <c r="TJU14" s="1"/>
      <c r="TJV14" s="1"/>
      <c r="TJW14" s="1"/>
      <c r="TJX14" s="1"/>
      <c r="TJY14" s="1"/>
      <c r="TJZ14" s="1"/>
      <c r="TKA14" s="1"/>
      <c r="TKB14" s="1"/>
      <c r="TKC14" s="1"/>
      <c r="TKD14" s="1"/>
      <c r="TKE14" s="1"/>
      <c r="TKF14" s="1"/>
      <c r="TKG14" s="1"/>
      <c r="TKH14" s="1"/>
      <c r="TKI14" s="1"/>
      <c r="TKJ14" s="1"/>
      <c r="TKK14" s="1"/>
      <c r="TKL14" s="1"/>
      <c r="TKM14" s="1"/>
      <c r="TKN14" s="1"/>
      <c r="TKO14" s="1"/>
      <c r="TKP14" s="1"/>
      <c r="TKQ14" s="1"/>
      <c r="TKR14" s="1"/>
      <c r="TKS14" s="1"/>
      <c r="TKT14" s="1"/>
      <c r="TKU14" s="1"/>
      <c r="TKV14" s="1"/>
      <c r="TKW14" s="1"/>
      <c r="TKX14" s="1"/>
      <c r="TKY14" s="1"/>
      <c r="TKZ14" s="1"/>
      <c r="TLA14" s="1"/>
      <c r="TLB14" s="1"/>
      <c r="TLC14" s="1"/>
      <c r="TLD14" s="1"/>
      <c r="TLE14" s="1"/>
      <c r="TLF14" s="1"/>
      <c r="TLG14" s="1"/>
      <c r="TLH14" s="1"/>
      <c r="TLI14" s="1"/>
      <c r="TLJ14" s="1"/>
      <c r="TLK14" s="1"/>
      <c r="TLL14" s="1"/>
      <c r="TLM14" s="1"/>
      <c r="TLN14" s="1"/>
      <c r="TLO14" s="1"/>
      <c r="TLP14" s="1"/>
      <c r="TLQ14" s="1"/>
      <c r="TLR14" s="1"/>
      <c r="TLS14" s="1"/>
      <c r="TLT14" s="1"/>
      <c r="TLU14" s="1"/>
      <c r="TLV14" s="1"/>
      <c r="TLW14" s="1"/>
      <c r="TLX14" s="1"/>
      <c r="TLY14" s="1"/>
      <c r="TLZ14" s="1"/>
      <c r="TMA14" s="1"/>
      <c r="TMB14" s="1"/>
      <c r="TMC14" s="1"/>
      <c r="TMD14" s="1"/>
      <c r="TME14" s="1"/>
      <c r="TMF14" s="1"/>
      <c r="TMG14" s="1"/>
      <c r="TMH14" s="1"/>
      <c r="TMI14" s="1"/>
      <c r="TMJ14" s="1"/>
      <c r="TMK14" s="1"/>
      <c r="TML14" s="1"/>
      <c r="TMM14" s="1"/>
      <c r="TMN14" s="1"/>
      <c r="TMO14" s="1"/>
      <c r="TMP14" s="1"/>
      <c r="TMQ14" s="1"/>
      <c r="TMR14" s="1"/>
      <c r="TMS14" s="1"/>
      <c r="TMT14" s="1"/>
      <c r="TMU14" s="1"/>
      <c r="TMV14" s="1"/>
      <c r="TMW14" s="1"/>
      <c r="TMX14" s="1"/>
      <c r="TMY14" s="1"/>
      <c r="TMZ14" s="1"/>
      <c r="TNA14" s="1"/>
      <c r="TNB14" s="1"/>
      <c r="TNC14" s="1"/>
      <c r="TND14" s="1"/>
      <c r="TNE14" s="1"/>
      <c r="TNF14" s="1"/>
      <c r="TNG14" s="1"/>
      <c r="TNH14" s="1"/>
      <c r="TNI14" s="1"/>
      <c r="TNJ14" s="1"/>
      <c r="TNK14" s="1"/>
      <c r="TNL14" s="1"/>
      <c r="TNM14" s="1"/>
      <c r="TNN14" s="1"/>
      <c r="TNO14" s="1"/>
      <c r="TNP14" s="1"/>
      <c r="TNQ14" s="1"/>
      <c r="TNR14" s="1"/>
      <c r="TNS14" s="1"/>
      <c r="TNT14" s="1"/>
      <c r="TNU14" s="1"/>
      <c r="TNV14" s="1"/>
      <c r="TNW14" s="1"/>
      <c r="TNX14" s="1"/>
      <c r="TNY14" s="1"/>
      <c r="TNZ14" s="1"/>
      <c r="TOA14" s="1"/>
      <c r="TOB14" s="1"/>
      <c r="TOC14" s="1"/>
      <c r="TOD14" s="1"/>
      <c r="TOE14" s="1"/>
      <c r="TOF14" s="1"/>
      <c r="TOG14" s="1"/>
      <c r="TOH14" s="1"/>
      <c r="TOI14" s="1"/>
      <c r="TOJ14" s="1"/>
      <c r="TOK14" s="1"/>
      <c r="TOL14" s="1"/>
      <c r="TOM14" s="1"/>
      <c r="TON14" s="1"/>
      <c r="TOO14" s="1"/>
      <c r="TOP14" s="1"/>
      <c r="TOQ14" s="1"/>
      <c r="TOR14" s="1"/>
      <c r="TOS14" s="1"/>
      <c r="TOT14" s="1"/>
      <c r="TOU14" s="1"/>
      <c r="TOV14" s="1"/>
      <c r="TOW14" s="1"/>
      <c r="TOX14" s="1"/>
      <c r="TOY14" s="1"/>
      <c r="TOZ14" s="1"/>
      <c r="TPA14" s="1"/>
      <c r="TPB14" s="1"/>
      <c r="TPC14" s="1"/>
      <c r="TPD14" s="1"/>
      <c r="TPE14" s="1"/>
      <c r="TPF14" s="1"/>
      <c r="TPG14" s="1"/>
      <c r="TPH14" s="1"/>
      <c r="TPI14" s="1"/>
      <c r="TPJ14" s="1"/>
      <c r="TPK14" s="1"/>
      <c r="TPL14" s="1"/>
      <c r="TPM14" s="1"/>
      <c r="TPN14" s="1"/>
      <c r="TPO14" s="1"/>
      <c r="TPP14" s="1"/>
      <c r="TPQ14" s="1"/>
      <c r="TPR14" s="1"/>
      <c r="TPS14" s="1"/>
      <c r="TPT14" s="1"/>
      <c r="TPU14" s="1"/>
      <c r="TPV14" s="1"/>
      <c r="TPW14" s="1"/>
      <c r="TPX14" s="1"/>
      <c r="TPY14" s="1"/>
      <c r="TPZ14" s="1"/>
      <c r="TQA14" s="1"/>
      <c r="TQB14" s="1"/>
      <c r="TQC14" s="1"/>
      <c r="TQD14" s="1"/>
      <c r="TQE14" s="1"/>
      <c r="TQF14" s="1"/>
      <c r="TQG14" s="1"/>
      <c r="TQH14" s="1"/>
      <c r="TQI14" s="1"/>
      <c r="TQJ14" s="1"/>
      <c r="TQK14" s="1"/>
      <c r="TQL14" s="1"/>
      <c r="TQM14" s="1"/>
      <c r="TQN14" s="1"/>
      <c r="TQO14" s="1"/>
      <c r="TQP14" s="1"/>
      <c r="TQQ14" s="1"/>
      <c r="TQR14" s="1"/>
      <c r="TQS14" s="1"/>
      <c r="TQT14" s="1"/>
      <c r="TQU14" s="1"/>
      <c r="TQV14" s="1"/>
      <c r="TQW14" s="1"/>
      <c r="TQX14" s="1"/>
      <c r="TQY14" s="1"/>
      <c r="TQZ14" s="1"/>
      <c r="TRA14" s="1"/>
      <c r="TRB14" s="1"/>
      <c r="TRC14" s="1"/>
      <c r="TRD14" s="1"/>
      <c r="TRE14" s="1"/>
      <c r="TRF14" s="1"/>
      <c r="TRG14" s="1"/>
      <c r="TRH14" s="1"/>
      <c r="TRI14" s="1"/>
      <c r="TRJ14" s="1"/>
      <c r="TRK14" s="1"/>
      <c r="TRL14" s="1"/>
      <c r="TRM14" s="1"/>
      <c r="TRN14" s="1"/>
      <c r="TRO14" s="1"/>
      <c r="TRP14" s="1"/>
      <c r="TRQ14" s="1"/>
      <c r="TRR14" s="1"/>
      <c r="TRS14" s="1"/>
      <c r="TRT14" s="1"/>
      <c r="TRU14" s="1"/>
      <c r="TRV14" s="1"/>
      <c r="TRW14" s="1"/>
      <c r="TRX14" s="1"/>
      <c r="TRY14" s="1"/>
      <c r="TRZ14" s="1"/>
      <c r="TSA14" s="1"/>
      <c r="TSB14" s="1"/>
      <c r="TSC14" s="1"/>
      <c r="TSD14" s="1"/>
      <c r="TSE14" s="1"/>
      <c r="TSF14" s="1"/>
      <c r="TSG14" s="1"/>
      <c r="TSH14" s="1"/>
      <c r="TSI14" s="1"/>
      <c r="TSJ14" s="1"/>
      <c r="TSK14" s="1"/>
      <c r="TSL14" s="1"/>
      <c r="TSM14" s="1"/>
      <c r="TSN14" s="1"/>
      <c r="TSO14" s="1"/>
      <c r="TSP14" s="1"/>
      <c r="TSQ14" s="1"/>
      <c r="TSR14" s="1"/>
      <c r="TSS14" s="1"/>
      <c r="TST14" s="1"/>
      <c r="TSU14" s="1"/>
      <c r="TSV14" s="1"/>
      <c r="TSW14" s="1"/>
      <c r="TSX14" s="1"/>
      <c r="TSY14" s="1"/>
      <c r="TSZ14" s="1"/>
      <c r="TTA14" s="1"/>
      <c r="TTB14" s="1"/>
      <c r="TTC14" s="1"/>
      <c r="TTD14" s="1"/>
      <c r="TTE14" s="1"/>
      <c r="TTF14" s="1"/>
      <c r="TTG14" s="1"/>
      <c r="TTH14" s="1"/>
      <c r="TTI14" s="1"/>
      <c r="TTJ14" s="1"/>
      <c r="TTK14" s="1"/>
      <c r="TTL14" s="1"/>
      <c r="TTM14" s="1"/>
      <c r="TTN14" s="1"/>
      <c r="TTO14" s="1"/>
      <c r="TTP14" s="1"/>
      <c r="TTQ14" s="1"/>
      <c r="TTR14" s="1"/>
      <c r="TTS14" s="1"/>
      <c r="TTT14" s="1"/>
      <c r="TTU14" s="1"/>
      <c r="TTV14" s="1"/>
      <c r="TTW14" s="1"/>
      <c r="TTX14" s="1"/>
      <c r="TTY14" s="1"/>
      <c r="TTZ14" s="1"/>
      <c r="TUA14" s="1"/>
      <c r="TUB14" s="1"/>
      <c r="TUC14" s="1"/>
      <c r="TUD14" s="1"/>
      <c r="TUE14" s="1"/>
      <c r="TUF14" s="1"/>
      <c r="TUG14" s="1"/>
      <c r="TUH14" s="1"/>
      <c r="TUI14" s="1"/>
      <c r="TUJ14" s="1"/>
      <c r="TUK14" s="1"/>
      <c r="TUL14" s="1"/>
      <c r="TUM14" s="1"/>
      <c r="TUN14" s="1"/>
      <c r="TUO14" s="1"/>
      <c r="TUP14" s="1"/>
      <c r="TUQ14" s="1"/>
      <c r="TUR14" s="1"/>
      <c r="TUS14" s="1"/>
      <c r="TUT14" s="1"/>
      <c r="TUU14" s="1"/>
      <c r="TUV14" s="1"/>
      <c r="TUW14" s="1"/>
      <c r="TUX14" s="1"/>
      <c r="TUY14" s="1"/>
      <c r="TUZ14" s="1"/>
      <c r="TVA14" s="1"/>
      <c r="TVB14" s="1"/>
      <c r="TVC14" s="1"/>
      <c r="TVD14" s="1"/>
      <c r="TVE14" s="1"/>
      <c r="TVF14" s="1"/>
      <c r="TVG14" s="1"/>
      <c r="TVH14" s="1"/>
      <c r="TVI14" s="1"/>
      <c r="TVJ14" s="1"/>
      <c r="TVK14" s="1"/>
      <c r="TVL14" s="1"/>
      <c r="TVM14" s="1"/>
      <c r="TVN14" s="1"/>
      <c r="TVO14" s="1"/>
      <c r="TVP14" s="1"/>
      <c r="TVQ14" s="1"/>
      <c r="TVR14" s="1"/>
      <c r="TVS14" s="1"/>
      <c r="TVT14" s="1"/>
      <c r="TVU14" s="1"/>
      <c r="TVV14" s="1"/>
      <c r="TVW14" s="1"/>
      <c r="TVX14" s="1"/>
      <c r="TVY14" s="1"/>
      <c r="TVZ14" s="1"/>
      <c r="TWA14" s="1"/>
      <c r="TWB14" s="1"/>
      <c r="TWC14" s="1"/>
      <c r="TWD14" s="1"/>
      <c r="TWE14" s="1"/>
      <c r="TWF14" s="1"/>
      <c r="TWG14" s="1"/>
      <c r="TWH14" s="1"/>
      <c r="TWI14" s="1"/>
      <c r="TWJ14" s="1"/>
      <c r="TWK14" s="1"/>
      <c r="TWL14" s="1"/>
      <c r="TWM14" s="1"/>
      <c r="TWN14" s="1"/>
      <c r="TWO14" s="1"/>
      <c r="TWP14" s="1"/>
      <c r="TWQ14" s="1"/>
      <c r="TWR14" s="1"/>
      <c r="TWS14" s="1"/>
      <c r="TWT14" s="1"/>
      <c r="TWU14" s="1"/>
      <c r="TWV14" s="1"/>
      <c r="TWW14" s="1"/>
      <c r="TWX14" s="1"/>
      <c r="TWY14" s="1"/>
      <c r="TWZ14" s="1"/>
      <c r="TXA14" s="1"/>
      <c r="TXB14" s="1"/>
      <c r="TXC14" s="1"/>
      <c r="TXD14" s="1"/>
      <c r="TXE14" s="1"/>
      <c r="TXF14" s="1"/>
      <c r="TXG14" s="1"/>
      <c r="TXH14" s="1"/>
      <c r="TXI14" s="1"/>
      <c r="TXJ14" s="1"/>
      <c r="TXK14" s="1"/>
      <c r="TXL14" s="1"/>
      <c r="TXM14" s="1"/>
      <c r="TXN14" s="1"/>
      <c r="TXO14" s="1"/>
      <c r="TXP14" s="1"/>
      <c r="TXQ14" s="1"/>
      <c r="TXR14" s="1"/>
      <c r="TXS14" s="1"/>
      <c r="TXT14" s="1"/>
      <c r="TXU14" s="1"/>
      <c r="TXV14" s="1"/>
      <c r="TXW14" s="1"/>
      <c r="TXX14" s="1"/>
      <c r="TXY14" s="1"/>
      <c r="TXZ14" s="1"/>
      <c r="TYA14" s="1"/>
      <c r="TYB14" s="1"/>
      <c r="TYC14" s="1"/>
      <c r="TYD14" s="1"/>
      <c r="TYE14" s="1"/>
      <c r="TYF14" s="1"/>
      <c r="TYG14" s="1"/>
      <c r="TYH14" s="1"/>
      <c r="TYI14" s="1"/>
      <c r="TYJ14" s="1"/>
      <c r="TYK14" s="1"/>
      <c r="TYL14" s="1"/>
      <c r="TYM14" s="1"/>
      <c r="TYN14" s="1"/>
      <c r="TYO14" s="1"/>
      <c r="TYP14" s="1"/>
      <c r="TYQ14" s="1"/>
      <c r="TYR14" s="1"/>
      <c r="TYS14" s="1"/>
      <c r="TYT14" s="1"/>
      <c r="TYU14" s="1"/>
      <c r="TYV14" s="1"/>
      <c r="TYW14" s="1"/>
      <c r="TYX14" s="1"/>
      <c r="TYY14" s="1"/>
      <c r="TYZ14" s="1"/>
      <c r="TZA14" s="1"/>
      <c r="TZB14" s="1"/>
      <c r="TZC14" s="1"/>
      <c r="TZD14" s="1"/>
      <c r="TZE14" s="1"/>
      <c r="TZF14" s="1"/>
      <c r="TZG14" s="1"/>
      <c r="TZH14" s="1"/>
      <c r="TZI14" s="1"/>
      <c r="TZJ14" s="1"/>
      <c r="TZK14" s="1"/>
      <c r="TZL14" s="1"/>
      <c r="TZM14" s="1"/>
      <c r="TZN14" s="1"/>
      <c r="TZO14" s="1"/>
      <c r="TZP14" s="1"/>
      <c r="TZQ14" s="1"/>
      <c r="TZR14" s="1"/>
      <c r="TZS14" s="1"/>
      <c r="TZT14" s="1"/>
      <c r="TZU14" s="1"/>
      <c r="TZV14" s="1"/>
      <c r="TZW14" s="1"/>
      <c r="TZX14" s="1"/>
      <c r="TZY14" s="1"/>
      <c r="TZZ14" s="1"/>
      <c r="UAA14" s="1"/>
      <c r="UAB14" s="1"/>
      <c r="UAC14" s="1"/>
      <c r="UAD14" s="1"/>
      <c r="UAE14" s="1"/>
      <c r="UAF14" s="1"/>
      <c r="UAG14" s="1"/>
      <c r="UAH14" s="1"/>
      <c r="UAI14" s="1"/>
      <c r="UAJ14" s="1"/>
      <c r="UAK14" s="1"/>
      <c r="UAL14" s="1"/>
      <c r="UAM14" s="1"/>
      <c r="UAN14" s="1"/>
      <c r="UAO14" s="1"/>
      <c r="UAP14" s="1"/>
      <c r="UAQ14" s="1"/>
      <c r="UAR14" s="1"/>
      <c r="UAS14" s="1"/>
      <c r="UAT14" s="1"/>
      <c r="UAU14" s="1"/>
      <c r="UAV14" s="1"/>
      <c r="UAW14" s="1"/>
      <c r="UAX14" s="1"/>
      <c r="UAY14" s="1"/>
      <c r="UAZ14" s="1"/>
      <c r="UBA14" s="1"/>
      <c r="UBB14" s="1"/>
      <c r="UBC14" s="1"/>
      <c r="UBD14" s="1"/>
      <c r="UBE14" s="1"/>
      <c r="UBF14" s="1"/>
      <c r="UBG14" s="1"/>
      <c r="UBH14" s="1"/>
      <c r="UBI14" s="1"/>
      <c r="UBJ14" s="1"/>
      <c r="UBK14" s="1"/>
      <c r="UBL14" s="1"/>
      <c r="UBM14" s="1"/>
      <c r="UBN14" s="1"/>
      <c r="UBO14" s="1"/>
      <c r="UBP14" s="1"/>
      <c r="UBQ14" s="1"/>
      <c r="UBR14" s="1"/>
      <c r="UBS14" s="1"/>
      <c r="UBT14" s="1"/>
      <c r="UBU14" s="1"/>
      <c r="UBV14" s="1"/>
      <c r="UBW14" s="1"/>
      <c r="UBX14" s="1"/>
      <c r="UBY14" s="1"/>
      <c r="UBZ14" s="1"/>
      <c r="UCA14" s="1"/>
      <c r="UCB14" s="1"/>
      <c r="UCC14" s="1"/>
      <c r="UCD14" s="1"/>
      <c r="UCE14" s="1"/>
      <c r="UCF14" s="1"/>
      <c r="UCG14" s="1"/>
      <c r="UCH14" s="1"/>
      <c r="UCI14" s="1"/>
      <c r="UCJ14" s="1"/>
      <c r="UCK14" s="1"/>
      <c r="UCL14" s="1"/>
      <c r="UCM14" s="1"/>
      <c r="UCN14" s="1"/>
      <c r="UCO14" s="1"/>
      <c r="UCP14" s="1"/>
      <c r="UCQ14" s="1"/>
      <c r="UCR14" s="1"/>
      <c r="UCS14" s="1"/>
      <c r="UCT14" s="1"/>
      <c r="UCU14" s="1"/>
      <c r="UCV14" s="1"/>
      <c r="UCW14" s="1"/>
      <c r="UCX14" s="1"/>
      <c r="UCY14" s="1"/>
      <c r="UCZ14" s="1"/>
      <c r="UDA14" s="1"/>
      <c r="UDB14" s="1"/>
      <c r="UDC14" s="1"/>
      <c r="UDD14" s="1"/>
      <c r="UDE14" s="1"/>
      <c r="UDF14" s="1"/>
      <c r="UDG14" s="1"/>
      <c r="UDH14" s="1"/>
      <c r="UDI14" s="1"/>
      <c r="UDJ14" s="1"/>
      <c r="UDK14" s="1"/>
      <c r="UDL14" s="1"/>
      <c r="UDM14" s="1"/>
      <c r="UDN14" s="1"/>
      <c r="UDO14" s="1"/>
      <c r="UDP14" s="1"/>
      <c r="UDQ14" s="1"/>
      <c r="UDR14" s="1"/>
      <c r="UDS14" s="1"/>
      <c r="UDT14" s="1"/>
      <c r="UDU14" s="1"/>
      <c r="UDV14" s="1"/>
      <c r="UDW14" s="1"/>
      <c r="UDX14" s="1"/>
      <c r="UDY14" s="1"/>
      <c r="UDZ14" s="1"/>
      <c r="UEA14" s="1"/>
      <c r="UEB14" s="1"/>
      <c r="UEC14" s="1"/>
      <c r="UED14" s="1"/>
      <c r="UEE14" s="1"/>
      <c r="UEF14" s="1"/>
      <c r="UEG14" s="1"/>
      <c r="UEH14" s="1"/>
      <c r="UEI14" s="1"/>
      <c r="UEJ14" s="1"/>
      <c r="UEK14" s="1"/>
      <c r="UEL14" s="1"/>
      <c r="UEM14" s="1"/>
      <c r="UEN14" s="1"/>
      <c r="UEO14" s="1"/>
      <c r="UEP14" s="1"/>
      <c r="UEQ14" s="1"/>
      <c r="UER14" s="1"/>
      <c r="UES14" s="1"/>
      <c r="UET14" s="1"/>
      <c r="UEU14" s="1"/>
      <c r="UEV14" s="1"/>
      <c r="UEW14" s="1"/>
      <c r="UEX14" s="1"/>
      <c r="UEY14" s="1"/>
      <c r="UEZ14" s="1"/>
      <c r="UFA14" s="1"/>
      <c r="UFB14" s="1"/>
      <c r="UFC14" s="1"/>
      <c r="UFD14" s="1"/>
      <c r="UFE14" s="1"/>
      <c r="UFF14" s="1"/>
      <c r="UFG14" s="1"/>
      <c r="UFH14" s="1"/>
      <c r="UFI14" s="1"/>
      <c r="UFJ14" s="1"/>
      <c r="UFK14" s="1"/>
      <c r="UFL14" s="1"/>
      <c r="UFM14" s="1"/>
      <c r="UFN14" s="1"/>
      <c r="UFO14" s="1"/>
      <c r="UFP14" s="1"/>
      <c r="UFQ14" s="1"/>
      <c r="UFR14" s="1"/>
      <c r="UFS14" s="1"/>
      <c r="UFT14" s="1"/>
      <c r="UFU14" s="1"/>
      <c r="UFV14" s="1"/>
      <c r="UFW14" s="1"/>
      <c r="UFX14" s="1"/>
      <c r="UFY14" s="1"/>
      <c r="UFZ14" s="1"/>
      <c r="UGA14" s="1"/>
      <c r="UGB14" s="1"/>
      <c r="UGC14" s="1"/>
      <c r="UGD14" s="1"/>
      <c r="UGE14" s="1"/>
      <c r="UGF14" s="1"/>
      <c r="UGG14" s="1"/>
      <c r="UGH14" s="1"/>
      <c r="UGI14" s="1"/>
      <c r="UGJ14" s="1"/>
      <c r="UGK14" s="1"/>
      <c r="UGL14" s="1"/>
      <c r="UGM14" s="1"/>
      <c r="UGN14" s="1"/>
      <c r="UGO14" s="1"/>
      <c r="UGP14" s="1"/>
      <c r="UGQ14" s="1"/>
      <c r="UGR14" s="1"/>
      <c r="UGS14" s="1"/>
      <c r="UGT14" s="1"/>
      <c r="UGU14" s="1"/>
      <c r="UGV14" s="1"/>
      <c r="UGW14" s="1"/>
      <c r="UGX14" s="1"/>
      <c r="UGY14" s="1"/>
      <c r="UGZ14" s="1"/>
      <c r="UHA14" s="1"/>
      <c r="UHB14" s="1"/>
      <c r="UHC14" s="1"/>
      <c r="UHD14" s="1"/>
      <c r="UHE14" s="1"/>
      <c r="UHF14" s="1"/>
      <c r="UHG14" s="1"/>
      <c r="UHH14" s="1"/>
      <c r="UHI14" s="1"/>
      <c r="UHJ14" s="1"/>
      <c r="UHK14" s="1"/>
      <c r="UHL14" s="1"/>
      <c r="UHM14" s="1"/>
      <c r="UHN14" s="1"/>
      <c r="UHO14" s="1"/>
      <c r="UHP14" s="1"/>
      <c r="UHQ14" s="1"/>
      <c r="UHR14" s="1"/>
      <c r="UHS14" s="1"/>
      <c r="UHT14" s="1"/>
      <c r="UHU14" s="1"/>
      <c r="UHV14" s="1"/>
      <c r="UHW14" s="1"/>
      <c r="UHX14" s="1"/>
      <c r="UHY14" s="1"/>
      <c r="UHZ14" s="1"/>
      <c r="UIA14" s="1"/>
      <c r="UIB14" s="1"/>
      <c r="UIC14" s="1"/>
      <c r="UID14" s="1"/>
      <c r="UIE14" s="1"/>
      <c r="UIF14" s="1"/>
      <c r="UIG14" s="1"/>
      <c r="UIH14" s="1"/>
      <c r="UII14" s="1"/>
      <c r="UIJ14" s="1"/>
      <c r="UIK14" s="1"/>
      <c r="UIL14" s="1"/>
      <c r="UIM14" s="1"/>
      <c r="UIN14" s="1"/>
      <c r="UIO14" s="1"/>
      <c r="UIP14" s="1"/>
      <c r="UIQ14" s="1"/>
      <c r="UIR14" s="1"/>
      <c r="UIS14" s="1"/>
      <c r="UIT14" s="1"/>
      <c r="UIU14" s="1"/>
      <c r="UIV14" s="1"/>
      <c r="UIW14" s="1"/>
      <c r="UIX14" s="1"/>
      <c r="UIY14" s="1"/>
      <c r="UIZ14" s="1"/>
      <c r="UJA14" s="1"/>
      <c r="UJB14" s="1"/>
      <c r="UJC14" s="1"/>
      <c r="UJD14" s="1"/>
      <c r="UJE14" s="1"/>
      <c r="UJF14" s="1"/>
      <c r="UJG14" s="1"/>
      <c r="UJH14" s="1"/>
      <c r="UJI14" s="1"/>
      <c r="UJJ14" s="1"/>
      <c r="UJK14" s="1"/>
      <c r="UJL14" s="1"/>
      <c r="UJM14" s="1"/>
      <c r="UJN14" s="1"/>
      <c r="UJO14" s="1"/>
      <c r="UJP14" s="1"/>
      <c r="UJQ14" s="1"/>
      <c r="UJR14" s="1"/>
      <c r="UJS14" s="1"/>
      <c r="UJT14" s="1"/>
      <c r="UJU14" s="1"/>
      <c r="UJV14" s="1"/>
      <c r="UJW14" s="1"/>
      <c r="UJX14" s="1"/>
      <c r="UJY14" s="1"/>
      <c r="UJZ14" s="1"/>
      <c r="UKA14" s="1"/>
      <c r="UKB14" s="1"/>
      <c r="UKC14" s="1"/>
      <c r="UKD14" s="1"/>
      <c r="UKE14" s="1"/>
      <c r="UKF14" s="1"/>
      <c r="UKG14" s="1"/>
      <c r="UKH14" s="1"/>
      <c r="UKI14" s="1"/>
      <c r="UKJ14" s="1"/>
      <c r="UKK14" s="1"/>
      <c r="UKL14" s="1"/>
      <c r="UKM14" s="1"/>
      <c r="UKN14" s="1"/>
      <c r="UKO14" s="1"/>
      <c r="UKP14" s="1"/>
      <c r="UKQ14" s="1"/>
      <c r="UKR14" s="1"/>
      <c r="UKS14" s="1"/>
      <c r="UKT14" s="1"/>
      <c r="UKU14" s="1"/>
      <c r="UKV14" s="1"/>
      <c r="UKW14" s="1"/>
      <c r="UKX14" s="1"/>
      <c r="UKY14" s="1"/>
      <c r="UKZ14" s="1"/>
      <c r="ULA14" s="1"/>
      <c r="ULB14" s="1"/>
      <c r="ULC14" s="1"/>
      <c r="ULD14" s="1"/>
      <c r="ULE14" s="1"/>
      <c r="ULF14" s="1"/>
      <c r="ULG14" s="1"/>
      <c r="ULH14" s="1"/>
      <c r="ULI14" s="1"/>
      <c r="ULJ14" s="1"/>
      <c r="ULK14" s="1"/>
      <c r="ULL14" s="1"/>
      <c r="ULM14" s="1"/>
      <c r="ULN14" s="1"/>
      <c r="ULO14" s="1"/>
      <c r="ULP14" s="1"/>
      <c r="ULQ14" s="1"/>
      <c r="ULR14" s="1"/>
      <c r="ULS14" s="1"/>
      <c r="ULT14" s="1"/>
      <c r="ULU14" s="1"/>
      <c r="ULV14" s="1"/>
      <c r="ULW14" s="1"/>
      <c r="ULX14" s="1"/>
      <c r="ULY14" s="1"/>
      <c r="ULZ14" s="1"/>
      <c r="UMA14" s="1"/>
      <c r="UMB14" s="1"/>
      <c r="UMC14" s="1"/>
      <c r="UMD14" s="1"/>
      <c r="UME14" s="1"/>
      <c r="UMF14" s="1"/>
      <c r="UMG14" s="1"/>
      <c r="UMH14" s="1"/>
      <c r="UMI14" s="1"/>
      <c r="UMJ14" s="1"/>
      <c r="UMK14" s="1"/>
      <c r="UML14" s="1"/>
      <c r="UMM14" s="1"/>
      <c r="UMN14" s="1"/>
      <c r="UMO14" s="1"/>
      <c r="UMP14" s="1"/>
      <c r="UMQ14" s="1"/>
      <c r="UMR14" s="1"/>
      <c r="UMS14" s="1"/>
      <c r="UMT14" s="1"/>
      <c r="UMU14" s="1"/>
      <c r="UMV14" s="1"/>
      <c r="UMW14" s="1"/>
      <c r="UMX14" s="1"/>
      <c r="UMY14" s="1"/>
      <c r="UMZ14" s="1"/>
      <c r="UNA14" s="1"/>
      <c r="UNB14" s="1"/>
      <c r="UNC14" s="1"/>
      <c r="UND14" s="1"/>
      <c r="UNE14" s="1"/>
      <c r="UNF14" s="1"/>
      <c r="UNG14" s="1"/>
      <c r="UNH14" s="1"/>
      <c r="UNI14" s="1"/>
      <c r="UNJ14" s="1"/>
      <c r="UNK14" s="1"/>
      <c r="UNL14" s="1"/>
      <c r="UNM14" s="1"/>
      <c r="UNN14" s="1"/>
      <c r="UNO14" s="1"/>
      <c r="UNP14" s="1"/>
      <c r="UNQ14" s="1"/>
      <c r="UNR14" s="1"/>
      <c r="UNS14" s="1"/>
      <c r="UNT14" s="1"/>
      <c r="UNU14" s="1"/>
      <c r="UNV14" s="1"/>
      <c r="UNW14" s="1"/>
      <c r="UNX14" s="1"/>
      <c r="UNY14" s="1"/>
      <c r="UNZ14" s="1"/>
      <c r="UOA14" s="1"/>
      <c r="UOB14" s="1"/>
      <c r="UOC14" s="1"/>
      <c r="UOD14" s="1"/>
      <c r="UOE14" s="1"/>
      <c r="UOF14" s="1"/>
      <c r="UOG14" s="1"/>
      <c r="UOH14" s="1"/>
      <c r="UOI14" s="1"/>
      <c r="UOJ14" s="1"/>
      <c r="UOK14" s="1"/>
      <c r="UOL14" s="1"/>
      <c r="UOM14" s="1"/>
      <c r="UON14" s="1"/>
      <c r="UOO14" s="1"/>
      <c r="UOP14" s="1"/>
      <c r="UOQ14" s="1"/>
      <c r="UOR14" s="1"/>
      <c r="UOS14" s="1"/>
      <c r="UOT14" s="1"/>
      <c r="UOU14" s="1"/>
      <c r="UOV14" s="1"/>
      <c r="UOW14" s="1"/>
      <c r="UOX14" s="1"/>
      <c r="UOY14" s="1"/>
      <c r="UOZ14" s="1"/>
      <c r="UPA14" s="1"/>
      <c r="UPB14" s="1"/>
      <c r="UPC14" s="1"/>
      <c r="UPD14" s="1"/>
      <c r="UPE14" s="1"/>
      <c r="UPF14" s="1"/>
      <c r="UPG14" s="1"/>
      <c r="UPH14" s="1"/>
      <c r="UPI14" s="1"/>
      <c r="UPJ14" s="1"/>
      <c r="UPK14" s="1"/>
      <c r="UPL14" s="1"/>
      <c r="UPM14" s="1"/>
      <c r="UPN14" s="1"/>
      <c r="UPO14" s="1"/>
      <c r="UPP14" s="1"/>
      <c r="UPQ14" s="1"/>
      <c r="UPR14" s="1"/>
      <c r="UPS14" s="1"/>
      <c r="UPT14" s="1"/>
      <c r="UPU14" s="1"/>
      <c r="UPV14" s="1"/>
      <c r="UPW14" s="1"/>
      <c r="UPX14" s="1"/>
      <c r="UPY14" s="1"/>
      <c r="UPZ14" s="1"/>
      <c r="UQA14" s="1"/>
      <c r="UQB14" s="1"/>
      <c r="UQC14" s="1"/>
      <c r="UQD14" s="1"/>
      <c r="UQE14" s="1"/>
      <c r="UQF14" s="1"/>
      <c r="UQG14" s="1"/>
      <c r="UQH14" s="1"/>
      <c r="UQI14" s="1"/>
      <c r="UQJ14" s="1"/>
      <c r="UQK14" s="1"/>
      <c r="UQL14" s="1"/>
      <c r="UQM14" s="1"/>
      <c r="UQN14" s="1"/>
      <c r="UQO14" s="1"/>
      <c r="UQP14" s="1"/>
      <c r="UQQ14" s="1"/>
      <c r="UQR14" s="1"/>
      <c r="UQS14" s="1"/>
      <c r="UQT14" s="1"/>
      <c r="UQU14" s="1"/>
      <c r="UQV14" s="1"/>
      <c r="UQW14" s="1"/>
      <c r="UQX14" s="1"/>
      <c r="UQY14" s="1"/>
      <c r="UQZ14" s="1"/>
      <c r="URA14" s="1"/>
      <c r="URB14" s="1"/>
      <c r="URC14" s="1"/>
      <c r="URD14" s="1"/>
      <c r="URE14" s="1"/>
      <c r="URF14" s="1"/>
      <c r="URG14" s="1"/>
      <c r="URH14" s="1"/>
      <c r="URI14" s="1"/>
      <c r="URJ14" s="1"/>
      <c r="URK14" s="1"/>
      <c r="URL14" s="1"/>
      <c r="URM14" s="1"/>
      <c r="URN14" s="1"/>
      <c r="URO14" s="1"/>
      <c r="URP14" s="1"/>
      <c r="URQ14" s="1"/>
      <c r="URR14" s="1"/>
      <c r="URS14" s="1"/>
      <c r="URT14" s="1"/>
      <c r="URU14" s="1"/>
      <c r="URV14" s="1"/>
      <c r="URW14" s="1"/>
      <c r="URX14" s="1"/>
      <c r="URY14" s="1"/>
      <c r="URZ14" s="1"/>
      <c r="USA14" s="1"/>
      <c r="USB14" s="1"/>
      <c r="USC14" s="1"/>
      <c r="USD14" s="1"/>
      <c r="USE14" s="1"/>
      <c r="USF14" s="1"/>
      <c r="USG14" s="1"/>
      <c r="USH14" s="1"/>
      <c r="USI14" s="1"/>
      <c r="USJ14" s="1"/>
      <c r="USK14" s="1"/>
      <c r="USL14" s="1"/>
      <c r="USM14" s="1"/>
      <c r="USN14" s="1"/>
      <c r="USO14" s="1"/>
      <c r="USP14" s="1"/>
      <c r="USQ14" s="1"/>
      <c r="USR14" s="1"/>
      <c r="USS14" s="1"/>
      <c r="UST14" s="1"/>
      <c r="USU14" s="1"/>
      <c r="USV14" s="1"/>
      <c r="USW14" s="1"/>
      <c r="USX14" s="1"/>
      <c r="USY14" s="1"/>
      <c r="USZ14" s="1"/>
      <c r="UTA14" s="1"/>
      <c r="UTB14" s="1"/>
      <c r="UTC14" s="1"/>
      <c r="UTD14" s="1"/>
      <c r="UTE14" s="1"/>
      <c r="UTF14" s="1"/>
      <c r="UTG14" s="1"/>
      <c r="UTH14" s="1"/>
      <c r="UTI14" s="1"/>
      <c r="UTJ14" s="1"/>
      <c r="UTK14" s="1"/>
      <c r="UTL14" s="1"/>
      <c r="UTM14" s="1"/>
      <c r="UTN14" s="1"/>
      <c r="UTO14" s="1"/>
      <c r="UTP14" s="1"/>
      <c r="UTQ14" s="1"/>
      <c r="UTR14" s="1"/>
      <c r="UTS14" s="1"/>
      <c r="UTT14" s="1"/>
      <c r="UTU14" s="1"/>
      <c r="UTV14" s="1"/>
      <c r="UTW14" s="1"/>
      <c r="UTX14" s="1"/>
      <c r="UTY14" s="1"/>
      <c r="UTZ14" s="1"/>
      <c r="UUA14" s="1"/>
      <c r="UUB14" s="1"/>
      <c r="UUC14" s="1"/>
      <c r="UUD14" s="1"/>
      <c r="UUE14" s="1"/>
      <c r="UUF14" s="1"/>
      <c r="UUG14" s="1"/>
      <c r="UUH14" s="1"/>
      <c r="UUI14" s="1"/>
      <c r="UUJ14" s="1"/>
      <c r="UUK14" s="1"/>
      <c r="UUL14" s="1"/>
      <c r="UUM14" s="1"/>
      <c r="UUN14" s="1"/>
      <c r="UUO14" s="1"/>
      <c r="UUP14" s="1"/>
      <c r="UUQ14" s="1"/>
      <c r="UUR14" s="1"/>
      <c r="UUS14" s="1"/>
      <c r="UUT14" s="1"/>
      <c r="UUU14" s="1"/>
      <c r="UUV14" s="1"/>
      <c r="UUW14" s="1"/>
      <c r="UUX14" s="1"/>
      <c r="UUY14" s="1"/>
      <c r="UUZ14" s="1"/>
      <c r="UVA14" s="1"/>
      <c r="UVB14" s="1"/>
      <c r="UVC14" s="1"/>
      <c r="UVD14" s="1"/>
      <c r="UVE14" s="1"/>
      <c r="UVF14" s="1"/>
      <c r="UVG14" s="1"/>
      <c r="UVH14" s="1"/>
      <c r="UVI14" s="1"/>
      <c r="UVJ14" s="1"/>
      <c r="UVK14" s="1"/>
      <c r="UVL14" s="1"/>
      <c r="UVM14" s="1"/>
      <c r="UVN14" s="1"/>
      <c r="UVO14" s="1"/>
      <c r="UVP14" s="1"/>
      <c r="UVQ14" s="1"/>
      <c r="UVR14" s="1"/>
      <c r="UVS14" s="1"/>
      <c r="UVT14" s="1"/>
      <c r="UVU14" s="1"/>
      <c r="UVV14" s="1"/>
      <c r="UVW14" s="1"/>
      <c r="UVX14" s="1"/>
      <c r="UVY14" s="1"/>
      <c r="UVZ14" s="1"/>
      <c r="UWA14" s="1"/>
      <c r="UWB14" s="1"/>
      <c r="UWC14" s="1"/>
      <c r="UWD14" s="1"/>
      <c r="UWE14" s="1"/>
      <c r="UWF14" s="1"/>
      <c r="UWG14" s="1"/>
      <c r="UWH14" s="1"/>
      <c r="UWI14" s="1"/>
      <c r="UWJ14" s="1"/>
      <c r="UWK14" s="1"/>
      <c r="UWL14" s="1"/>
      <c r="UWM14" s="1"/>
      <c r="UWN14" s="1"/>
      <c r="UWO14" s="1"/>
      <c r="UWP14" s="1"/>
      <c r="UWQ14" s="1"/>
      <c r="UWR14" s="1"/>
      <c r="UWS14" s="1"/>
      <c r="UWT14" s="1"/>
      <c r="UWU14" s="1"/>
      <c r="UWV14" s="1"/>
      <c r="UWW14" s="1"/>
      <c r="UWX14" s="1"/>
      <c r="UWY14" s="1"/>
      <c r="UWZ14" s="1"/>
      <c r="UXA14" s="1"/>
      <c r="UXB14" s="1"/>
      <c r="UXC14" s="1"/>
      <c r="UXD14" s="1"/>
      <c r="UXE14" s="1"/>
      <c r="UXF14" s="1"/>
      <c r="UXG14" s="1"/>
      <c r="UXH14" s="1"/>
      <c r="UXI14" s="1"/>
      <c r="UXJ14" s="1"/>
      <c r="UXK14" s="1"/>
      <c r="UXL14" s="1"/>
      <c r="UXM14" s="1"/>
      <c r="UXN14" s="1"/>
      <c r="UXO14" s="1"/>
      <c r="UXP14" s="1"/>
      <c r="UXQ14" s="1"/>
      <c r="UXR14" s="1"/>
      <c r="UXS14" s="1"/>
      <c r="UXT14" s="1"/>
      <c r="UXU14" s="1"/>
      <c r="UXV14" s="1"/>
      <c r="UXW14" s="1"/>
      <c r="UXX14" s="1"/>
      <c r="UXY14" s="1"/>
      <c r="UXZ14" s="1"/>
      <c r="UYA14" s="1"/>
      <c r="UYB14" s="1"/>
      <c r="UYC14" s="1"/>
      <c r="UYD14" s="1"/>
      <c r="UYE14" s="1"/>
      <c r="UYF14" s="1"/>
      <c r="UYG14" s="1"/>
      <c r="UYH14" s="1"/>
      <c r="UYI14" s="1"/>
      <c r="UYJ14" s="1"/>
      <c r="UYK14" s="1"/>
      <c r="UYL14" s="1"/>
      <c r="UYM14" s="1"/>
      <c r="UYN14" s="1"/>
      <c r="UYO14" s="1"/>
      <c r="UYP14" s="1"/>
      <c r="UYQ14" s="1"/>
      <c r="UYR14" s="1"/>
      <c r="UYS14" s="1"/>
      <c r="UYT14" s="1"/>
      <c r="UYU14" s="1"/>
      <c r="UYV14" s="1"/>
      <c r="UYW14" s="1"/>
      <c r="UYX14" s="1"/>
      <c r="UYY14" s="1"/>
      <c r="UYZ14" s="1"/>
      <c r="UZA14" s="1"/>
      <c r="UZB14" s="1"/>
      <c r="UZC14" s="1"/>
      <c r="UZD14" s="1"/>
      <c r="UZE14" s="1"/>
      <c r="UZF14" s="1"/>
      <c r="UZG14" s="1"/>
      <c r="UZH14" s="1"/>
      <c r="UZI14" s="1"/>
      <c r="UZJ14" s="1"/>
      <c r="UZK14" s="1"/>
      <c r="UZL14" s="1"/>
      <c r="UZM14" s="1"/>
      <c r="UZN14" s="1"/>
      <c r="UZO14" s="1"/>
      <c r="UZP14" s="1"/>
      <c r="UZQ14" s="1"/>
      <c r="UZR14" s="1"/>
      <c r="UZS14" s="1"/>
      <c r="UZT14" s="1"/>
      <c r="UZU14" s="1"/>
      <c r="UZV14" s="1"/>
      <c r="UZW14" s="1"/>
      <c r="UZX14" s="1"/>
      <c r="UZY14" s="1"/>
      <c r="UZZ14" s="1"/>
      <c r="VAA14" s="1"/>
      <c r="VAB14" s="1"/>
      <c r="VAC14" s="1"/>
      <c r="VAD14" s="1"/>
      <c r="VAE14" s="1"/>
      <c r="VAF14" s="1"/>
      <c r="VAG14" s="1"/>
      <c r="VAH14" s="1"/>
      <c r="VAI14" s="1"/>
      <c r="VAJ14" s="1"/>
      <c r="VAK14" s="1"/>
      <c r="VAL14" s="1"/>
      <c r="VAM14" s="1"/>
      <c r="VAN14" s="1"/>
      <c r="VAO14" s="1"/>
      <c r="VAP14" s="1"/>
      <c r="VAQ14" s="1"/>
      <c r="VAR14" s="1"/>
      <c r="VAS14" s="1"/>
      <c r="VAT14" s="1"/>
      <c r="VAU14" s="1"/>
      <c r="VAV14" s="1"/>
      <c r="VAW14" s="1"/>
      <c r="VAX14" s="1"/>
      <c r="VAY14" s="1"/>
      <c r="VAZ14" s="1"/>
      <c r="VBA14" s="1"/>
      <c r="VBB14" s="1"/>
      <c r="VBC14" s="1"/>
      <c r="VBD14" s="1"/>
      <c r="VBE14" s="1"/>
      <c r="VBF14" s="1"/>
      <c r="VBG14" s="1"/>
      <c r="VBH14" s="1"/>
      <c r="VBI14" s="1"/>
      <c r="VBJ14" s="1"/>
      <c r="VBK14" s="1"/>
      <c r="VBL14" s="1"/>
      <c r="VBM14" s="1"/>
      <c r="VBN14" s="1"/>
      <c r="VBO14" s="1"/>
      <c r="VBP14" s="1"/>
      <c r="VBQ14" s="1"/>
      <c r="VBR14" s="1"/>
      <c r="VBS14" s="1"/>
      <c r="VBT14" s="1"/>
      <c r="VBU14" s="1"/>
      <c r="VBV14" s="1"/>
      <c r="VBW14" s="1"/>
      <c r="VBX14" s="1"/>
      <c r="VBY14" s="1"/>
      <c r="VBZ14" s="1"/>
      <c r="VCA14" s="1"/>
      <c r="VCB14" s="1"/>
      <c r="VCC14" s="1"/>
      <c r="VCD14" s="1"/>
      <c r="VCE14" s="1"/>
      <c r="VCF14" s="1"/>
      <c r="VCG14" s="1"/>
      <c r="VCH14" s="1"/>
      <c r="VCI14" s="1"/>
      <c r="VCJ14" s="1"/>
      <c r="VCK14" s="1"/>
      <c r="VCL14" s="1"/>
      <c r="VCM14" s="1"/>
      <c r="VCN14" s="1"/>
      <c r="VCO14" s="1"/>
      <c r="VCP14" s="1"/>
      <c r="VCQ14" s="1"/>
      <c r="VCR14" s="1"/>
      <c r="VCS14" s="1"/>
      <c r="VCT14" s="1"/>
      <c r="VCU14" s="1"/>
      <c r="VCV14" s="1"/>
      <c r="VCW14" s="1"/>
      <c r="VCX14" s="1"/>
      <c r="VCY14" s="1"/>
      <c r="VCZ14" s="1"/>
      <c r="VDA14" s="1"/>
      <c r="VDB14" s="1"/>
      <c r="VDC14" s="1"/>
      <c r="VDD14" s="1"/>
      <c r="VDE14" s="1"/>
      <c r="VDF14" s="1"/>
      <c r="VDG14" s="1"/>
      <c r="VDH14" s="1"/>
      <c r="VDI14" s="1"/>
      <c r="VDJ14" s="1"/>
      <c r="VDK14" s="1"/>
      <c r="VDL14" s="1"/>
      <c r="VDM14" s="1"/>
      <c r="VDN14" s="1"/>
      <c r="VDO14" s="1"/>
      <c r="VDP14" s="1"/>
      <c r="VDQ14" s="1"/>
      <c r="VDR14" s="1"/>
      <c r="VDS14" s="1"/>
      <c r="VDT14" s="1"/>
      <c r="VDU14" s="1"/>
      <c r="VDV14" s="1"/>
      <c r="VDW14" s="1"/>
      <c r="VDX14" s="1"/>
      <c r="VDY14" s="1"/>
      <c r="VDZ14" s="1"/>
      <c r="VEA14" s="1"/>
      <c r="VEB14" s="1"/>
      <c r="VEC14" s="1"/>
      <c r="VED14" s="1"/>
      <c r="VEE14" s="1"/>
      <c r="VEF14" s="1"/>
      <c r="VEG14" s="1"/>
      <c r="VEH14" s="1"/>
      <c r="VEI14" s="1"/>
      <c r="VEJ14" s="1"/>
      <c r="VEK14" s="1"/>
      <c r="VEL14" s="1"/>
      <c r="VEM14" s="1"/>
      <c r="VEN14" s="1"/>
      <c r="VEO14" s="1"/>
      <c r="VEP14" s="1"/>
      <c r="VEQ14" s="1"/>
      <c r="VER14" s="1"/>
      <c r="VES14" s="1"/>
      <c r="VET14" s="1"/>
      <c r="VEU14" s="1"/>
      <c r="VEV14" s="1"/>
      <c r="VEW14" s="1"/>
      <c r="VEX14" s="1"/>
      <c r="VEY14" s="1"/>
      <c r="VEZ14" s="1"/>
      <c r="VFA14" s="1"/>
      <c r="VFB14" s="1"/>
      <c r="VFC14" s="1"/>
      <c r="VFD14" s="1"/>
      <c r="VFE14" s="1"/>
      <c r="VFF14" s="1"/>
      <c r="VFG14" s="1"/>
      <c r="VFH14" s="1"/>
      <c r="VFI14" s="1"/>
      <c r="VFJ14" s="1"/>
      <c r="VFK14" s="1"/>
      <c r="VFL14" s="1"/>
      <c r="VFM14" s="1"/>
      <c r="VFN14" s="1"/>
      <c r="VFO14" s="1"/>
      <c r="VFP14" s="1"/>
      <c r="VFQ14" s="1"/>
      <c r="VFR14" s="1"/>
      <c r="VFS14" s="1"/>
      <c r="VFT14" s="1"/>
      <c r="VFU14" s="1"/>
      <c r="VFV14" s="1"/>
      <c r="VFW14" s="1"/>
      <c r="VFX14" s="1"/>
      <c r="VFY14" s="1"/>
      <c r="VFZ14" s="1"/>
      <c r="VGA14" s="1"/>
      <c r="VGB14" s="1"/>
      <c r="VGC14" s="1"/>
      <c r="VGD14" s="1"/>
      <c r="VGE14" s="1"/>
      <c r="VGF14" s="1"/>
      <c r="VGG14" s="1"/>
      <c r="VGH14" s="1"/>
      <c r="VGI14" s="1"/>
      <c r="VGJ14" s="1"/>
      <c r="VGK14" s="1"/>
      <c r="VGL14" s="1"/>
      <c r="VGM14" s="1"/>
      <c r="VGN14" s="1"/>
      <c r="VGO14" s="1"/>
      <c r="VGP14" s="1"/>
      <c r="VGQ14" s="1"/>
      <c r="VGR14" s="1"/>
      <c r="VGS14" s="1"/>
      <c r="VGT14" s="1"/>
      <c r="VGU14" s="1"/>
      <c r="VGV14" s="1"/>
      <c r="VGW14" s="1"/>
      <c r="VGX14" s="1"/>
      <c r="VGY14" s="1"/>
      <c r="VGZ14" s="1"/>
      <c r="VHA14" s="1"/>
      <c r="VHB14" s="1"/>
      <c r="VHC14" s="1"/>
      <c r="VHD14" s="1"/>
      <c r="VHE14" s="1"/>
      <c r="VHF14" s="1"/>
      <c r="VHG14" s="1"/>
      <c r="VHH14" s="1"/>
      <c r="VHI14" s="1"/>
      <c r="VHJ14" s="1"/>
      <c r="VHK14" s="1"/>
      <c r="VHL14" s="1"/>
      <c r="VHM14" s="1"/>
      <c r="VHN14" s="1"/>
      <c r="VHO14" s="1"/>
      <c r="VHP14" s="1"/>
      <c r="VHQ14" s="1"/>
      <c r="VHR14" s="1"/>
      <c r="VHS14" s="1"/>
      <c r="VHT14" s="1"/>
      <c r="VHU14" s="1"/>
      <c r="VHV14" s="1"/>
      <c r="VHW14" s="1"/>
      <c r="VHX14" s="1"/>
      <c r="VHY14" s="1"/>
      <c r="VHZ14" s="1"/>
      <c r="VIA14" s="1"/>
      <c r="VIB14" s="1"/>
      <c r="VIC14" s="1"/>
      <c r="VID14" s="1"/>
      <c r="VIE14" s="1"/>
      <c r="VIF14" s="1"/>
      <c r="VIG14" s="1"/>
      <c r="VIH14" s="1"/>
      <c r="VII14" s="1"/>
      <c r="VIJ14" s="1"/>
      <c r="VIK14" s="1"/>
      <c r="VIL14" s="1"/>
      <c r="VIM14" s="1"/>
      <c r="VIN14" s="1"/>
      <c r="VIO14" s="1"/>
      <c r="VIP14" s="1"/>
      <c r="VIQ14" s="1"/>
      <c r="VIR14" s="1"/>
      <c r="VIS14" s="1"/>
      <c r="VIT14" s="1"/>
      <c r="VIU14" s="1"/>
      <c r="VIV14" s="1"/>
      <c r="VIW14" s="1"/>
      <c r="VIX14" s="1"/>
      <c r="VIY14" s="1"/>
      <c r="VIZ14" s="1"/>
      <c r="VJA14" s="1"/>
      <c r="VJB14" s="1"/>
      <c r="VJC14" s="1"/>
      <c r="VJD14" s="1"/>
      <c r="VJE14" s="1"/>
      <c r="VJF14" s="1"/>
      <c r="VJG14" s="1"/>
      <c r="VJH14" s="1"/>
      <c r="VJI14" s="1"/>
      <c r="VJJ14" s="1"/>
      <c r="VJK14" s="1"/>
      <c r="VJL14" s="1"/>
      <c r="VJM14" s="1"/>
      <c r="VJN14" s="1"/>
      <c r="VJO14" s="1"/>
      <c r="VJP14" s="1"/>
      <c r="VJQ14" s="1"/>
      <c r="VJR14" s="1"/>
      <c r="VJS14" s="1"/>
      <c r="VJT14" s="1"/>
      <c r="VJU14" s="1"/>
      <c r="VJV14" s="1"/>
      <c r="VJW14" s="1"/>
      <c r="VJX14" s="1"/>
      <c r="VJY14" s="1"/>
      <c r="VJZ14" s="1"/>
      <c r="VKA14" s="1"/>
      <c r="VKB14" s="1"/>
      <c r="VKC14" s="1"/>
      <c r="VKD14" s="1"/>
      <c r="VKE14" s="1"/>
      <c r="VKF14" s="1"/>
      <c r="VKG14" s="1"/>
      <c r="VKH14" s="1"/>
      <c r="VKI14" s="1"/>
      <c r="VKJ14" s="1"/>
      <c r="VKK14" s="1"/>
      <c r="VKL14" s="1"/>
      <c r="VKM14" s="1"/>
      <c r="VKN14" s="1"/>
      <c r="VKO14" s="1"/>
      <c r="VKP14" s="1"/>
      <c r="VKQ14" s="1"/>
      <c r="VKR14" s="1"/>
      <c r="VKS14" s="1"/>
      <c r="VKT14" s="1"/>
      <c r="VKU14" s="1"/>
      <c r="VKV14" s="1"/>
      <c r="VKW14" s="1"/>
      <c r="VKX14" s="1"/>
      <c r="VKY14" s="1"/>
      <c r="VKZ14" s="1"/>
      <c r="VLA14" s="1"/>
      <c r="VLB14" s="1"/>
      <c r="VLC14" s="1"/>
      <c r="VLD14" s="1"/>
      <c r="VLE14" s="1"/>
      <c r="VLF14" s="1"/>
      <c r="VLG14" s="1"/>
      <c r="VLH14" s="1"/>
      <c r="VLI14" s="1"/>
      <c r="VLJ14" s="1"/>
      <c r="VLK14" s="1"/>
      <c r="VLL14" s="1"/>
      <c r="VLM14" s="1"/>
      <c r="VLN14" s="1"/>
      <c r="VLO14" s="1"/>
      <c r="VLP14" s="1"/>
      <c r="VLQ14" s="1"/>
      <c r="VLR14" s="1"/>
      <c r="VLS14" s="1"/>
      <c r="VLT14" s="1"/>
      <c r="VLU14" s="1"/>
      <c r="VLV14" s="1"/>
      <c r="VLW14" s="1"/>
      <c r="VLX14" s="1"/>
      <c r="VLY14" s="1"/>
      <c r="VLZ14" s="1"/>
      <c r="VMA14" s="1"/>
      <c r="VMB14" s="1"/>
      <c r="VMC14" s="1"/>
      <c r="VMD14" s="1"/>
      <c r="VME14" s="1"/>
      <c r="VMF14" s="1"/>
      <c r="VMG14" s="1"/>
      <c r="VMH14" s="1"/>
      <c r="VMI14" s="1"/>
      <c r="VMJ14" s="1"/>
      <c r="VMK14" s="1"/>
      <c r="VML14" s="1"/>
      <c r="VMM14" s="1"/>
      <c r="VMN14" s="1"/>
      <c r="VMO14" s="1"/>
      <c r="VMP14" s="1"/>
      <c r="VMQ14" s="1"/>
      <c r="VMR14" s="1"/>
      <c r="VMS14" s="1"/>
      <c r="VMT14" s="1"/>
      <c r="VMU14" s="1"/>
      <c r="VMV14" s="1"/>
      <c r="VMW14" s="1"/>
      <c r="VMX14" s="1"/>
      <c r="VMY14" s="1"/>
      <c r="VMZ14" s="1"/>
      <c r="VNA14" s="1"/>
      <c r="VNB14" s="1"/>
      <c r="VNC14" s="1"/>
      <c r="VND14" s="1"/>
      <c r="VNE14" s="1"/>
      <c r="VNF14" s="1"/>
      <c r="VNG14" s="1"/>
      <c r="VNH14" s="1"/>
      <c r="VNI14" s="1"/>
      <c r="VNJ14" s="1"/>
      <c r="VNK14" s="1"/>
      <c r="VNL14" s="1"/>
      <c r="VNM14" s="1"/>
      <c r="VNN14" s="1"/>
      <c r="VNO14" s="1"/>
      <c r="VNP14" s="1"/>
      <c r="VNQ14" s="1"/>
      <c r="VNR14" s="1"/>
      <c r="VNS14" s="1"/>
      <c r="VNT14" s="1"/>
      <c r="VNU14" s="1"/>
      <c r="VNV14" s="1"/>
      <c r="VNW14" s="1"/>
      <c r="VNX14" s="1"/>
      <c r="VNY14" s="1"/>
      <c r="VNZ14" s="1"/>
      <c r="VOA14" s="1"/>
      <c r="VOB14" s="1"/>
      <c r="VOC14" s="1"/>
      <c r="VOD14" s="1"/>
      <c r="VOE14" s="1"/>
      <c r="VOF14" s="1"/>
      <c r="VOG14" s="1"/>
      <c r="VOH14" s="1"/>
      <c r="VOI14" s="1"/>
      <c r="VOJ14" s="1"/>
      <c r="VOK14" s="1"/>
      <c r="VOL14" s="1"/>
      <c r="VOM14" s="1"/>
      <c r="VON14" s="1"/>
      <c r="VOO14" s="1"/>
      <c r="VOP14" s="1"/>
      <c r="VOQ14" s="1"/>
      <c r="VOR14" s="1"/>
      <c r="VOS14" s="1"/>
      <c r="VOT14" s="1"/>
      <c r="VOU14" s="1"/>
      <c r="VOV14" s="1"/>
      <c r="VOW14" s="1"/>
      <c r="VOX14" s="1"/>
      <c r="VOY14" s="1"/>
      <c r="VOZ14" s="1"/>
      <c r="VPA14" s="1"/>
      <c r="VPB14" s="1"/>
      <c r="VPC14" s="1"/>
      <c r="VPD14" s="1"/>
      <c r="VPE14" s="1"/>
      <c r="VPF14" s="1"/>
      <c r="VPG14" s="1"/>
      <c r="VPH14" s="1"/>
      <c r="VPI14" s="1"/>
      <c r="VPJ14" s="1"/>
      <c r="VPK14" s="1"/>
      <c r="VPL14" s="1"/>
      <c r="VPM14" s="1"/>
      <c r="VPN14" s="1"/>
      <c r="VPO14" s="1"/>
      <c r="VPP14" s="1"/>
      <c r="VPQ14" s="1"/>
      <c r="VPR14" s="1"/>
      <c r="VPS14" s="1"/>
      <c r="VPT14" s="1"/>
      <c r="VPU14" s="1"/>
      <c r="VPV14" s="1"/>
      <c r="VPW14" s="1"/>
      <c r="VPX14" s="1"/>
      <c r="VPY14" s="1"/>
      <c r="VPZ14" s="1"/>
      <c r="VQA14" s="1"/>
      <c r="VQB14" s="1"/>
      <c r="VQC14" s="1"/>
      <c r="VQD14" s="1"/>
      <c r="VQE14" s="1"/>
      <c r="VQF14" s="1"/>
      <c r="VQG14" s="1"/>
      <c r="VQH14" s="1"/>
      <c r="VQI14" s="1"/>
      <c r="VQJ14" s="1"/>
      <c r="VQK14" s="1"/>
      <c r="VQL14" s="1"/>
      <c r="VQM14" s="1"/>
      <c r="VQN14" s="1"/>
      <c r="VQO14" s="1"/>
      <c r="VQP14" s="1"/>
      <c r="VQQ14" s="1"/>
      <c r="VQR14" s="1"/>
      <c r="VQS14" s="1"/>
      <c r="VQT14" s="1"/>
      <c r="VQU14" s="1"/>
      <c r="VQV14" s="1"/>
      <c r="VQW14" s="1"/>
      <c r="VQX14" s="1"/>
      <c r="VQY14" s="1"/>
      <c r="VQZ14" s="1"/>
      <c r="VRA14" s="1"/>
      <c r="VRB14" s="1"/>
      <c r="VRC14" s="1"/>
      <c r="VRD14" s="1"/>
      <c r="VRE14" s="1"/>
      <c r="VRF14" s="1"/>
      <c r="VRG14" s="1"/>
      <c r="VRH14" s="1"/>
      <c r="VRI14" s="1"/>
      <c r="VRJ14" s="1"/>
      <c r="VRK14" s="1"/>
      <c r="VRL14" s="1"/>
      <c r="VRM14" s="1"/>
      <c r="VRN14" s="1"/>
      <c r="VRO14" s="1"/>
      <c r="VRP14" s="1"/>
      <c r="VRQ14" s="1"/>
      <c r="VRR14" s="1"/>
      <c r="VRS14" s="1"/>
      <c r="VRT14" s="1"/>
      <c r="VRU14" s="1"/>
      <c r="VRV14" s="1"/>
      <c r="VRW14" s="1"/>
      <c r="VRX14" s="1"/>
      <c r="VRY14" s="1"/>
      <c r="VRZ14" s="1"/>
      <c r="VSA14" s="1"/>
      <c r="VSB14" s="1"/>
      <c r="VSC14" s="1"/>
      <c r="VSD14" s="1"/>
      <c r="VSE14" s="1"/>
      <c r="VSF14" s="1"/>
      <c r="VSG14" s="1"/>
      <c r="VSH14" s="1"/>
      <c r="VSI14" s="1"/>
      <c r="VSJ14" s="1"/>
      <c r="VSK14" s="1"/>
      <c r="VSL14" s="1"/>
      <c r="VSM14" s="1"/>
      <c r="VSN14" s="1"/>
      <c r="VSO14" s="1"/>
      <c r="VSP14" s="1"/>
      <c r="VSQ14" s="1"/>
    </row>
    <row r="15" spans="2:15383" s="3" customFormat="1" ht="20.100000000000001" customHeight="1">
      <c r="D15" s="17"/>
      <c r="E15" s="24"/>
      <c r="F15" s="22"/>
      <c r="G15" s="22"/>
      <c r="H15" s="22"/>
      <c r="I15" s="22"/>
      <c r="J15" s="22"/>
      <c r="K15" s="22"/>
      <c r="L15" s="22"/>
      <c r="M15" s="22"/>
      <c r="N15" s="22"/>
      <c r="O15" s="22"/>
      <c r="P15" s="22"/>
      <c r="Q15" s="22"/>
      <c r="R15" s="22"/>
      <c r="S15" s="22"/>
      <c r="T15" s="22"/>
      <c r="U15" s="22"/>
      <c r="V15" s="584" t="str">
        <f>HYPERLINK("#'プロジェクトデータ'!A1","プロジェクトデータ")</f>
        <v>プロジェクトデータ</v>
      </c>
      <c r="W15" s="584"/>
      <c r="X15" s="584"/>
      <c r="Y15" s="584"/>
      <c r="Z15" s="584"/>
      <c r="AA15" s="584"/>
      <c r="AB15" s="584"/>
      <c r="AC15" s="584"/>
      <c r="AD15" s="584"/>
      <c r="AE15" s="584"/>
      <c r="AF15" s="584"/>
      <c r="AG15" s="584"/>
      <c r="AH15" s="584"/>
      <c r="AI15" s="584"/>
      <c r="AJ15" s="584"/>
      <c r="AK15" s="584"/>
      <c r="AL15" s="584"/>
      <c r="AM15" s="584"/>
      <c r="AN15" s="25"/>
      <c r="AO15" s="25"/>
      <c r="AP15" s="25"/>
      <c r="AQ15" s="25"/>
      <c r="AR15" s="25"/>
      <c r="AS15" s="26"/>
      <c r="AT15" s="27"/>
      <c r="AU15" s="27"/>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c r="KZX15" s="1"/>
      <c r="KZY15" s="1"/>
      <c r="KZZ15" s="1"/>
      <c r="LAA15" s="1"/>
      <c r="LAB15" s="1"/>
      <c r="LAC15" s="1"/>
      <c r="LAD15" s="1"/>
      <c r="LAE15" s="1"/>
      <c r="LAF15" s="1"/>
      <c r="LAG15" s="1"/>
      <c r="LAH15" s="1"/>
      <c r="LAI15" s="1"/>
      <c r="LAJ15" s="1"/>
      <c r="LAK15" s="1"/>
      <c r="LAL15" s="1"/>
      <c r="LAM15" s="1"/>
      <c r="LAN15" s="1"/>
      <c r="LAO15" s="1"/>
      <c r="LAP15" s="1"/>
      <c r="LAQ15" s="1"/>
      <c r="LAR15" s="1"/>
      <c r="LAS15" s="1"/>
      <c r="LAT15" s="1"/>
      <c r="LAU15" s="1"/>
      <c r="LAV15" s="1"/>
      <c r="LAW15" s="1"/>
      <c r="LAX15" s="1"/>
      <c r="LAY15" s="1"/>
      <c r="LAZ15" s="1"/>
      <c r="LBA15" s="1"/>
      <c r="LBB15" s="1"/>
      <c r="LBC15" s="1"/>
      <c r="LBD15" s="1"/>
      <c r="LBE15" s="1"/>
      <c r="LBF15" s="1"/>
      <c r="LBG15" s="1"/>
      <c r="LBH15" s="1"/>
      <c r="LBI15" s="1"/>
      <c r="LBJ15" s="1"/>
      <c r="LBK15" s="1"/>
      <c r="LBL15" s="1"/>
      <c r="LBM15" s="1"/>
      <c r="LBN15" s="1"/>
      <c r="LBO15" s="1"/>
      <c r="LBP15" s="1"/>
      <c r="LBQ15" s="1"/>
      <c r="LBR15" s="1"/>
      <c r="LBS15" s="1"/>
      <c r="LBT15" s="1"/>
      <c r="LBU15" s="1"/>
      <c r="LBV15" s="1"/>
      <c r="LBW15" s="1"/>
      <c r="LBX15" s="1"/>
      <c r="LBY15" s="1"/>
      <c r="LBZ15" s="1"/>
      <c r="LCA15" s="1"/>
      <c r="LCB15" s="1"/>
      <c r="LCC15" s="1"/>
      <c r="LCD15" s="1"/>
      <c r="LCE15" s="1"/>
      <c r="LCF15" s="1"/>
      <c r="LCG15" s="1"/>
      <c r="LCH15" s="1"/>
      <c r="LCI15" s="1"/>
      <c r="LCJ15" s="1"/>
      <c r="LCK15" s="1"/>
      <c r="LCL15" s="1"/>
      <c r="LCM15" s="1"/>
      <c r="LCN15" s="1"/>
      <c r="LCO15" s="1"/>
      <c r="LCP15" s="1"/>
      <c r="LCQ15" s="1"/>
      <c r="LCR15" s="1"/>
      <c r="LCS15" s="1"/>
      <c r="LCT15" s="1"/>
      <c r="LCU15" s="1"/>
      <c r="LCV15" s="1"/>
      <c r="LCW15" s="1"/>
      <c r="LCX15" s="1"/>
      <c r="LCY15" s="1"/>
      <c r="LCZ15" s="1"/>
      <c r="LDA15" s="1"/>
      <c r="LDB15" s="1"/>
      <c r="LDC15" s="1"/>
      <c r="LDD15" s="1"/>
      <c r="LDE15" s="1"/>
      <c r="LDF15" s="1"/>
      <c r="LDG15" s="1"/>
      <c r="LDH15" s="1"/>
      <c r="LDI15" s="1"/>
      <c r="LDJ15" s="1"/>
      <c r="LDK15" s="1"/>
      <c r="LDL15" s="1"/>
      <c r="LDM15" s="1"/>
      <c r="LDN15" s="1"/>
      <c r="LDO15" s="1"/>
      <c r="LDP15" s="1"/>
      <c r="LDQ15" s="1"/>
      <c r="LDR15" s="1"/>
      <c r="LDS15" s="1"/>
      <c r="LDT15" s="1"/>
      <c r="LDU15" s="1"/>
      <c r="LDV15" s="1"/>
      <c r="LDW15" s="1"/>
      <c r="LDX15" s="1"/>
      <c r="LDY15" s="1"/>
      <c r="LDZ15" s="1"/>
      <c r="LEA15" s="1"/>
      <c r="LEB15" s="1"/>
      <c r="LEC15" s="1"/>
      <c r="LED15" s="1"/>
      <c r="LEE15" s="1"/>
      <c r="LEF15" s="1"/>
      <c r="LEG15" s="1"/>
      <c r="LEH15" s="1"/>
      <c r="LEI15" s="1"/>
      <c r="LEJ15" s="1"/>
      <c r="LEK15" s="1"/>
      <c r="LEL15" s="1"/>
      <c r="LEM15" s="1"/>
      <c r="LEN15" s="1"/>
      <c r="LEO15" s="1"/>
      <c r="LEP15" s="1"/>
      <c r="LEQ15" s="1"/>
      <c r="LER15" s="1"/>
      <c r="LES15" s="1"/>
      <c r="LET15" s="1"/>
      <c r="LEU15" s="1"/>
      <c r="LEV15" s="1"/>
      <c r="LEW15" s="1"/>
      <c r="LEX15" s="1"/>
      <c r="LEY15" s="1"/>
      <c r="LEZ15" s="1"/>
      <c r="LFA15" s="1"/>
      <c r="LFB15" s="1"/>
      <c r="LFC15" s="1"/>
      <c r="LFD15" s="1"/>
      <c r="LFE15" s="1"/>
      <c r="LFF15" s="1"/>
      <c r="LFG15" s="1"/>
      <c r="LFH15" s="1"/>
      <c r="LFI15" s="1"/>
      <c r="LFJ15" s="1"/>
      <c r="LFK15" s="1"/>
      <c r="LFL15" s="1"/>
      <c r="LFM15" s="1"/>
      <c r="LFN15" s="1"/>
      <c r="LFO15" s="1"/>
      <c r="LFP15" s="1"/>
      <c r="LFQ15" s="1"/>
      <c r="LFR15" s="1"/>
      <c r="LFS15" s="1"/>
      <c r="LFT15" s="1"/>
      <c r="LFU15" s="1"/>
      <c r="LFV15" s="1"/>
      <c r="LFW15" s="1"/>
      <c r="LFX15" s="1"/>
      <c r="LFY15" s="1"/>
      <c r="LFZ15" s="1"/>
      <c r="LGA15" s="1"/>
      <c r="LGB15" s="1"/>
      <c r="LGC15" s="1"/>
      <c r="LGD15" s="1"/>
      <c r="LGE15" s="1"/>
      <c r="LGF15" s="1"/>
      <c r="LGG15" s="1"/>
      <c r="LGH15" s="1"/>
      <c r="LGI15" s="1"/>
      <c r="LGJ15" s="1"/>
      <c r="LGK15" s="1"/>
      <c r="LGL15" s="1"/>
      <c r="LGM15" s="1"/>
      <c r="LGN15" s="1"/>
      <c r="LGO15" s="1"/>
      <c r="LGP15" s="1"/>
      <c r="LGQ15" s="1"/>
      <c r="LGR15" s="1"/>
      <c r="LGS15" s="1"/>
      <c r="LGT15" s="1"/>
      <c r="LGU15" s="1"/>
      <c r="LGV15" s="1"/>
      <c r="LGW15" s="1"/>
      <c r="LGX15" s="1"/>
      <c r="LGY15" s="1"/>
      <c r="LGZ15" s="1"/>
      <c r="LHA15" s="1"/>
      <c r="LHB15" s="1"/>
      <c r="LHC15" s="1"/>
      <c r="LHD15" s="1"/>
      <c r="LHE15" s="1"/>
      <c r="LHF15" s="1"/>
      <c r="LHG15" s="1"/>
      <c r="LHH15" s="1"/>
      <c r="LHI15" s="1"/>
      <c r="LHJ15" s="1"/>
      <c r="LHK15" s="1"/>
      <c r="LHL15" s="1"/>
      <c r="LHM15" s="1"/>
      <c r="LHN15" s="1"/>
      <c r="LHO15" s="1"/>
      <c r="LHP15" s="1"/>
      <c r="LHQ15" s="1"/>
      <c r="LHR15" s="1"/>
      <c r="LHS15" s="1"/>
      <c r="LHT15" s="1"/>
      <c r="LHU15" s="1"/>
      <c r="LHV15" s="1"/>
      <c r="LHW15" s="1"/>
      <c r="LHX15" s="1"/>
      <c r="LHY15" s="1"/>
      <c r="LHZ15" s="1"/>
      <c r="LIA15" s="1"/>
      <c r="LIB15" s="1"/>
      <c r="LIC15" s="1"/>
      <c r="LID15" s="1"/>
      <c r="LIE15" s="1"/>
      <c r="LIF15" s="1"/>
      <c r="LIG15" s="1"/>
      <c r="LIH15" s="1"/>
      <c r="LII15" s="1"/>
      <c r="LIJ15" s="1"/>
      <c r="LIK15" s="1"/>
      <c r="LIL15" s="1"/>
      <c r="LIM15" s="1"/>
      <c r="LIN15" s="1"/>
      <c r="LIO15" s="1"/>
      <c r="LIP15" s="1"/>
      <c r="LIQ15" s="1"/>
      <c r="LIR15" s="1"/>
      <c r="LIS15" s="1"/>
      <c r="LIT15" s="1"/>
      <c r="LIU15" s="1"/>
      <c r="LIV15" s="1"/>
      <c r="LIW15" s="1"/>
      <c r="LIX15" s="1"/>
      <c r="LIY15" s="1"/>
      <c r="LIZ15" s="1"/>
      <c r="LJA15" s="1"/>
      <c r="LJB15" s="1"/>
      <c r="LJC15" s="1"/>
      <c r="LJD15" s="1"/>
      <c r="LJE15" s="1"/>
      <c r="LJF15" s="1"/>
      <c r="LJG15" s="1"/>
      <c r="LJH15" s="1"/>
      <c r="LJI15" s="1"/>
      <c r="LJJ15" s="1"/>
      <c r="LJK15" s="1"/>
      <c r="LJL15" s="1"/>
      <c r="LJM15" s="1"/>
      <c r="LJN15" s="1"/>
      <c r="LJO15" s="1"/>
      <c r="LJP15" s="1"/>
      <c r="LJQ15" s="1"/>
      <c r="LJR15" s="1"/>
      <c r="LJS15" s="1"/>
      <c r="LJT15" s="1"/>
      <c r="LJU15" s="1"/>
      <c r="LJV15" s="1"/>
      <c r="LJW15" s="1"/>
      <c r="LJX15" s="1"/>
      <c r="LJY15" s="1"/>
      <c r="LJZ15" s="1"/>
      <c r="LKA15" s="1"/>
      <c r="LKB15" s="1"/>
      <c r="LKC15" s="1"/>
      <c r="LKD15" s="1"/>
      <c r="LKE15" s="1"/>
      <c r="LKF15" s="1"/>
      <c r="LKG15" s="1"/>
      <c r="LKH15" s="1"/>
      <c r="LKI15" s="1"/>
      <c r="LKJ15" s="1"/>
      <c r="LKK15" s="1"/>
      <c r="LKL15" s="1"/>
      <c r="LKM15" s="1"/>
      <c r="LKN15" s="1"/>
      <c r="LKO15" s="1"/>
      <c r="LKP15" s="1"/>
      <c r="LKQ15" s="1"/>
      <c r="LKR15" s="1"/>
      <c r="LKS15" s="1"/>
      <c r="LKT15" s="1"/>
      <c r="LKU15" s="1"/>
      <c r="LKV15" s="1"/>
      <c r="LKW15" s="1"/>
      <c r="LKX15" s="1"/>
      <c r="LKY15" s="1"/>
      <c r="LKZ15" s="1"/>
      <c r="LLA15" s="1"/>
      <c r="LLB15" s="1"/>
      <c r="LLC15" s="1"/>
      <c r="LLD15" s="1"/>
      <c r="LLE15" s="1"/>
      <c r="LLF15" s="1"/>
      <c r="LLG15" s="1"/>
      <c r="LLH15" s="1"/>
      <c r="LLI15" s="1"/>
      <c r="LLJ15" s="1"/>
      <c r="LLK15" s="1"/>
      <c r="LLL15" s="1"/>
      <c r="LLM15" s="1"/>
      <c r="LLN15" s="1"/>
      <c r="LLO15" s="1"/>
      <c r="LLP15" s="1"/>
      <c r="LLQ15" s="1"/>
      <c r="LLR15" s="1"/>
      <c r="LLS15" s="1"/>
      <c r="LLT15" s="1"/>
      <c r="LLU15" s="1"/>
      <c r="LLV15" s="1"/>
      <c r="LLW15" s="1"/>
      <c r="LLX15" s="1"/>
      <c r="LLY15" s="1"/>
      <c r="LLZ15" s="1"/>
      <c r="LMA15" s="1"/>
      <c r="LMB15" s="1"/>
      <c r="LMC15" s="1"/>
      <c r="LMD15" s="1"/>
      <c r="LME15" s="1"/>
      <c r="LMF15" s="1"/>
      <c r="LMG15" s="1"/>
      <c r="LMH15" s="1"/>
      <c r="LMI15" s="1"/>
      <c r="LMJ15" s="1"/>
      <c r="LMK15" s="1"/>
      <c r="LML15" s="1"/>
      <c r="LMM15" s="1"/>
      <c r="LMN15" s="1"/>
      <c r="LMO15" s="1"/>
      <c r="LMP15" s="1"/>
      <c r="LMQ15" s="1"/>
      <c r="LMR15" s="1"/>
      <c r="LMS15" s="1"/>
      <c r="LMT15" s="1"/>
      <c r="LMU15" s="1"/>
      <c r="LMV15" s="1"/>
      <c r="LMW15" s="1"/>
      <c r="LMX15" s="1"/>
      <c r="LMY15" s="1"/>
      <c r="LMZ15" s="1"/>
      <c r="LNA15" s="1"/>
      <c r="LNB15" s="1"/>
      <c r="LNC15" s="1"/>
      <c r="LND15" s="1"/>
      <c r="LNE15" s="1"/>
      <c r="LNF15" s="1"/>
      <c r="LNG15" s="1"/>
      <c r="LNH15" s="1"/>
      <c r="LNI15" s="1"/>
      <c r="LNJ15" s="1"/>
      <c r="LNK15" s="1"/>
      <c r="LNL15" s="1"/>
      <c r="LNM15" s="1"/>
      <c r="LNN15" s="1"/>
      <c r="LNO15" s="1"/>
      <c r="LNP15" s="1"/>
      <c r="LNQ15" s="1"/>
      <c r="LNR15" s="1"/>
      <c r="LNS15" s="1"/>
      <c r="LNT15" s="1"/>
      <c r="LNU15" s="1"/>
      <c r="LNV15" s="1"/>
      <c r="LNW15" s="1"/>
      <c r="LNX15" s="1"/>
      <c r="LNY15" s="1"/>
      <c r="LNZ15" s="1"/>
      <c r="LOA15" s="1"/>
      <c r="LOB15" s="1"/>
      <c r="LOC15" s="1"/>
      <c r="LOD15" s="1"/>
      <c r="LOE15" s="1"/>
      <c r="LOF15" s="1"/>
      <c r="LOG15" s="1"/>
      <c r="LOH15" s="1"/>
      <c r="LOI15" s="1"/>
      <c r="LOJ15" s="1"/>
      <c r="LOK15" s="1"/>
      <c r="LOL15" s="1"/>
      <c r="LOM15" s="1"/>
      <c r="LON15" s="1"/>
      <c r="LOO15" s="1"/>
      <c r="LOP15" s="1"/>
      <c r="LOQ15" s="1"/>
      <c r="LOR15" s="1"/>
      <c r="LOS15" s="1"/>
      <c r="LOT15" s="1"/>
      <c r="LOU15" s="1"/>
      <c r="LOV15" s="1"/>
      <c r="LOW15" s="1"/>
      <c r="LOX15" s="1"/>
      <c r="LOY15" s="1"/>
      <c r="LOZ15" s="1"/>
      <c r="LPA15" s="1"/>
      <c r="LPB15" s="1"/>
      <c r="LPC15" s="1"/>
      <c r="LPD15" s="1"/>
      <c r="LPE15" s="1"/>
      <c r="LPF15" s="1"/>
      <c r="LPG15" s="1"/>
      <c r="LPH15" s="1"/>
      <c r="LPI15" s="1"/>
      <c r="LPJ15" s="1"/>
      <c r="LPK15" s="1"/>
      <c r="LPL15" s="1"/>
      <c r="LPM15" s="1"/>
      <c r="LPN15" s="1"/>
      <c r="LPO15" s="1"/>
      <c r="LPP15" s="1"/>
      <c r="LPQ15" s="1"/>
      <c r="LPR15" s="1"/>
      <c r="LPS15" s="1"/>
      <c r="LPT15" s="1"/>
      <c r="LPU15" s="1"/>
      <c r="LPV15" s="1"/>
      <c r="LPW15" s="1"/>
      <c r="LPX15" s="1"/>
      <c r="LPY15" s="1"/>
      <c r="LPZ15" s="1"/>
      <c r="LQA15" s="1"/>
      <c r="LQB15" s="1"/>
      <c r="LQC15" s="1"/>
      <c r="LQD15" s="1"/>
      <c r="LQE15" s="1"/>
      <c r="LQF15" s="1"/>
      <c r="LQG15" s="1"/>
      <c r="LQH15" s="1"/>
      <c r="LQI15" s="1"/>
      <c r="LQJ15" s="1"/>
      <c r="LQK15" s="1"/>
      <c r="LQL15" s="1"/>
      <c r="LQM15" s="1"/>
      <c r="LQN15" s="1"/>
      <c r="LQO15" s="1"/>
      <c r="LQP15" s="1"/>
      <c r="LQQ15" s="1"/>
      <c r="LQR15" s="1"/>
      <c r="LQS15" s="1"/>
      <c r="LQT15" s="1"/>
      <c r="LQU15" s="1"/>
      <c r="LQV15" s="1"/>
      <c r="LQW15" s="1"/>
      <c r="LQX15" s="1"/>
      <c r="LQY15" s="1"/>
      <c r="LQZ15" s="1"/>
      <c r="LRA15" s="1"/>
      <c r="LRB15" s="1"/>
      <c r="LRC15" s="1"/>
      <c r="LRD15" s="1"/>
      <c r="LRE15" s="1"/>
      <c r="LRF15" s="1"/>
      <c r="LRG15" s="1"/>
      <c r="LRH15" s="1"/>
      <c r="LRI15" s="1"/>
      <c r="LRJ15" s="1"/>
      <c r="LRK15" s="1"/>
      <c r="LRL15" s="1"/>
      <c r="LRM15" s="1"/>
      <c r="LRN15" s="1"/>
      <c r="LRO15" s="1"/>
      <c r="LRP15" s="1"/>
      <c r="LRQ15" s="1"/>
      <c r="LRR15" s="1"/>
      <c r="LRS15" s="1"/>
      <c r="LRT15" s="1"/>
      <c r="LRU15" s="1"/>
      <c r="LRV15" s="1"/>
      <c r="LRW15" s="1"/>
      <c r="LRX15" s="1"/>
      <c r="LRY15" s="1"/>
      <c r="LRZ15" s="1"/>
      <c r="LSA15" s="1"/>
      <c r="LSB15" s="1"/>
      <c r="LSC15" s="1"/>
      <c r="LSD15" s="1"/>
      <c r="LSE15" s="1"/>
      <c r="LSF15" s="1"/>
      <c r="LSG15" s="1"/>
      <c r="LSH15" s="1"/>
      <c r="LSI15" s="1"/>
      <c r="LSJ15" s="1"/>
      <c r="LSK15" s="1"/>
      <c r="LSL15" s="1"/>
      <c r="LSM15" s="1"/>
      <c r="LSN15" s="1"/>
      <c r="LSO15" s="1"/>
      <c r="LSP15" s="1"/>
      <c r="LSQ15" s="1"/>
      <c r="LSR15" s="1"/>
      <c r="LSS15" s="1"/>
      <c r="LST15" s="1"/>
      <c r="LSU15" s="1"/>
      <c r="LSV15" s="1"/>
      <c r="LSW15" s="1"/>
      <c r="LSX15" s="1"/>
      <c r="LSY15" s="1"/>
      <c r="LSZ15" s="1"/>
      <c r="LTA15" s="1"/>
      <c r="LTB15" s="1"/>
      <c r="LTC15" s="1"/>
      <c r="LTD15" s="1"/>
      <c r="LTE15" s="1"/>
      <c r="LTF15" s="1"/>
      <c r="LTG15" s="1"/>
      <c r="LTH15" s="1"/>
      <c r="LTI15" s="1"/>
      <c r="LTJ15" s="1"/>
      <c r="LTK15" s="1"/>
      <c r="LTL15" s="1"/>
      <c r="LTM15" s="1"/>
      <c r="LTN15" s="1"/>
      <c r="LTO15" s="1"/>
      <c r="LTP15" s="1"/>
      <c r="LTQ15" s="1"/>
      <c r="LTR15" s="1"/>
      <c r="LTS15" s="1"/>
      <c r="LTT15" s="1"/>
      <c r="LTU15" s="1"/>
      <c r="LTV15" s="1"/>
      <c r="LTW15" s="1"/>
      <c r="LTX15" s="1"/>
      <c r="LTY15" s="1"/>
      <c r="LTZ15" s="1"/>
      <c r="LUA15" s="1"/>
      <c r="LUB15" s="1"/>
      <c r="LUC15" s="1"/>
      <c r="LUD15" s="1"/>
      <c r="LUE15" s="1"/>
      <c r="LUF15" s="1"/>
      <c r="LUG15" s="1"/>
      <c r="LUH15" s="1"/>
      <c r="LUI15" s="1"/>
      <c r="LUJ15" s="1"/>
      <c r="LUK15" s="1"/>
      <c r="LUL15" s="1"/>
      <c r="LUM15" s="1"/>
      <c r="LUN15" s="1"/>
      <c r="LUO15" s="1"/>
      <c r="LUP15" s="1"/>
      <c r="LUQ15" s="1"/>
      <c r="LUR15" s="1"/>
      <c r="LUS15" s="1"/>
      <c r="LUT15" s="1"/>
      <c r="LUU15" s="1"/>
      <c r="LUV15" s="1"/>
      <c r="LUW15" s="1"/>
      <c r="LUX15" s="1"/>
      <c r="LUY15" s="1"/>
      <c r="LUZ15" s="1"/>
      <c r="LVA15" s="1"/>
      <c r="LVB15" s="1"/>
      <c r="LVC15" s="1"/>
      <c r="LVD15" s="1"/>
      <c r="LVE15" s="1"/>
      <c r="LVF15" s="1"/>
      <c r="LVG15" s="1"/>
      <c r="LVH15" s="1"/>
      <c r="LVI15" s="1"/>
      <c r="LVJ15" s="1"/>
      <c r="LVK15" s="1"/>
      <c r="LVL15" s="1"/>
      <c r="LVM15" s="1"/>
      <c r="LVN15" s="1"/>
      <c r="LVO15" s="1"/>
      <c r="LVP15" s="1"/>
      <c r="LVQ15" s="1"/>
      <c r="LVR15" s="1"/>
      <c r="LVS15" s="1"/>
      <c r="LVT15" s="1"/>
      <c r="LVU15" s="1"/>
      <c r="LVV15" s="1"/>
      <c r="LVW15" s="1"/>
      <c r="LVX15" s="1"/>
      <c r="LVY15" s="1"/>
      <c r="LVZ15" s="1"/>
      <c r="LWA15" s="1"/>
      <c r="LWB15" s="1"/>
      <c r="LWC15" s="1"/>
      <c r="LWD15" s="1"/>
      <c r="LWE15" s="1"/>
      <c r="LWF15" s="1"/>
      <c r="LWG15" s="1"/>
      <c r="LWH15" s="1"/>
      <c r="LWI15" s="1"/>
      <c r="LWJ15" s="1"/>
      <c r="LWK15" s="1"/>
      <c r="LWL15" s="1"/>
      <c r="LWM15" s="1"/>
      <c r="LWN15" s="1"/>
      <c r="LWO15" s="1"/>
      <c r="LWP15" s="1"/>
      <c r="LWQ15" s="1"/>
      <c r="LWR15" s="1"/>
      <c r="LWS15" s="1"/>
      <c r="LWT15" s="1"/>
      <c r="LWU15" s="1"/>
      <c r="LWV15" s="1"/>
      <c r="LWW15" s="1"/>
      <c r="LWX15" s="1"/>
      <c r="LWY15" s="1"/>
      <c r="LWZ15" s="1"/>
      <c r="LXA15" s="1"/>
      <c r="LXB15" s="1"/>
      <c r="LXC15" s="1"/>
      <c r="LXD15" s="1"/>
      <c r="LXE15" s="1"/>
      <c r="LXF15" s="1"/>
      <c r="LXG15" s="1"/>
      <c r="LXH15" s="1"/>
      <c r="LXI15" s="1"/>
      <c r="LXJ15" s="1"/>
      <c r="LXK15" s="1"/>
      <c r="LXL15" s="1"/>
      <c r="LXM15" s="1"/>
      <c r="LXN15" s="1"/>
      <c r="LXO15" s="1"/>
      <c r="LXP15" s="1"/>
      <c r="LXQ15" s="1"/>
      <c r="LXR15" s="1"/>
      <c r="LXS15" s="1"/>
      <c r="LXT15" s="1"/>
      <c r="LXU15" s="1"/>
      <c r="LXV15" s="1"/>
      <c r="LXW15" s="1"/>
      <c r="LXX15" s="1"/>
      <c r="LXY15" s="1"/>
      <c r="LXZ15" s="1"/>
      <c r="LYA15" s="1"/>
      <c r="LYB15" s="1"/>
      <c r="LYC15" s="1"/>
      <c r="LYD15" s="1"/>
      <c r="LYE15" s="1"/>
      <c r="LYF15" s="1"/>
      <c r="LYG15" s="1"/>
      <c r="LYH15" s="1"/>
      <c r="LYI15" s="1"/>
      <c r="LYJ15" s="1"/>
      <c r="LYK15" s="1"/>
      <c r="LYL15" s="1"/>
      <c r="LYM15" s="1"/>
      <c r="LYN15" s="1"/>
      <c r="LYO15" s="1"/>
      <c r="LYP15" s="1"/>
      <c r="LYQ15" s="1"/>
      <c r="LYR15" s="1"/>
      <c r="LYS15" s="1"/>
      <c r="LYT15" s="1"/>
      <c r="LYU15" s="1"/>
      <c r="LYV15" s="1"/>
      <c r="LYW15" s="1"/>
      <c r="LYX15" s="1"/>
      <c r="LYY15" s="1"/>
      <c r="LYZ15" s="1"/>
      <c r="LZA15" s="1"/>
      <c r="LZB15" s="1"/>
      <c r="LZC15" s="1"/>
      <c r="LZD15" s="1"/>
      <c r="LZE15" s="1"/>
      <c r="LZF15" s="1"/>
      <c r="LZG15" s="1"/>
      <c r="LZH15" s="1"/>
      <c r="LZI15" s="1"/>
      <c r="LZJ15" s="1"/>
      <c r="LZK15" s="1"/>
      <c r="LZL15" s="1"/>
      <c r="LZM15" s="1"/>
      <c r="LZN15" s="1"/>
      <c r="LZO15" s="1"/>
      <c r="LZP15" s="1"/>
      <c r="LZQ15" s="1"/>
      <c r="LZR15" s="1"/>
      <c r="LZS15" s="1"/>
      <c r="LZT15" s="1"/>
      <c r="LZU15" s="1"/>
      <c r="LZV15" s="1"/>
      <c r="LZW15" s="1"/>
      <c r="LZX15" s="1"/>
      <c r="LZY15" s="1"/>
      <c r="LZZ15" s="1"/>
      <c r="MAA15" s="1"/>
      <c r="MAB15" s="1"/>
      <c r="MAC15" s="1"/>
      <c r="MAD15" s="1"/>
      <c r="MAE15" s="1"/>
      <c r="MAF15" s="1"/>
      <c r="MAG15" s="1"/>
      <c r="MAH15" s="1"/>
      <c r="MAI15" s="1"/>
      <c r="MAJ15" s="1"/>
      <c r="MAK15" s="1"/>
      <c r="MAL15" s="1"/>
      <c r="MAM15" s="1"/>
      <c r="MAN15" s="1"/>
      <c r="MAO15" s="1"/>
      <c r="MAP15" s="1"/>
      <c r="MAQ15" s="1"/>
      <c r="MAR15" s="1"/>
      <c r="MAS15" s="1"/>
      <c r="MAT15" s="1"/>
      <c r="MAU15" s="1"/>
      <c r="MAV15" s="1"/>
      <c r="MAW15" s="1"/>
      <c r="MAX15" s="1"/>
      <c r="MAY15" s="1"/>
      <c r="MAZ15" s="1"/>
      <c r="MBA15" s="1"/>
      <c r="MBB15" s="1"/>
      <c r="MBC15" s="1"/>
      <c r="MBD15" s="1"/>
      <c r="MBE15" s="1"/>
      <c r="MBF15" s="1"/>
      <c r="MBG15" s="1"/>
      <c r="MBH15" s="1"/>
      <c r="MBI15" s="1"/>
      <c r="MBJ15" s="1"/>
      <c r="MBK15" s="1"/>
      <c r="MBL15" s="1"/>
      <c r="MBM15" s="1"/>
      <c r="MBN15" s="1"/>
      <c r="MBO15" s="1"/>
      <c r="MBP15" s="1"/>
      <c r="MBQ15" s="1"/>
      <c r="MBR15" s="1"/>
      <c r="MBS15" s="1"/>
      <c r="MBT15" s="1"/>
      <c r="MBU15" s="1"/>
      <c r="MBV15" s="1"/>
      <c r="MBW15" s="1"/>
      <c r="MBX15" s="1"/>
      <c r="MBY15" s="1"/>
      <c r="MBZ15" s="1"/>
      <c r="MCA15" s="1"/>
      <c r="MCB15" s="1"/>
      <c r="MCC15" s="1"/>
      <c r="MCD15" s="1"/>
      <c r="MCE15" s="1"/>
      <c r="MCF15" s="1"/>
      <c r="MCG15" s="1"/>
      <c r="MCH15" s="1"/>
      <c r="MCI15" s="1"/>
      <c r="MCJ15" s="1"/>
      <c r="MCK15" s="1"/>
      <c r="MCL15" s="1"/>
      <c r="MCM15" s="1"/>
      <c r="MCN15" s="1"/>
      <c r="MCO15" s="1"/>
      <c r="MCP15" s="1"/>
      <c r="MCQ15" s="1"/>
      <c r="MCR15" s="1"/>
      <c r="MCS15" s="1"/>
      <c r="MCT15" s="1"/>
      <c r="MCU15" s="1"/>
      <c r="MCV15" s="1"/>
      <c r="MCW15" s="1"/>
      <c r="MCX15" s="1"/>
      <c r="MCY15" s="1"/>
      <c r="MCZ15" s="1"/>
      <c r="MDA15" s="1"/>
      <c r="MDB15" s="1"/>
      <c r="MDC15" s="1"/>
      <c r="MDD15" s="1"/>
      <c r="MDE15" s="1"/>
      <c r="MDF15" s="1"/>
      <c r="MDG15" s="1"/>
      <c r="MDH15" s="1"/>
      <c r="MDI15" s="1"/>
      <c r="MDJ15" s="1"/>
      <c r="MDK15" s="1"/>
      <c r="MDL15" s="1"/>
      <c r="MDM15" s="1"/>
      <c r="MDN15" s="1"/>
      <c r="MDO15" s="1"/>
      <c r="MDP15" s="1"/>
      <c r="MDQ15" s="1"/>
      <c r="MDR15" s="1"/>
      <c r="MDS15" s="1"/>
      <c r="MDT15" s="1"/>
      <c r="MDU15" s="1"/>
      <c r="MDV15" s="1"/>
      <c r="MDW15" s="1"/>
      <c r="MDX15" s="1"/>
      <c r="MDY15" s="1"/>
      <c r="MDZ15" s="1"/>
      <c r="MEA15" s="1"/>
      <c r="MEB15" s="1"/>
      <c r="MEC15" s="1"/>
      <c r="MED15" s="1"/>
      <c r="MEE15" s="1"/>
      <c r="MEF15" s="1"/>
      <c r="MEG15" s="1"/>
      <c r="MEH15" s="1"/>
      <c r="MEI15" s="1"/>
      <c r="MEJ15" s="1"/>
      <c r="MEK15" s="1"/>
      <c r="MEL15" s="1"/>
      <c r="MEM15" s="1"/>
      <c r="MEN15" s="1"/>
      <c r="MEO15" s="1"/>
      <c r="MEP15" s="1"/>
      <c r="MEQ15" s="1"/>
      <c r="MER15" s="1"/>
      <c r="MES15" s="1"/>
      <c r="MET15" s="1"/>
      <c r="MEU15" s="1"/>
      <c r="MEV15" s="1"/>
      <c r="MEW15" s="1"/>
      <c r="MEX15" s="1"/>
      <c r="MEY15" s="1"/>
      <c r="MEZ15" s="1"/>
      <c r="MFA15" s="1"/>
      <c r="MFB15" s="1"/>
      <c r="MFC15" s="1"/>
      <c r="MFD15" s="1"/>
      <c r="MFE15" s="1"/>
      <c r="MFF15" s="1"/>
      <c r="MFG15" s="1"/>
      <c r="MFH15" s="1"/>
      <c r="MFI15" s="1"/>
      <c r="MFJ15" s="1"/>
      <c r="MFK15" s="1"/>
      <c r="MFL15" s="1"/>
      <c r="MFM15" s="1"/>
      <c r="MFN15" s="1"/>
      <c r="MFO15" s="1"/>
      <c r="MFP15" s="1"/>
      <c r="MFQ15" s="1"/>
      <c r="MFR15" s="1"/>
      <c r="MFS15" s="1"/>
      <c r="MFT15" s="1"/>
      <c r="MFU15" s="1"/>
      <c r="MFV15" s="1"/>
      <c r="MFW15" s="1"/>
      <c r="MFX15" s="1"/>
      <c r="MFY15" s="1"/>
      <c r="MFZ15" s="1"/>
      <c r="MGA15" s="1"/>
      <c r="MGB15" s="1"/>
      <c r="MGC15" s="1"/>
      <c r="MGD15" s="1"/>
      <c r="MGE15" s="1"/>
      <c r="MGF15" s="1"/>
      <c r="MGG15" s="1"/>
      <c r="MGH15" s="1"/>
      <c r="MGI15" s="1"/>
      <c r="MGJ15" s="1"/>
      <c r="MGK15" s="1"/>
      <c r="MGL15" s="1"/>
      <c r="MGM15" s="1"/>
      <c r="MGN15" s="1"/>
      <c r="MGO15" s="1"/>
      <c r="MGP15" s="1"/>
      <c r="MGQ15" s="1"/>
      <c r="MGR15" s="1"/>
      <c r="MGS15" s="1"/>
      <c r="MGT15" s="1"/>
      <c r="MGU15" s="1"/>
      <c r="MGV15" s="1"/>
      <c r="MGW15" s="1"/>
      <c r="MGX15" s="1"/>
      <c r="MGY15" s="1"/>
      <c r="MGZ15" s="1"/>
      <c r="MHA15" s="1"/>
      <c r="MHB15" s="1"/>
      <c r="MHC15" s="1"/>
      <c r="MHD15" s="1"/>
      <c r="MHE15" s="1"/>
      <c r="MHF15" s="1"/>
      <c r="MHG15" s="1"/>
      <c r="MHH15" s="1"/>
      <c r="MHI15" s="1"/>
      <c r="MHJ15" s="1"/>
      <c r="MHK15" s="1"/>
      <c r="MHL15" s="1"/>
      <c r="MHM15" s="1"/>
      <c r="MHN15" s="1"/>
      <c r="MHO15" s="1"/>
      <c r="MHP15" s="1"/>
      <c r="MHQ15" s="1"/>
      <c r="MHR15" s="1"/>
      <c r="MHS15" s="1"/>
      <c r="MHT15" s="1"/>
      <c r="MHU15" s="1"/>
      <c r="MHV15" s="1"/>
      <c r="MHW15" s="1"/>
      <c r="MHX15" s="1"/>
      <c r="MHY15" s="1"/>
      <c r="MHZ15" s="1"/>
      <c r="MIA15" s="1"/>
      <c r="MIB15" s="1"/>
      <c r="MIC15" s="1"/>
      <c r="MID15" s="1"/>
      <c r="MIE15" s="1"/>
      <c r="MIF15" s="1"/>
      <c r="MIG15" s="1"/>
      <c r="MIH15" s="1"/>
      <c r="MII15" s="1"/>
      <c r="MIJ15" s="1"/>
      <c r="MIK15" s="1"/>
      <c r="MIL15" s="1"/>
      <c r="MIM15" s="1"/>
      <c r="MIN15" s="1"/>
      <c r="MIO15" s="1"/>
      <c r="MIP15" s="1"/>
      <c r="MIQ15" s="1"/>
      <c r="MIR15" s="1"/>
      <c r="MIS15" s="1"/>
      <c r="MIT15" s="1"/>
      <c r="MIU15" s="1"/>
      <c r="MIV15" s="1"/>
      <c r="MIW15" s="1"/>
      <c r="MIX15" s="1"/>
      <c r="MIY15" s="1"/>
      <c r="MIZ15" s="1"/>
      <c r="MJA15" s="1"/>
      <c r="MJB15" s="1"/>
      <c r="MJC15" s="1"/>
      <c r="MJD15" s="1"/>
      <c r="MJE15" s="1"/>
      <c r="MJF15" s="1"/>
      <c r="MJG15" s="1"/>
      <c r="MJH15" s="1"/>
      <c r="MJI15" s="1"/>
      <c r="MJJ15" s="1"/>
      <c r="MJK15" s="1"/>
      <c r="MJL15" s="1"/>
      <c r="MJM15" s="1"/>
      <c r="MJN15" s="1"/>
      <c r="MJO15" s="1"/>
      <c r="MJP15" s="1"/>
      <c r="MJQ15" s="1"/>
      <c r="MJR15" s="1"/>
      <c r="MJS15" s="1"/>
      <c r="MJT15" s="1"/>
      <c r="MJU15" s="1"/>
      <c r="MJV15" s="1"/>
      <c r="MJW15" s="1"/>
      <c r="MJX15" s="1"/>
      <c r="MJY15" s="1"/>
      <c r="MJZ15" s="1"/>
      <c r="MKA15" s="1"/>
      <c r="MKB15" s="1"/>
      <c r="MKC15" s="1"/>
      <c r="MKD15" s="1"/>
      <c r="MKE15" s="1"/>
      <c r="MKF15" s="1"/>
      <c r="MKG15" s="1"/>
      <c r="MKH15" s="1"/>
      <c r="MKI15" s="1"/>
      <c r="MKJ15" s="1"/>
      <c r="MKK15" s="1"/>
      <c r="MKL15" s="1"/>
      <c r="MKM15" s="1"/>
      <c r="MKN15" s="1"/>
      <c r="MKO15" s="1"/>
      <c r="MKP15" s="1"/>
      <c r="MKQ15" s="1"/>
      <c r="MKR15" s="1"/>
      <c r="MKS15" s="1"/>
      <c r="MKT15" s="1"/>
      <c r="MKU15" s="1"/>
      <c r="MKV15" s="1"/>
      <c r="MKW15" s="1"/>
      <c r="MKX15" s="1"/>
      <c r="MKY15" s="1"/>
      <c r="MKZ15" s="1"/>
      <c r="MLA15" s="1"/>
      <c r="MLB15" s="1"/>
      <c r="MLC15" s="1"/>
      <c r="MLD15" s="1"/>
      <c r="MLE15" s="1"/>
      <c r="MLF15" s="1"/>
      <c r="MLG15" s="1"/>
      <c r="MLH15" s="1"/>
      <c r="MLI15" s="1"/>
      <c r="MLJ15" s="1"/>
      <c r="MLK15" s="1"/>
      <c r="MLL15" s="1"/>
      <c r="MLM15" s="1"/>
      <c r="MLN15" s="1"/>
      <c r="MLO15" s="1"/>
      <c r="MLP15" s="1"/>
      <c r="MLQ15" s="1"/>
      <c r="MLR15" s="1"/>
      <c r="MLS15" s="1"/>
      <c r="MLT15" s="1"/>
      <c r="MLU15" s="1"/>
      <c r="MLV15" s="1"/>
      <c r="MLW15" s="1"/>
      <c r="MLX15" s="1"/>
      <c r="MLY15" s="1"/>
      <c r="MLZ15" s="1"/>
      <c r="MMA15" s="1"/>
      <c r="MMB15" s="1"/>
      <c r="MMC15" s="1"/>
      <c r="MMD15" s="1"/>
      <c r="MME15" s="1"/>
      <c r="MMF15" s="1"/>
      <c r="MMG15" s="1"/>
      <c r="MMH15" s="1"/>
      <c r="MMI15" s="1"/>
      <c r="MMJ15" s="1"/>
      <c r="MMK15" s="1"/>
      <c r="MML15" s="1"/>
      <c r="MMM15" s="1"/>
      <c r="MMN15" s="1"/>
      <c r="MMO15" s="1"/>
      <c r="MMP15" s="1"/>
      <c r="MMQ15" s="1"/>
      <c r="MMR15" s="1"/>
      <c r="MMS15" s="1"/>
      <c r="MMT15" s="1"/>
      <c r="MMU15" s="1"/>
      <c r="MMV15" s="1"/>
      <c r="MMW15" s="1"/>
      <c r="MMX15" s="1"/>
      <c r="MMY15" s="1"/>
      <c r="MMZ15" s="1"/>
      <c r="MNA15" s="1"/>
      <c r="MNB15" s="1"/>
      <c r="MNC15" s="1"/>
      <c r="MND15" s="1"/>
      <c r="MNE15" s="1"/>
      <c r="MNF15" s="1"/>
      <c r="MNG15" s="1"/>
      <c r="MNH15" s="1"/>
      <c r="MNI15" s="1"/>
      <c r="MNJ15" s="1"/>
      <c r="MNK15" s="1"/>
      <c r="MNL15" s="1"/>
      <c r="MNM15" s="1"/>
      <c r="MNN15" s="1"/>
      <c r="MNO15" s="1"/>
      <c r="MNP15" s="1"/>
      <c r="MNQ15" s="1"/>
      <c r="MNR15" s="1"/>
      <c r="MNS15" s="1"/>
      <c r="MNT15" s="1"/>
      <c r="MNU15" s="1"/>
      <c r="MNV15" s="1"/>
      <c r="MNW15" s="1"/>
      <c r="MNX15" s="1"/>
      <c r="MNY15" s="1"/>
      <c r="MNZ15" s="1"/>
      <c r="MOA15" s="1"/>
      <c r="MOB15" s="1"/>
      <c r="MOC15" s="1"/>
      <c r="MOD15" s="1"/>
      <c r="MOE15" s="1"/>
      <c r="MOF15" s="1"/>
      <c r="MOG15" s="1"/>
      <c r="MOH15" s="1"/>
      <c r="MOI15" s="1"/>
      <c r="MOJ15" s="1"/>
      <c r="MOK15" s="1"/>
      <c r="MOL15" s="1"/>
      <c r="MOM15" s="1"/>
      <c r="MON15" s="1"/>
      <c r="MOO15" s="1"/>
      <c r="MOP15" s="1"/>
      <c r="MOQ15" s="1"/>
      <c r="MOR15" s="1"/>
      <c r="MOS15" s="1"/>
      <c r="MOT15" s="1"/>
      <c r="MOU15" s="1"/>
      <c r="MOV15" s="1"/>
      <c r="MOW15" s="1"/>
      <c r="MOX15" s="1"/>
      <c r="MOY15" s="1"/>
      <c r="MOZ15" s="1"/>
      <c r="MPA15" s="1"/>
      <c r="MPB15" s="1"/>
      <c r="MPC15" s="1"/>
      <c r="MPD15" s="1"/>
      <c r="MPE15" s="1"/>
      <c r="MPF15" s="1"/>
      <c r="MPG15" s="1"/>
      <c r="MPH15" s="1"/>
      <c r="MPI15" s="1"/>
      <c r="MPJ15" s="1"/>
      <c r="MPK15" s="1"/>
      <c r="MPL15" s="1"/>
      <c r="MPM15" s="1"/>
      <c r="MPN15" s="1"/>
      <c r="MPO15" s="1"/>
      <c r="MPP15" s="1"/>
      <c r="MPQ15" s="1"/>
      <c r="MPR15" s="1"/>
      <c r="MPS15" s="1"/>
      <c r="MPT15" s="1"/>
      <c r="MPU15" s="1"/>
      <c r="MPV15" s="1"/>
      <c r="MPW15" s="1"/>
      <c r="MPX15" s="1"/>
      <c r="MPY15" s="1"/>
      <c r="MPZ15" s="1"/>
      <c r="MQA15" s="1"/>
      <c r="MQB15" s="1"/>
      <c r="MQC15" s="1"/>
      <c r="MQD15" s="1"/>
      <c r="MQE15" s="1"/>
      <c r="MQF15" s="1"/>
      <c r="MQG15" s="1"/>
      <c r="MQH15" s="1"/>
      <c r="MQI15" s="1"/>
      <c r="MQJ15" s="1"/>
      <c r="MQK15" s="1"/>
      <c r="MQL15" s="1"/>
      <c r="MQM15" s="1"/>
      <c r="MQN15" s="1"/>
      <c r="MQO15" s="1"/>
      <c r="MQP15" s="1"/>
      <c r="MQQ15" s="1"/>
      <c r="MQR15" s="1"/>
      <c r="MQS15" s="1"/>
      <c r="MQT15" s="1"/>
      <c r="MQU15" s="1"/>
      <c r="MQV15" s="1"/>
      <c r="MQW15" s="1"/>
      <c r="MQX15" s="1"/>
      <c r="MQY15" s="1"/>
      <c r="MQZ15" s="1"/>
      <c r="MRA15" s="1"/>
      <c r="MRB15" s="1"/>
      <c r="MRC15" s="1"/>
      <c r="MRD15" s="1"/>
      <c r="MRE15" s="1"/>
      <c r="MRF15" s="1"/>
      <c r="MRG15" s="1"/>
      <c r="MRH15" s="1"/>
      <c r="MRI15" s="1"/>
      <c r="MRJ15" s="1"/>
      <c r="MRK15" s="1"/>
      <c r="MRL15" s="1"/>
      <c r="MRM15" s="1"/>
      <c r="MRN15" s="1"/>
      <c r="MRO15" s="1"/>
      <c r="MRP15" s="1"/>
      <c r="MRQ15" s="1"/>
      <c r="MRR15" s="1"/>
      <c r="MRS15" s="1"/>
      <c r="MRT15" s="1"/>
      <c r="MRU15" s="1"/>
      <c r="MRV15" s="1"/>
      <c r="MRW15" s="1"/>
      <c r="MRX15" s="1"/>
      <c r="MRY15" s="1"/>
      <c r="MRZ15" s="1"/>
      <c r="MSA15" s="1"/>
      <c r="MSB15" s="1"/>
      <c r="MSC15" s="1"/>
      <c r="MSD15" s="1"/>
      <c r="MSE15" s="1"/>
      <c r="MSF15" s="1"/>
      <c r="MSG15" s="1"/>
      <c r="MSH15" s="1"/>
      <c r="MSI15" s="1"/>
      <c r="MSJ15" s="1"/>
      <c r="MSK15" s="1"/>
      <c r="MSL15" s="1"/>
      <c r="MSM15" s="1"/>
      <c r="MSN15" s="1"/>
      <c r="MSO15" s="1"/>
      <c r="MSP15" s="1"/>
      <c r="MSQ15" s="1"/>
      <c r="MSR15" s="1"/>
      <c r="MSS15" s="1"/>
      <c r="MST15" s="1"/>
      <c r="MSU15" s="1"/>
      <c r="MSV15" s="1"/>
      <c r="MSW15" s="1"/>
      <c r="MSX15" s="1"/>
      <c r="MSY15" s="1"/>
      <c r="MSZ15" s="1"/>
      <c r="MTA15" s="1"/>
      <c r="MTB15" s="1"/>
      <c r="MTC15" s="1"/>
      <c r="MTD15" s="1"/>
      <c r="MTE15" s="1"/>
      <c r="MTF15" s="1"/>
      <c r="MTG15" s="1"/>
      <c r="MTH15" s="1"/>
      <c r="MTI15" s="1"/>
      <c r="MTJ15" s="1"/>
      <c r="MTK15" s="1"/>
      <c r="MTL15" s="1"/>
      <c r="MTM15" s="1"/>
      <c r="MTN15" s="1"/>
      <c r="MTO15" s="1"/>
      <c r="MTP15" s="1"/>
      <c r="MTQ15" s="1"/>
      <c r="MTR15" s="1"/>
      <c r="MTS15" s="1"/>
      <c r="MTT15" s="1"/>
      <c r="MTU15" s="1"/>
      <c r="MTV15" s="1"/>
      <c r="MTW15" s="1"/>
      <c r="MTX15" s="1"/>
      <c r="MTY15" s="1"/>
      <c r="MTZ15" s="1"/>
      <c r="MUA15" s="1"/>
      <c r="MUB15" s="1"/>
      <c r="MUC15" s="1"/>
      <c r="MUD15" s="1"/>
      <c r="MUE15" s="1"/>
      <c r="MUF15" s="1"/>
      <c r="MUG15" s="1"/>
      <c r="MUH15" s="1"/>
      <c r="MUI15" s="1"/>
      <c r="MUJ15" s="1"/>
      <c r="MUK15" s="1"/>
      <c r="MUL15" s="1"/>
      <c r="MUM15" s="1"/>
      <c r="MUN15" s="1"/>
      <c r="MUO15" s="1"/>
      <c r="MUP15" s="1"/>
      <c r="MUQ15" s="1"/>
      <c r="MUR15" s="1"/>
      <c r="MUS15" s="1"/>
      <c r="MUT15" s="1"/>
      <c r="MUU15" s="1"/>
      <c r="MUV15" s="1"/>
      <c r="MUW15" s="1"/>
      <c r="MUX15" s="1"/>
      <c r="MUY15" s="1"/>
      <c r="MUZ15" s="1"/>
      <c r="MVA15" s="1"/>
      <c r="MVB15" s="1"/>
      <c r="MVC15" s="1"/>
      <c r="MVD15" s="1"/>
      <c r="MVE15" s="1"/>
      <c r="MVF15" s="1"/>
      <c r="MVG15" s="1"/>
      <c r="MVH15" s="1"/>
      <c r="MVI15" s="1"/>
      <c r="MVJ15" s="1"/>
      <c r="MVK15" s="1"/>
      <c r="MVL15" s="1"/>
      <c r="MVM15" s="1"/>
      <c r="MVN15" s="1"/>
      <c r="MVO15" s="1"/>
      <c r="MVP15" s="1"/>
      <c r="MVQ15" s="1"/>
      <c r="MVR15" s="1"/>
      <c r="MVS15" s="1"/>
      <c r="MVT15" s="1"/>
      <c r="MVU15" s="1"/>
      <c r="MVV15" s="1"/>
      <c r="MVW15" s="1"/>
      <c r="MVX15" s="1"/>
      <c r="MVY15" s="1"/>
      <c r="MVZ15" s="1"/>
      <c r="MWA15" s="1"/>
      <c r="MWB15" s="1"/>
      <c r="MWC15" s="1"/>
      <c r="MWD15" s="1"/>
      <c r="MWE15" s="1"/>
      <c r="MWF15" s="1"/>
      <c r="MWG15" s="1"/>
      <c r="MWH15" s="1"/>
      <c r="MWI15" s="1"/>
      <c r="MWJ15" s="1"/>
      <c r="MWK15" s="1"/>
      <c r="MWL15" s="1"/>
      <c r="MWM15" s="1"/>
      <c r="MWN15" s="1"/>
      <c r="MWO15" s="1"/>
      <c r="MWP15" s="1"/>
      <c r="MWQ15" s="1"/>
      <c r="MWR15" s="1"/>
      <c r="MWS15" s="1"/>
      <c r="MWT15" s="1"/>
      <c r="MWU15" s="1"/>
      <c r="MWV15" s="1"/>
      <c r="MWW15" s="1"/>
      <c r="MWX15" s="1"/>
      <c r="MWY15" s="1"/>
      <c r="MWZ15" s="1"/>
      <c r="MXA15" s="1"/>
      <c r="MXB15" s="1"/>
      <c r="MXC15" s="1"/>
      <c r="MXD15" s="1"/>
      <c r="MXE15" s="1"/>
      <c r="MXF15" s="1"/>
      <c r="MXG15" s="1"/>
      <c r="MXH15" s="1"/>
      <c r="MXI15" s="1"/>
      <c r="MXJ15" s="1"/>
      <c r="MXK15" s="1"/>
      <c r="MXL15" s="1"/>
      <c r="MXM15" s="1"/>
      <c r="MXN15" s="1"/>
      <c r="MXO15" s="1"/>
      <c r="MXP15" s="1"/>
      <c r="MXQ15" s="1"/>
      <c r="MXR15" s="1"/>
      <c r="MXS15" s="1"/>
      <c r="MXT15" s="1"/>
      <c r="MXU15" s="1"/>
      <c r="MXV15" s="1"/>
      <c r="MXW15" s="1"/>
      <c r="MXX15" s="1"/>
      <c r="MXY15" s="1"/>
      <c r="MXZ15" s="1"/>
      <c r="MYA15" s="1"/>
      <c r="MYB15" s="1"/>
      <c r="MYC15" s="1"/>
      <c r="MYD15" s="1"/>
      <c r="MYE15" s="1"/>
      <c r="MYF15" s="1"/>
      <c r="MYG15" s="1"/>
      <c r="MYH15" s="1"/>
      <c r="MYI15" s="1"/>
      <c r="MYJ15" s="1"/>
      <c r="MYK15" s="1"/>
      <c r="MYL15" s="1"/>
      <c r="MYM15" s="1"/>
      <c r="MYN15" s="1"/>
      <c r="MYO15" s="1"/>
      <c r="MYP15" s="1"/>
      <c r="MYQ15" s="1"/>
      <c r="MYR15" s="1"/>
      <c r="MYS15" s="1"/>
      <c r="MYT15" s="1"/>
      <c r="MYU15" s="1"/>
      <c r="MYV15" s="1"/>
      <c r="MYW15" s="1"/>
      <c r="MYX15" s="1"/>
      <c r="MYY15" s="1"/>
      <c r="MYZ15" s="1"/>
      <c r="MZA15" s="1"/>
      <c r="MZB15" s="1"/>
      <c r="MZC15" s="1"/>
      <c r="MZD15" s="1"/>
      <c r="MZE15" s="1"/>
      <c r="MZF15" s="1"/>
      <c r="MZG15" s="1"/>
      <c r="MZH15" s="1"/>
      <c r="MZI15" s="1"/>
      <c r="MZJ15" s="1"/>
      <c r="MZK15" s="1"/>
      <c r="MZL15" s="1"/>
      <c r="MZM15" s="1"/>
      <c r="MZN15" s="1"/>
      <c r="MZO15" s="1"/>
      <c r="MZP15" s="1"/>
      <c r="MZQ15" s="1"/>
      <c r="MZR15" s="1"/>
      <c r="MZS15" s="1"/>
      <c r="MZT15" s="1"/>
      <c r="MZU15" s="1"/>
      <c r="MZV15" s="1"/>
      <c r="MZW15" s="1"/>
      <c r="MZX15" s="1"/>
      <c r="MZY15" s="1"/>
      <c r="MZZ15" s="1"/>
      <c r="NAA15" s="1"/>
      <c r="NAB15" s="1"/>
      <c r="NAC15" s="1"/>
      <c r="NAD15" s="1"/>
      <c r="NAE15" s="1"/>
      <c r="NAF15" s="1"/>
      <c r="NAG15" s="1"/>
      <c r="NAH15" s="1"/>
      <c r="NAI15" s="1"/>
      <c r="NAJ15" s="1"/>
      <c r="NAK15" s="1"/>
      <c r="NAL15" s="1"/>
      <c r="NAM15" s="1"/>
      <c r="NAN15" s="1"/>
      <c r="NAO15" s="1"/>
      <c r="NAP15" s="1"/>
      <c r="NAQ15" s="1"/>
      <c r="NAR15" s="1"/>
      <c r="NAS15" s="1"/>
      <c r="NAT15" s="1"/>
      <c r="NAU15" s="1"/>
      <c r="NAV15" s="1"/>
      <c r="NAW15" s="1"/>
      <c r="NAX15" s="1"/>
      <c r="NAY15" s="1"/>
      <c r="NAZ15" s="1"/>
      <c r="NBA15" s="1"/>
      <c r="NBB15" s="1"/>
      <c r="NBC15" s="1"/>
      <c r="NBD15" s="1"/>
      <c r="NBE15" s="1"/>
      <c r="NBF15" s="1"/>
      <c r="NBG15" s="1"/>
      <c r="NBH15" s="1"/>
      <c r="NBI15" s="1"/>
      <c r="NBJ15" s="1"/>
      <c r="NBK15" s="1"/>
      <c r="NBL15" s="1"/>
      <c r="NBM15" s="1"/>
      <c r="NBN15" s="1"/>
      <c r="NBO15" s="1"/>
      <c r="NBP15" s="1"/>
      <c r="NBQ15" s="1"/>
      <c r="NBR15" s="1"/>
      <c r="NBS15" s="1"/>
      <c r="NBT15" s="1"/>
      <c r="NBU15" s="1"/>
      <c r="NBV15" s="1"/>
      <c r="NBW15" s="1"/>
      <c r="NBX15" s="1"/>
      <c r="NBY15" s="1"/>
      <c r="NBZ15" s="1"/>
      <c r="NCA15" s="1"/>
      <c r="NCB15" s="1"/>
      <c r="NCC15" s="1"/>
      <c r="NCD15" s="1"/>
      <c r="NCE15" s="1"/>
      <c r="NCF15" s="1"/>
      <c r="NCG15" s="1"/>
      <c r="NCH15" s="1"/>
      <c r="NCI15" s="1"/>
      <c r="NCJ15" s="1"/>
      <c r="NCK15" s="1"/>
      <c r="NCL15" s="1"/>
      <c r="NCM15" s="1"/>
      <c r="NCN15" s="1"/>
      <c r="NCO15" s="1"/>
      <c r="NCP15" s="1"/>
      <c r="NCQ15" s="1"/>
      <c r="NCR15" s="1"/>
      <c r="NCS15" s="1"/>
      <c r="NCT15" s="1"/>
      <c r="NCU15" s="1"/>
      <c r="NCV15" s="1"/>
      <c r="NCW15" s="1"/>
      <c r="NCX15" s="1"/>
      <c r="NCY15" s="1"/>
      <c r="NCZ15" s="1"/>
      <c r="NDA15" s="1"/>
      <c r="NDB15" s="1"/>
      <c r="NDC15" s="1"/>
      <c r="NDD15" s="1"/>
      <c r="NDE15" s="1"/>
      <c r="NDF15" s="1"/>
      <c r="NDG15" s="1"/>
      <c r="NDH15" s="1"/>
      <c r="NDI15" s="1"/>
      <c r="NDJ15" s="1"/>
      <c r="NDK15" s="1"/>
      <c r="NDL15" s="1"/>
      <c r="NDM15" s="1"/>
      <c r="NDN15" s="1"/>
      <c r="NDO15" s="1"/>
      <c r="NDP15" s="1"/>
      <c r="NDQ15" s="1"/>
      <c r="NDR15" s="1"/>
      <c r="NDS15" s="1"/>
      <c r="NDT15" s="1"/>
      <c r="NDU15" s="1"/>
      <c r="NDV15" s="1"/>
      <c r="NDW15" s="1"/>
      <c r="NDX15" s="1"/>
      <c r="NDY15" s="1"/>
      <c r="NDZ15" s="1"/>
      <c r="NEA15" s="1"/>
      <c r="NEB15" s="1"/>
      <c r="NEC15" s="1"/>
      <c r="NED15" s="1"/>
      <c r="NEE15" s="1"/>
      <c r="NEF15" s="1"/>
      <c r="NEG15" s="1"/>
      <c r="NEH15" s="1"/>
      <c r="NEI15" s="1"/>
      <c r="NEJ15" s="1"/>
      <c r="NEK15" s="1"/>
      <c r="NEL15" s="1"/>
      <c r="NEM15" s="1"/>
      <c r="NEN15" s="1"/>
      <c r="NEO15" s="1"/>
      <c r="NEP15" s="1"/>
      <c r="NEQ15" s="1"/>
      <c r="NER15" s="1"/>
      <c r="NES15" s="1"/>
      <c r="NET15" s="1"/>
      <c r="NEU15" s="1"/>
      <c r="NEV15" s="1"/>
      <c r="NEW15" s="1"/>
      <c r="NEX15" s="1"/>
      <c r="NEY15" s="1"/>
      <c r="NEZ15" s="1"/>
      <c r="NFA15" s="1"/>
      <c r="NFB15" s="1"/>
      <c r="NFC15" s="1"/>
      <c r="NFD15" s="1"/>
      <c r="NFE15" s="1"/>
      <c r="NFF15" s="1"/>
      <c r="NFG15" s="1"/>
      <c r="NFH15" s="1"/>
      <c r="NFI15" s="1"/>
      <c r="NFJ15" s="1"/>
      <c r="NFK15" s="1"/>
      <c r="NFL15" s="1"/>
      <c r="NFM15" s="1"/>
      <c r="NFN15" s="1"/>
      <c r="NFO15" s="1"/>
      <c r="NFP15" s="1"/>
      <c r="NFQ15" s="1"/>
      <c r="NFR15" s="1"/>
      <c r="NFS15" s="1"/>
      <c r="NFT15" s="1"/>
      <c r="NFU15" s="1"/>
      <c r="NFV15" s="1"/>
      <c r="NFW15" s="1"/>
      <c r="NFX15" s="1"/>
      <c r="NFY15" s="1"/>
      <c r="NFZ15" s="1"/>
      <c r="NGA15" s="1"/>
      <c r="NGB15" s="1"/>
      <c r="NGC15" s="1"/>
      <c r="NGD15" s="1"/>
      <c r="NGE15" s="1"/>
      <c r="NGF15" s="1"/>
      <c r="NGG15" s="1"/>
      <c r="NGH15" s="1"/>
      <c r="NGI15" s="1"/>
      <c r="NGJ15" s="1"/>
      <c r="NGK15" s="1"/>
      <c r="NGL15" s="1"/>
      <c r="NGM15" s="1"/>
      <c r="NGN15" s="1"/>
      <c r="NGO15" s="1"/>
      <c r="NGP15" s="1"/>
      <c r="NGQ15" s="1"/>
      <c r="NGR15" s="1"/>
      <c r="NGS15" s="1"/>
      <c r="NGT15" s="1"/>
      <c r="NGU15" s="1"/>
      <c r="NGV15" s="1"/>
      <c r="NGW15" s="1"/>
      <c r="NGX15" s="1"/>
      <c r="NGY15" s="1"/>
      <c r="NGZ15" s="1"/>
      <c r="NHA15" s="1"/>
      <c r="NHB15" s="1"/>
      <c r="NHC15" s="1"/>
      <c r="NHD15" s="1"/>
      <c r="NHE15" s="1"/>
      <c r="NHF15" s="1"/>
      <c r="NHG15" s="1"/>
      <c r="NHH15" s="1"/>
      <c r="NHI15" s="1"/>
      <c r="NHJ15" s="1"/>
      <c r="NHK15" s="1"/>
      <c r="NHL15" s="1"/>
      <c r="NHM15" s="1"/>
      <c r="NHN15" s="1"/>
      <c r="NHO15" s="1"/>
      <c r="NHP15" s="1"/>
      <c r="NHQ15" s="1"/>
      <c r="NHR15" s="1"/>
      <c r="NHS15" s="1"/>
      <c r="NHT15" s="1"/>
      <c r="NHU15" s="1"/>
      <c r="NHV15" s="1"/>
      <c r="NHW15" s="1"/>
      <c r="NHX15" s="1"/>
      <c r="NHY15" s="1"/>
      <c r="NHZ15" s="1"/>
      <c r="NIA15" s="1"/>
      <c r="NIB15" s="1"/>
      <c r="NIC15" s="1"/>
      <c r="NID15" s="1"/>
      <c r="NIE15" s="1"/>
      <c r="NIF15" s="1"/>
      <c r="NIG15" s="1"/>
      <c r="NIH15" s="1"/>
      <c r="NII15" s="1"/>
      <c r="NIJ15" s="1"/>
      <c r="NIK15" s="1"/>
      <c r="NIL15" s="1"/>
      <c r="NIM15" s="1"/>
      <c r="NIN15" s="1"/>
      <c r="NIO15" s="1"/>
      <c r="NIP15" s="1"/>
      <c r="NIQ15" s="1"/>
      <c r="NIR15" s="1"/>
      <c r="NIS15" s="1"/>
      <c r="NIT15" s="1"/>
      <c r="NIU15" s="1"/>
      <c r="NIV15" s="1"/>
      <c r="NIW15" s="1"/>
      <c r="NIX15" s="1"/>
      <c r="NIY15" s="1"/>
      <c r="NIZ15" s="1"/>
      <c r="NJA15" s="1"/>
      <c r="NJB15" s="1"/>
      <c r="NJC15" s="1"/>
      <c r="NJD15" s="1"/>
      <c r="NJE15" s="1"/>
      <c r="NJF15" s="1"/>
      <c r="NJG15" s="1"/>
      <c r="NJH15" s="1"/>
      <c r="NJI15" s="1"/>
      <c r="NJJ15" s="1"/>
      <c r="NJK15" s="1"/>
      <c r="NJL15" s="1"/>
      <c r="NJM15" s="1"/>
      <c r="NJN15" s="1"/>
      <c r="NJO15" s="1"/>
      <c r="NJP15" s="1"/>
      <c r="NJQ15" s="1"/>
      <c r="NJR15" s="1"/>
      <c r="NJS15" s="1"/>
      <c r="NJT15" s="1"/>
      <c r="NJU15" s="1"/>
      <c r="NJV15" s="1"/>
      <c r="NJW15" s="1"/>
      <c r="NJX15" s="1"/>
      <c r="NJY15" s="1"/>
      <c r="NJZ15" s="1"/>
      <c r="NKA15" s="1"/>
      <c r="NKB15" s="1"/>
      <c r="NKC15" s="1"/>
      <c r="NKD15" s="1"/>
      <c r="NKE15" s="1"/>
      <c r="NKF15" s="1"/>
      <c r="NKG15" s="1"/>
      <c r="NKH15" s="1"/>
      <c r="NKI15" s="1"/>
      <c r="NKJ15" s="1"/>
      <c r="NKK15" s="1"/>
      <c r="NKL15" s="1"/>
      <c r="NKM15" s="1"/>
      <c r="NKN15" s="1"/>
      <c r="NKO15" s="1"/>
      <c r="NKP15" s="1"/>
      <c r="NKQ15" s="1"/>
      <c r="NKR15" s="1"/>
      <c r="NKS15" s="1"/>
      <c r="NKT15" s="1"/>
      <c r="NKU15" s="1"/>
      <c r="NKV15" s="1"/>
      <c r="NKW15" s="1"/>
      <c r="NKX15" s="1"/>
      <c r="NKY15" s="1"/>
      <c r="NKZ15" s="1"/>
      <c r="NLA15" s="1"/>
      <c r="NLB15" s="1"/>
      <c r="NLC15" s="1"/>
      <c r="NLD15" s="1"/>
      <c r="NLE15" s="1"/>
      <c r="NLF15" s="1"/>
      <c r="NLG15" s="1"/>
      <c r="NLH15" s="1"/>
      <c r="NLI15" s="1"/>
      <c r="NLJ15" s="1"/>
      <c r="NLK15" s="1"/>
      <c r="NLL15" s="1"/>
      <c r="NLM15" s="1"/>
      <c r="NLN15" s="1"/>
      <c r="NLO15" s="1"/>
      <c r="NLP15" s="1"/>
      <c r="NLQ15" s="1"/>
      <c r="NLR15" s="1"/>
      <c r="NLS15" s="1"/>
      <c r="NLT15" s="1"/>
      <c r="NLU15" s="1"/>
      <c r="NLV15" s="1"/>
      <c r="NLW15" s="1"/>
      <c r="NLX15" s="1"/>
      <c r="NLY15" s="1"/>
      <c r="NLZ15" s="1"/>
      <c r="NMA15" s="1"/>
      <c r="NMB15" s="1"/>
      <c r="NMC15" s="1"/>
      <c r="NMD15" s="1"/>
      <c r="NME15" s="1"/>
      <c r="NMF15" s="1"/>
      <c r="NMG15" s="1"/>
      <c r="NMH15" s="1"/>
      <c r="NMI15" s="1"/>
      <c r="NMJ15" s="1"/>
      <c r="NMK15" s="1"/>
      <c r="NML15" s="1"/>
      <c r="NMM15" s="1"/>
      <c r="NMN15" s="1"/>
      <c r="NMO15" s="1"/>
      <c r="NMP15" s="1"/>
      <c r="NMQ15" s="1"/>
      <c r="NMR15" s="1"/>
      <c r="NMS15" s="1"/>
      <c r="NMT15" s="1"/>
      <c r="NMU15" s="1"/>
      <c r="NMV15" s="1"/>
      <c r="NMW15" s="1"/>
      <c r="NMX15" s="1"/>
      <c r="NMY15" s="1"/>
      <c r="NMZ15" s="1"/>
      <c r="NNA15" s="1"/>
      <c r="NNB15" s="1"/>
      <c r="NNC15" s="1"/>
      <c r="NND15" s="1"/>
      <c r="NNE15" s="1"/>
      <c r="NNF15" s="1"/>
      <c r="NNG15" s="1"/>
      <c r="NNH15" s="1"/>
      <c r="NNI15" s="1"/>
      <c r="NNJ15" s="1"/>
      <c r="NNK15" s="1"/>
      <c r="NNL15" s="1"/>
      <c r="NNM15" s="1"/>
      <c r="NNN15" s="1"/>
      <c r="NNO15" s="1"/>
      <c r="NNP15" s="1"/>
      <c r="NNQ15" s="1"/>
      <c r="NNR15" s="1"/>
      <c r="NNS15" s="1"/>
      <c r="NNT15" s="1"/>
      <c r="NNU15" s="1"/>
      <c r="NNV15" s="1"/>
      <c r="NNW15" s="1"/>
      <c r="NNX15" s="1"/>
      <c r="NNY15" s="1"/>
      <c r="NNZ15" s="1"/>
      <c r="NOA15" s="1"/>
      <c r="NOB15" s="1"/>
      <c r="NOC15" s="1"/>
      <c r="NOD15" s="1"/>
      <c r="NOE15" s="1"/>
      <c r="NOF15" s="1"/>
      <c r="NOG15" s="1"/>
      <c r="NOH15" s="1"/>
      <c r="NOI15" s="1"/>
      <c r="NOJ15" s="1"/>
      <c r="NOK15" s="1"/>
      <c r="NOL15" s="1"/>
      <c r="NOM15" s="1"/>
      <c r="NON15" s="1"/>
      <c r="NOO15" s="1"/>
      <c r="NOP15" s="1"/>
      <c r="NOQ15" s="1"/>
      <c r="NOR15" s="1"/>
      <c r="NOS15" s="1"/>
      <c r="NOT15" s="1"/>
      <c r="NOU15" s="1"/>
      <c r="NOV15" s="1"/>
      <c r="NOW15" s="1"/>
      <c r="NOX15" s="1"/>
      <c r="NOY15" s="1"/>
      <c r="NOZ15" s="1"/>
      <c r="NPA15" s="1"/>
      <c r="NPB15" s="1"/>
      <c r="NPC15" s="1"/>
      <c r="NPD15" s="1"/>
      <c r="NPE15" s="1"/>
      <c r="NPF15" s="1"/>
      <c r="NPG15" s="1"/>
      <c r="NPH15" s="1"/>
      <c r="NPI15" s="1"/>
      <c r="NPJ15" s="1"/>
      <c r="NPK15" s="1"/>
      <c r="NPL15" s="1"/>
      <c r="NPM15" s="1"/>
      <c r="NPN15" s="1"/>
      <c r="NPO15" s="1"/>
      <c r="NPP15" s="1"/>
      <c r="NPQ15" s="1"/>
      <c r="NPR15" s="1"/>
      <c r="NPS15" s="1"/>
      <c r="NPT15" s="1"/>
      <c r="NPU15" s="1"/>
      <c r="NPV15" s="1"/>
      <c r="NPW15" s="1"/>
      <c r="NPX15" s="1"/>
      <c r="NPY15" s="1"/>
      <c r="NPZ15" s="1"/>
      <c r="NQA15" s="1"/>
      <c r="NQB15" s="1"/>
      <c r="NQC15" s="1"/>
      <c r="NQD15" s="1"/>
      <c r="NQE15" s="1"/>
      <c r="NQF15" s="1"/>
      <c r="NQG15" s="1"/>
      <c r="NQH15" s="1"/>
      <c r="NQI15" s="1"/>
      <c r="NQJ15" s="1"/>
      <c r="NQK15" s="1"/>
      <c r="NQL15" s="1"/>
      <c r="NQM15" s="1"/>
      <c r="NQN15" s="1"/>
      <c r="NQO15" s="1"/>
      <c r="NQP15" s="1"/>
      <c r="NQQ15" s="1"/>
      <c r="NQR15" s="1"/>
      <c r="NQS15" s="1"/>
      <c r="NQT15" s="1"/>
      <c r="NQU15" s="1"/>
      <c r="NQV15" s="1"/>
      <c r="NQW15" s="1"/>
      <c r="NQX15" s="1"/>
      <c r="NQY15" s="1"/>
      <c r="NQZ15" s="1"/>
      <c r="NRA15" s="1"/>
      <c r="NRB15" s="1"/>
      <c r="NRC15" s="1"/>
      <c r="NRD15" s="1"/>
      <c r="NRE15" s="1"/>
      <c r="NRF15" s="1"/>
      <c r="NRG15" s="1"/>
      <c r="NRH15" s="1"/>
      <c r="NRI15" s="1"/>
      <c r="NRJ15" s="1"/>
      <c r="NRK15" s="1"/>
      <c r="NRL15" s="1"/>
      <c r="NRM15" s="1"/>
      <c r="NRN15" s="1"/>
      <c r="NRO15" s="1"/>
      <c r="NRP15" s="1"/>
      <c r="NRQ15" s="1"/>
      <c r="NRR15" s="1"/>
      <c r="NRS15" s="1"/>
      <c r="NRT15" s="1"/>
      <c r="NRU15" s="1"/>
      <c r="NRV15" s="1"/>
      <c r="NRW15" s="1"/>
      <c r="NRX15" s="1"/>
      <c r="NRY15" s="1"/>
      <c r="NRZ15" s="1"/>
      <c r="NSA15" s="1"/>
      <c r="NSB15" s="1"/>
      <c r="NSC15" s="1"/>
      <c r="NSD15" s="1"/>
      <c r="NSE15" s="1"/>
      <c r="NSF15" s="1"/>
      <c r="NSG15" s="1"/>
      <c r="NSH15" s="1"/>
      <c r="NSI15" s="1"/>
      <c r="NSJ15" s="1"/>
      <c r="NSK15" s="1"/>
      <c r="NSL15" s="1"/>
      <c r="NSM15" s="1"/>
      <c r="NSN15" s="1"/>
      <c r="NSO15" s="1"/>
      <c r="NSP15" s="1"/>
      <c r="NSQ15" s="1"/>
      <c r="NSR15" s="1"/>
      <c r="NSS15" s="1"/>
      <c r="NST15" s="1"/>
      <c r="NSU15" s="1"/>
      <c r="NSV15" s="1"/>
      <c r="NSW15" s="1"/>
      <c r="NSX15" s="1"/>
      <c r="NSY15" s="1"/>
      <c r="NSZ15" s="1"/>
      <c r="NTA15" s="1"/>
      <c r="NTB15" s="1"/>
      <c r="NTC15" s="1"/>
      <c r="NTD15" s="1"/>
      <c r="NTE15" s="1"/>
      <c r="NTF15" s="1"/>
      <c r="NTG15" s="1"/>
      <c r="NTH15" s="1"/>
      <c r="NTI15" s="1"/>
      <c r="NTJ15" s="1"/>
      <c r="NTK15" s="1"/>
      <c r="NTL15" s="1"/>
      <c r="NTM15" s="1"/>
      <c r="NTN15" s="1"/>
      <c r="NTO15" s="1"/>
      <c r="NTP15" s="1"/>
      <c r="NTQ15" s="1"/>
      <c r="NTR15" s="1"/>
      <c r="NTS15" s="1"/>
      <c r="NTT15" s="1"/>
      <c r="NTU15" s="1"/>
      <c r="NTV15" s="1"/>
      <c r="NTW15" s="1"/>
      <c r="NTX15" s="1"/>
      <c r="NTY15" s="1"/>
      <c r="NTZ15" s="1"/>
      <c r="NUA15" s="1"/>
      <c r="NUB15" s="1"/>
      <c r="NUC15" s="1"/>
      <c r="NUD15" s="1"/>
      <c r="NUE15" s="1"/>
      <c r="NUF15" s="1"/>
      <c r="NUG15" s="1"/>
      <c r="NUH15" s="1"/>
      <c r="NUI15" s="1"/>
      <c r="NUJ15" s="1"/>
      <c r="NUK15" s="1"/>
      <c r="NUL15" s="1"/>
      <c r="NUM15" s="1"/>
      <c r="NUN15" s="1"/>
      <c r="NUO15" s="1"/>
      <c r="NUP15" s="1"/>
      <c r="NUQ15" s="1"/>
      <c r="NUR15" s="1"/>
      <c r="NUS15" s="1"/>
      <c r="NUT15" s="1"/>
      <c r="NUU15" s="1"/>
      <c r="NUV15" s="1"/>
      <c r="NUW15" s="1"/>
      <c r="NUX15" s="1"/>
      <c r="NUY15" s="1"/>
      <c r="NUZ15" s="1"/>
      <c r="NVA15" s="1"/>
      <c r="NVB15" s="1"/>
      <c r="NVC15" s="1"/>
      <c r="NVD15" s="1"/>
      <c r="NVE15" s="1"/>
      <c r="NVF15" s="1"/>
      <c r="NVG15" s="1"/>
      <c r="NVH15" s="1"/>
      <c r="NVI15" s="1"/>
      <c r="NVJ15" s="1"/>
      <c r="NVK15" s="1"/>
      <c r="NVL15" s="1"/>
      <c r="NVM15" s="1"/>
      <c r="NVN15" s="1"/>
      <c r="NVO15" s="1"/>
      <c r="NVP15" s="1"/>
      <c r="NVQ15" s="1"/>
      <c r="NVR15" s="1"/>
      <c r="NVS15" s="1"/>
      <c r="NVT15" s="1"/>
      <c r="NVU15" s="1"/>
      <c r="NVV15" s="1"/>
      <c r="NVW15" s="1"/>
      <c r="NVX15" s="1"/>
      <c r="NVY15" s="1"/>
      <c r="NVZ15" s="1"/>
      <c r="NWA15" s="1"/>
      <c r="NWB15" s="1"/>
      <c r="NWC15" s="1"/>
      <c r="NWD15" s="1"/>
      <c r="NWE15" s="1"/>
      <c r="NWF15" s="1"/>
      <c r="NWG15" s="1"/>
      <c r="NWH15" s="1"/>
      <c r="NWI15" s="1"/>
      <c r="NWJ15" s="1"/>
      <c r="NWK15" s="1"/>
      <c r="NWL15" s="1"/>
      <c r="NWM15" s="1"/>
      <c r="NWN15" s="1"/>
      <c r="NWO15" s="1"/>
      <c r="NWP15" s="1"/>
      <c r="NWQ15" s="1"/>
      <c r="NWR15" s="1"/>
      <c r="NWS15" s="1"/>
      <c r="NWT15" s="1"/>
      <c r="NWU15" s="1"/>
      <c r="NWV15" s="1"/>
      <c r="NWW15" s="1"/>
      <c r="NWX15" s="1"/>
      <c r="NWY15" s="1"/>
      <c r="NWZ15" s="1"/>
      <c r="NXA15" s="1"/>
      <c r="NXB15" s="1"/>
      <c r="NXC15" s="1"/>
      <c r="NXD15" s="1"/>
      <c r="NXE15" s="1"/>
      <c r="NXF15" s="1"/>
      <c r="NXG15" s="1"/>
      <c r="NXH15" s="1"/>
      <c r="NXI15" s="1"/>
      <c r="NXJ15" s="1"/>
      <c r="NXK15" s="1"/>
      <c r="NXL15" s="1"/>
      <c r="NXM15" s="1"/>
      <c r="NXN15" s="1"/>
      <c r="NXO15" s="1"/>
      <c r="NXP15" s="1"/>
      <c r="NXQ15" s="1"/>
      <c r="NXR15" s="1"/>
      <c r="NXS15" s="1"/>
      <c r="NXT15" s="1"/>
      <c r="NXU15" s="1"/>
      <c r="NXV15" s="1"/>
      <c r="NXW15" s="1"/>
      <c r="NXX15" s="1"/>
      <c r="NXY15" s="1"/>
      <c r="NXZ15" s="1"/>
      <c r="NYA15" s="1"/>
      <c r="NYB15" s="1"/>
      <c r="NYC15" s="1"/>
      <c r="NYD15" s="1"/>
      <c r="NYE15" s="1"/>
      <c r="NYF15" s="1"/>
      <c r="NYG15" s="1"/>
      <c r="NYH15" s="1"/>
      <c r="NYI15" s="1"/>
      <c r="NYJ15" s="1"/>
      <c r="NYK15" s="1"/>
      <c r="NYL15" s="1"/>
      <c r="NYM15" s="1"/>
      <c r="NYN15" s="1"/>
      <c r="NYO15" s="1"/>
      <c r="NYP15" s="1"/>
      <c r="NYQ15" s="1"/>
      <c r="NYR15" s="1"/>
      <c r="NYS15" s="1"/>
      <c r="NYT15" s="1"/>
      <c r="NYU15" s="1"/>
      <c r="NYV15" s="1"/>
      <c r="NYW15" s="1"/>
      <c r="NYX15" s="1"/>
      <c r="NYY15" s="1"/>
      <c r="NYZ15" s="1"/>
      <c r="NZA15" s="1"/>
      <c r="NZB15" s="1"/>
      <c r="NZC15" s="1"/>
      <c r="NZD15" s="1"/>
      <c r="NZE15" s="1"/>
      <c r="NZF15" s="1"/>
      <c r="NZG15" s="1"/>
      <c r="NZH15" s="1"/>
      <c r="NZI15" s="1"/>
      <c r="NZJ15" s="1"/>
      <c r="NZK15" s="1"/>
      <c r="NZL15" s="1"/>
      <c r="NZM15" s="1"/>
      <c r="NZN15" s="1"/>
      <c r="NZO15" s="1"/>
      <c r="NZP15" s="1"/>
      <c r="NZQ15" s="1"/>
      <c r="NZR15" s="1"/>
      <c r="NZS15" s="1"/>
      <c r="NZT15" s="1"/>
      <c r="NZU15" s="1"/>
      <c r="NZV15" s="1"/>
      <c r="NZW15" s="1"/>
      <c r="NZX15" s="1"/>
      <c r="NZY15" s="1"/>
      <c r="NZZ15" s="1"/>
      <c r="OAA15" s="1"/>
      <c r="OAB15" s="1"/>
      <c r="OAC15" s="1"/>
      <c r="OAD15" s="1"/>
      <c r="OAE15" s="1"/>
      <c r="OAF15" s="1"/>
      <c r="OAG15" s="1"/>
      <c r="OAH15" s="1"/>
      <c r="OAI15" s="1"/>
      <c r="OAJ15" s="1"/>
      <c r="OAK15" s="1"/>
      <c r="OAL15" s="1"/>
      <c r="OAM15" s="1"/>
      <c r="OAN15" s="1"/>
      <c r="OAO15" s="1"/>
      <c r="OAP15" s="1"/>
      <c r="OAQ15" s="1"/>
      <c r="OAR15" s="1"/>
      <c r="OAS15" s="1"/>
      <c r="OAT15" s="1"/>
      <c r="OAU15" s="1"/>
      <c r="OAV15" s="1"/>
      <c r="OAW15" s="1"/>
      <c r="OAX15" s="1"/>
      <c r="OAY15" s="1"/>
      <c r="OAZ15" s="1"/>
      <c r="OBA15" s="1"/>
      <c r="OBB15" s="1"/>
      <c r="OBC15" s="1"/>
      <c r="OBD15" s="1"/>
      <c r="OBE15" s="1"/>
      <c r="OBF15" s="1"/>
      <c r="OBG15" s="1"/>
      <c r="OBH15" s="1"/>
      <c r="OBI15" s="1"/>
      <c r="OBJ15" s="1"/>
      <c r="OBK15" s="1"/>
      <c r="OBL15" s="1"/>
      <c r="OBM15" s="1"/>
      <c r="OBN15" s="1"/>
      <c r="OBO15" s="1"/>
      <c r="OBP15" s="1"/>
      <c r="OBQ15" s="1"/>
      <c r="OBR15" s="1"/>
      <c r="OBS15" s="1"/>
      <c r="OBT15" s="1"/>
      <c r="OBU15" s="1"/>
      <c r="OBV15" s="1"/>
      <c r="OBW15" s="1"/>
      <c r="OBX15" s="1"/>
      <c r="OBY15" s="1"/>
      <c r="OBZ15" s="1"/>
      <c r="OCA15" s="1"/>
      <c r="OCB15" s="1"/>
      <c r="OCC15" s="1"/>
      <c r="OCD15" s="1"/>
      <c r="OCE15" s="1"/>
      <c r="OCF15" s="1"/>
      <c r="OCG15" s="1"/>
      <c r="OCH15" s="1"/>
      <c r="OCI15" s="1"/>
      <c r="OCJ15" s="1"/>
      <c r="OCK15" s="1"/>
      <c r="OCL15" s="1"/>
      <c r="OCM15" s="1"/>
      <c r="OCN15" s="1"/>
      <c r="OCO15" s="1"/>
      <c r="OCP15" s="1"/>
      <c r="OCQ15" s="1"/>
      <c r="OCR15" s="1"/>
      <c r="OCS15" s="1"/>
      <c r="OCT15" s="1"/>
      <c r="OCU15" s="1"/>
      <c r="OCV15" s="1"/>
      <c r="OCW15" s="1"/>
      <c r="OCX15" s="1"/>
      <c r="OCY15" s="1"/>
      <c r="OCZ15" s="1"/>
      <c r="ODA15" s="1"/>
      <c r="ODB15" s="1"/>
      <c r="ODC15" s="1"/>
      <c r="ODD15" s="1"/>
      <c r="ODE15" s="1"/>
      <c r="ODF15" s="1"/>
      <c r="ODG15" s="1"/>
      <c r="ODH15" s="1"/>
      <c r="ODI15" s="1"/>
      <c r="ODJ15" s="1"/>
      <c r="ODK15" s="1"/>
      <c r="ODL15" s="1"/>
      <c r="ODM15" s="1"/>
      <c r="ODN15" s="1"/>
      <c r="ODO15" s="1"/>
      <c r="ODP15" s="1"/>
      <c r="ODQ15" s="1"/>
      <c r="ODR15" s="1"/>
      <c r="ODS15" s="1"/>
      <c r="ODT15" s="1"/>
      <c r="ODU15" s="1"/>
      <c r="ODV15" s="1"/>
      <c r="ODW15" s="1"/>
      <c r="ODX15" s="1"/>
      <c r="ODY15" s="1"/>
      <c r="ODZ15" s="1"/>
      <c r="OEA15" s="1"/>
      <c r="OEB15" s="1"/>
      <c r="OEC15" s="1"/>
      <c r="OED15" s="1"/>
      <c r="OEE15" s="1"/>
      <c r="OEF15" s="1"/>
      <c r="OEG15" s="1"/>
      <c r="OEH15" s="1"/>
      <c r="OEI15" s="1"/>
      <c r="OEJ15" s="1"/>
      <c r="OEK15" s="1"/>
      <c r="OEL15" s="1"/>
      <c r="OEM15" s="1"/>
      <c r="OEN15" s="1"/>
      <c r="OEO15" s="1"/>
      <c r="OEP15" s="1"/>
      <c r="OEQ15" s="1"/>
      <c r="OER15" s="1"/>
      <c r="OES15" s="1"/>
      <c r="OET15" s="1"/>
      <c r="OEU15" s="1"/>
      <c r="OEV15" s="1"/>
      <c r="OEW15" s="1"/>
      <c r="OEX15" s="1"/>
      <c r="OEY15" s="1"/>
      <c r="OEZ15" s="1"/>
      <c r="OFA15" s="1"/>
      <c r="OFB15" s="1"/>
      <c r="OFC15" s="1"/>
      <c r="OFD15" s="1"/>
      <c r="OFE15" s="1"/>
      <c r="OFF15" s="1"/>
      <c r="OFG15" s="1"/>
      <c r="OFH15" s="1"/>
      <c r="OFI15" s="1"/>
      <c r="OFJ15" s="1"/>
      <c r="OFK15" s="1"/>
      <c r="OFL15" s="1"/>
      <c r="OFM15" s="1"/>
      <c r="OFN15" s="1"/>
      <c r="OFO15" s="1"/>
      <c r="OFP15" s="1"/>
      <c r="OFQ15" s="1"/>
      <c r="OFR15" s="1"/>
      <c r="OFS15" s="1"/>
      <c r="OFT15" s="1"/>
      <c r="OFU15" s="1"/>
      <c r="OFV15" s="1"/>
      <c r="OFW15" s="1"/>
      <c r="OFX15" s="1"/>
      <c r="OFY15" s="1"/>
      <c r="OFZ15" s="1"/>
      <c r="OGA15" s="1"/>
      <c r="OGB15" s="1"/>
      <c r="OGC15" s="1"/>
      <c r="OGD15" s="1"/>
      <c r="OGE15" s="1"/>
      <c r="OGF15" s="1"/>
      <c r="OGG15" s="1"/>
      <c r="OGH15" s="1"/>
      <c r="OGI15" s="1"/>
      <c r="OGJ15" s="1"/>
      <c r="OGK15" s="1"/>
      <c r="OGL15" s="1"/>
      <c r="OGM15" s="1"/>
      <c r="OGN15" s="1"/>
      <c r="OGO15" s="1"/>
      <c r="OGP15" s="1"/>
      <c r="OGQ15" s="1"/>
      <c r="OGR15" s="1"/>
      <c r="OGS15" s="1"/>
      <c r="OGT15" s="1"/>
      <c r="OGU15" s="1"/>
      <c r="OGV15" s="1"/>
      <c r="OGW15" s="1"/>
      <c r="OGX15" s="1"/>
      <c r="OGY15" s="1"/>
      <c r="OGZ15" s="1"/>
      <c r="OHA15" s="1"/>
      <c r="OHB15" s="1"/>
      <c r="OHC15" s="1"/>
      <c r="OHD15" s="1"/>
      <c r="OHE15" s="1"/>
      <c r="OHF15" s="1"/>
      <c r="OHG15" s="1"/>
      <c r="OHH15" s="1"/>
      <c r="OHI15" s="1"/>
      <c r="OHJ15" s="1"/>
      <c r="OHK15" s="1"/>
      <c r="OHL15" s="1"/>
      <c r="OHM15" s="1"/>
      <c r="OHN15" s="1"/>
      <c r="OHO15" s="1"/>
      <c r="OHP15" s="1"/>
      <c r="OHQ15" s="1"/>
      <c r="OHR15" s="1"/>
      <c r="OHS15" s="1"/>
      <c r="OHT15" s="1"/>
      <c r="OHU15" s="1"/>
      <c r="OHV15" s="1"/>
      <c r="OHW15" s="1"/>
      <c r="OHX15" s="1"/>
      <c r="OHY15" s="1"/>
      <c r="OHZ15" s="1"/>
      <c r="OIA15" s="1"/>
      <c r="OIB15" s="1"/>
      <c r="OIC15" s="1"/>
      <c r="OID15" s="1"/>
      <c r="OIE15" s="1"/>
      <c r="OIF15" s="1"/>
      <c r="OIG15" s="1"/>
      <c r="OIH15" s="1"/>
      <c r="OII15" s="1"/>
      <c r="OIJ15" s="1"/>
      <c r="OIK15" s="1"/>
      <c r="OIL15" s="1"/>
      <c r="OIM15" s="1"/>
      <c r="OIN15" s="1"/>
      <c r="OIO15" s="1"/>
      <c r="OIP15" s="1"/>
      <c r="OIQ15" s="1"/>
      <c r="OIR15" s="1"/>
      <c r="OIS15" s="1"/>
      <c r="OIT15" s="1"/>
      <c r="OIU15" s="1"/>
      <c r="OIV15" s="1"/>
      <c r="OIW15" s="1"/>
      <c r="OIX15" s="1"/>
      <c r="OIY15" s="1"/>
      <c r="OIZ15" s="1"/>
      <c r="OJA15" s="1"/>
      <c r="OJB15" s="1"/>
      <c r="OJC15" s="1"/>
      <c r="OJD15" s="1"/>
      <c r="OJE15" s="1"/>
      <c r="OJF15" s="1"/>
      <c r="OJG15" s="1"/>
      <c r="OJH15" s="1"/>
      <c r="OJI15" s="1"/>
      <c r="OJJ15" s="1"/>
      <c r="OJK15" s="1"/>
      <c r="OJL15" s="1"/>
      <c r="OJM15" s="1"/>
      <c r="OJN15" s="1"/>
      <c r="OJO15" s="1"/>
      <c r="OJP15" s="1"/>
      <c r="OJQ15" s="1"/>
      <c r="OJR15" s="1"/>
      <c r="OJS15" s="1"/>
      <c r="OJT15" s="1"/>
      <c r="OJU15" s="1"/>
      <c r="OJV15" s="1"/>
      <c r="OJW15" s="1"/>
      <c r="OJX15" s="1"/>
      <c r="OJY15" s="1"/>
      <c r="OJZ15" s="1"/>
      <c r="OKA15" s="1"/>
      <c r="OKB15" s="1"/>
      <c r="OKC15" s="1"/>
      <c r="OKD15" s="1"/>
      <c r="OKE15" s="1"/>
      <c r="OKF15" s="1"/>
      <c r="OKG15" s="1"/>
      <c r="OKH15" s="1"/>
      <c r="OKI15" s="1"/>
      <c r="OKJ15" s="1"/>
      <c r="OKK15" s="1"/>
      <c r="OKL15" s="1"/>
      <c r="OKM15" s="1"/>
      <c r="OKN15" s="1"/>
      <c r="OKO15" s="1"/>
      <c r="OKP15" s="1"/>
      <c r="OKQ15" s="1"/>
      <c r="OKR15" s="1"/>
      <c r="OKS15" s="1"/>
      <c r="OKT15" s="1"/>
      <c r="OKU15" s="1"/>
      <c r="OKV15" s="1"/>
      <c r="OKW15" s="1"/>
      <c r="OKX15" s="1"/>
      <c r="OKY15" s="1"/>
      <c r="OKZ15" s="1"/>
      <c r="OLA15" s="1"/>
      <c r="OLB15" s="1"/>
      <c r="OLC15" s="1"/>
      <c r="OLD15" s="1"/>
      <c r="OLE15" s="1"/>
      <c r="OLF15" s="1"/>
      <c r="OLG15" s="1"/>
      <c r="OLH15" s="1"/>
      <c r="OLI15" s="1"/>
      <c r="OLJ15" s="1"/>
      <c r="OLK15" s="1"/>
      <c r="OLL15" s="1"/>
      <c r="OLM15" s="1"/>
      <c r="OLN15" s="1"/>
      <c r="OLO15" s="1"/>
      <c r="OLP15" s="1"/>
      <c r="OLQ15" s="1"/>
      <c r="OLR15" s="1"/>
      <c r="OLS15" s="1"/>
      <c r="OLT15" s="1"/>
      <c r="OLU15" s="1"/>
      <c r="OLV15" s="1"/>
      <c r="OLW15" s="1"/>
      <c r="OLX15" s="1"/>
      <c r="OLY15" s="1"/>
      <c r="OLZ15" s="1"/>
      <c r="OMA15" s="1"/>
      <c r="OMB15" s="1"/>
      <c r="OMC15" s="1"/>
      <c r="OMD15" s="1"/>
      <c r="OME15" s="1"/>
      <c r="OMF15" s="1"/>
      <c r="OMG15" s="1"/>
      <c r="OMH15" s="1"/>
      <c r="OMI15" s="1"/>
      <c r="OMJ15" s="1"/>
      <c r="OMK15" s="1"/>
      <c r="OML15" s="1"/>
      <c r="OMM15" s="1"/>
      <c r="OMN15" s="1"/>
      <c r="OMO15" s="1"/>
      <c r="OMP15" s="1"/>
      <c r="OMQ15" s="1"/>
      <c r="OMR15" s="1"/>
      <c r="OMS15" s="1"/>
      <c r="OMT15" s="1"/>
      <c r="OMU15" s="1"/>
      <c r="OMV15" s="1"/>
      <c r="OMW15" s="1"/>
      <c r="OMX15" s="1"/>
      <c r="OMY15" s="1"/>
      <c r="OMZ15" s="1"/>
      <c r="ONA15" s="1"/>
      <c r="ONB15" s="1"/>
      <c r="ONC15" s="1"/>
      <c r="OND15" s="1"/>
      <c r="ONE15" s="1"/>
      <c r="ONF15" s="1"/>
      <c r="ONG15" s="1"/>
      <c r="ONH15" s="1"/>
      <c r="ONI15" s="1"/>
      <c r="ONJ15" s="1"/>
      <c r="ONK15" s="1"/>
      <c r="ONL15" s="1"/>
      <c r="ONM15" s="1"/>
      <c r="ONN15" s="1"/>
      <c r="ONO15" s="1"/>
      <c r="ONP15" s="1"/>
      <c r="ONQ15" s="1"/>
      <c r="ONR15" s="1"/>
      <c r="ONS15" s="1"/>
      <c r="ONT15" s="1"/>
      <c r="ONU15" s="1"/>
      <c r="ONV15" s="1"/>
      <c r="ONW15" s="1"/>
      <c r="ONX15" s="1"/>
      <c r="ONY15" s="1"/>
      <c r="ONZ15" s="1"/>
      <c r="OOA15" s="1"/>
      <c r="OOB15" s="1"/>
      <c r="OOC15" s="1"/>
      <c r="OOD15" s="1"/>
      <c r="OOE15" s="1"/>
      <c r="OOF15" s="1"/>
      <c r="OOG15" s="1"/>
      <c r="OOH15" s="1"/>
      <c r="OOI15" s="1"/>
      <c r="OOJ15" s="1"/>
      <c r="OOK15" s="1"/>
      <c r="OOL15" s="1"/>
      <c r="OOM15" s="1"/>
      <c r="OON15" s="1"/>
      <c r="OOO15" s="1"/>
      <c r="OOP15" s="1"/>
      <c r="OOQ15" s="1"/>
      <c r="OOR15" s="1"/>
      <c r="OOS15" s="1"/>
      <c r="OOT15" s="1"/>
      <c r="OOU15" s="1"/>
      <c r="OOV15" s="1"/>
      <c r="OOW15" s="1"/>
      <c r="OOX15" s="1"/>
      <c r="OOY15" s="1"/>
      <c r="OOZ15" s="1"/>
      <c r="OPA15" s="1"/>
      <c r="OPB15" s="1"/>
      <c r="OPC15" s="1"/>
      <c r="OPD15" s="1"/>
      <c r="OPE15" s="1"/>
      <c r="OPF15" s="1"/>
      <c r="OPG15" s="1"/>
      <c r="OPH15" s="1"/>
      <c r="OPI15" s="1"/>
      <c r="OPJ15" s="1"/>
      <c r="OPK15" s="1"/>
      <c r="OPL15" s="1"/>
      <c r="OPM15" s="1"/>
      <c r="OPN15" s="1"/>
      <c r="OPO15" s="1"/>
      <c r="OPP15" s="1"/>
      <c r="OPQ15" s="1"/>
      <c r="OPR15" s="1"/>
      <c r="OPS15" s="1"/>
      <c r="OPT15" s="1"/>
      <c r="OPU15" s="1"/>
      <c r="OPV15" s="1"/>
      <c r="OPW15" s="1"/>
      <c r="OPX15" s="1"/>
      <c r="OPY15" s="1"/>
      <c r="OPZ15" s="1"/>
      <c r="OQA15" s="1"/>
      <c r="OQB15" s="1"/>
      <c r="OQC15" s="1"/>
      <c r="OQD15" s="1"/>
      <c r="OQE15" s="1"/>
      <c r="OQF15" s="1"/>
      <c r="OQG15" s="1"/>
      <c r="OQH15" s="1"/>
      <c r="OQI15" s="1"/>
      <c r="OQJ15" s="1"/>
      <c r="OQK15" s="1"/>
      <c r="OQL15" s="1"/>
      <c r="OQM15" s="1"/>
      <c r="OQN15" s="1"/>
      <c r="OQO15" s="1"/>
      <c r="OQP15" s="1"/>
      <c r="OQQ15" s="1"/>
      <c r="OQR15" s="1"/>
      <c r="OQS15" s="1"/>
      <c r="OQT15" s="1"/>
      <c r="OQU15" s="1"/>
      <c r="OQV15" s="1"/>
      <c r="OQW15" s="1"/>
      <c r="OQX15" s="1"/>
      <c r="OQY15" s="1"/>
      <c r="OQZ15" s="1"/>
      <c r="ORA15" s="1"/>
      <c r="ORB15" s="1"/>
      <c r="ORC15" s="1"/>
      <c r="ORD15" s="1"/>
      <c r="ORE15" s="1"/>
      <c r="ORF15" s="1"/>
      <c r="ORG15" s="1"/>
      <c r="ORH15" s="1"/>
      <c r="ORI15" s="1"/>
      <c r="ORJ15" s="1"/>
      <c r="ORK15" s="1"/>
      <c r="ORL15" s="1"/>
      <c r="ORM15" s="1"/>
      <c r="ORN15" s="1"/>
      <c r="ORO15" s="1"/>
      <c r="ORP15" s="1"/>
      <c r="ORQ15" s="1"/>
      <c r="ORR15" s="1"/>
      <c r="ORS15" s="1"/>
      <c r="ORT15" s="1"/>
      <c r="ORU15" s="1"/>
      <c r="ORV15" s="1"/>
      <c r="ORW15" s="1"/>
      <c r="ORX15" s="1"/>
      <c r="ORY15" s="1"/>
      <c r="ORZ15" s="1"/>
      <c r="OSA15" s="1"/>
      <c r="OSB15" s="1"/>
      <c r="OSC15" s="1"/>
      <c r="OSD15" s="1"/>
      <c r="OSE15" s="1"/>
      <c r="OSF15" s="1"/>
      <c r="OSG15" s="1"/>
      <c r="OSH15" s="1"/>
      <c r="OSI15" s="1"/>
      <c r="OSJ15" s="1"/>
      <c r="OSK15" s="1"/>
      <c r="OSL15" s="1"/>
      <c r="OSM15" s="1"/>
      <c r="OSN15" s="1"/>
      <c r="OSO15" s="1"/>
      <c r="OSP15" s="1"/>
      <c r="OSQ15" s="1"/>
      <c r="OSR15" s="1"/>
      <c r="OSS15" s="1"/>
      <c r="OST15" s="1"/>
      <c r="OSU15" s="1"/>
      <c r="OSV15" s="1"/>
      <c r="OSW15" s="1"/>
      <c r="OSX15" s="1"/>
      <c r="OSY15" s="1"/>
      <c r="OSZ15" s="1"/>
      <c r="OTA15" s="1"/>
      <c r="OTB15" s="1"/>
      <c r="OTC15" s="1"/>
      <c r="OTD15" s="1"/>
      <c r="OTE15" s="1"/>
      <c r="OTF15" s="1"/>
      <c r="OTG15" s="1"/>
      <c r="OTH15" s="1"/>
      <c r="OTI15" s="1"/>
      <c r="OTJ15" s="1"/>
      <c r="OTK15" s="1"/>
      <c r="OTL15" s="1"/>
      <c r="OTM15" s="1"/>
      <c r="OTN15" s="1"/>
      <c r="OTO15" s="1"/>
      <c r="OTP15" s="1"/>
      <c r="OTQ15" s="1"/>
      <c r="OTR15" s="1"/>
      <c r="OTS15" s="1"/>
      <c r="OTT15" s="1"/>
      <c r="OTU15" s="1"/>
      <c r="OTV15" s="1"/>
      <c r="OTW15" s="1"/>
      <c r="OTX15" s="1"/>
      <c r="OTY15" s="1"/>
      <c r="OTZ15" s="1"/>
      <c r="OUA15" s="1"/>
      <c r="OUB15" s="1"/>
      <c r="OUC15" s="1"/>
      <c r="OUD15" s="1"/>
      <c r="OUE15" s="1"/>
      <c r="OUF15" s="1"/>
      <c r="OUG15" s="1"/>
      <c r="OUH15" s="1"/>
      <c r="OUI15" s="1"/>
      <c r="OUJ15" s="1"/>
      <c r="OUK15" s="1"/>
      <c r="OUL15" s="1"/>
      <c r="OUM15" s="1"/>
      <c r="OUN15" s="1"/>
      <c r="OUO15" s="1"/>
      <c r="OUP15" s="1"/>
      <c r="OUQ15" s="1"/>
      <c r="OUR15" s="1"/>
      <c r="OUS15" s="1"/>
      <c r="OUT15" s="1"/>
      <c r="OUU15" s="1"/>
      <c r="OUV15" s="1"/>
      <c r="OUW15" s="1"/>
      <c r="OUX15" s="1"/>
      <c r="OUY15" s="1"/>
      <c r="OUZ15" s="1"/>
      <c r="OVA15" s="1"/>
      <c r="OVB15" s="1"/>
      <c r="OVC15" s="1"/>
      <c r="OVD15" s="1"/>
      <c r="OVE15" s="1"/>
      <c r="OVF15" s="1"/>
      <c r="OVG15" s="1"/>
      <c r="OVH15" s="1"/>
      <c r="OVI15" s="1"/>
      <c r="OVJ15" s="1"/>
      <c r="OVK15" s="1"/>
      <c r="OVL15" s="1"/>
      <c r="OVM15" s="1"/>
      <c r="OVN15" s="1"/>
      <c r="OVO15" s="1"/>
      <c r="OVP15" s="1"/>
      <c r="OVQ15" s="1"/>
      <c r="OVR15" s="1"/>
      <c r="OVS15" s="1"/>
      <c r="OVT15" s="1"/>
      <c r="OVU15" s="1"/>
      <c r="OVV15" s="1"/>
      <c r="OVW15" s="1"/>
      <c r="OVX15" s="1"/>
      <c r="OVY15" s="1"/>
      <c r="OVZ15" s="1"/>
      <c r="OWA15" s="1"/>
      <c r="OWB15" s="1"/>
      <c r="OWC15" s="1"/>
      <c r="OWD15" s="1"/>
      <c r="OWE15" s="1"/>
      <c r="OWF15" s="1"/>
      <c r="OWG15" s="1"/>
      <c r="OWH15" s="1"/>
      <c r="OWI15" s="1"/>
      <c r="OWJ15" s="1"/>
      <c r="OWK15" s="1"/>
      <c r="OWL15" s="1"/>
      <c r="OWM15" s="1"/>
      <c r="OWN15" s="1"/>
      <c r="OWO15" s="1"/>
      <c r="OWP15" s="1"/>
      <c r="OWQ15" s="1"/>
      <c r="OWR15" s="1"/>
      <c r="OWS15" s="1"/>
      <c r="OWT15" s="1"/>
      <c r="OWU15" s="1"/>
      <c r="OWV15" s="1"/>
      <c r="OWW15" s="1"/>
      <c r="OWX15" s="1"/>
      <c r="OWY15" s="1"/>
      <c r="OWZ15" s="1"/>
      <c r="OXA15" s="1"/>
      <c r="OXB15" s="1"/>
      <c r="OXC15" s="1"/>
      <c r="OXD15" s="1"/>
      <c r="OXE15" s="1"/>
      <c r="OXF15" s="1"/>
      <c r="OXG15" s="1"/>
      <c r="OXH15" s="1"/>
      <c r="OXI15" s="1"/>
      <c r="OXJ15" s="1"/>
      <c r="OXK15" s="1"/>
      <c r="OXL15" s="1"/>
      <c r="OXM15" s="1"/>
      <c r="OXN15" s="1"/>
      <c r="OXO15" s="1"/>
      <c r="OXP15" s="1"/>
      <c r="OXQ15" s="1"/>
      <c r="OXR15" s="1"/>
      <c r="OXS15" s="1"/>
      <c r="OXT15" s="1"/>
      <c r="OXU15" s="1"/>
      <c r="OXV15" s="1"/>
      <c r="OXW15" s="1"/>
      <c r="OXX15" s="1"/>
      <c r="OXY15" s="1"/>
      <c r="OXZ15" s="1"/>
      <c r="OYA15" s="1"/>
      <c r="OYB15" s="1"/>
      <c r="OYC15" s="1"/>
      <c r="OYD15" s="1"/>
      <c r="OYE15" s="1"/>
      <c r="OYF15" s="1"/>
      <c r="OYG15" s="1"/>
      <c r="OYH15" s="1"/>
      <c r="OYI15" s="1"/>
      <c r="OYJ15" s="1"/>
      <c r="OYK15" s="1"/>
      <c r="OYL15" s="1"/>
      <c r="OYM15" s="1"/>
      <c r="OYN15" s="1"/>
      <c r="OYO15" s="1"/>
      <c r="OYP15" s="1"/>
      <c r="OYQ15" s="1"/>
      <c r="OYR15" s="1"/>
      <c r="OYS15" s="1"/>
      <c r="OYT15" s="1"/>
      <c r="OYU15" s="1"/>
      <c r="OYV15" s="1"/>
      <c r="OYW15" s="1"/>
      <c r="OYX15" s="1"/>
      <c r="OYY15" s="1"/>
      <c r="OYZ15" s="1"/>
      <c r="OZA15" s="1"/>
      <c r="OZB15" s="1"/>
      <c r="OZC15" s="1"/>
      <c r="OZD15" s="1"/>
      <c r="OZE15" s="1"/>
      <c r="OZF15" s="1"/>
      <c r="OZG15" s="1"/>
      <c r="OZH15" s="1"/>
      <c r="OZI15" s="1"/>
      <c r="OZJ15" s="1"/>
      <c r="OZK15" s="1"/>
      <c r="OZL15" s="1"/>
      <c r="OZM15" s="1"/>
      <c r="OZN15" s="1"/>
      <c r="OZO15" s="1"/>
      <c r="OZP15" s="1"/>
      <c r="OZQ15" s="1"/>
      <c r="OZR15" s="1"/>
      <c r="OZS15" s="1"/>
      <c r="OZT15" s="1"/>
      <c r="OZU15" s="1"/>
      <c r="OZV15" s="1"/>
      <c r="OZW15" s="1"/>
      <c r="OZX15" s="1"/>
      <c r="OZY15" s="1"/>
      <c r="OZZ15" s="1"/>
      <c r="PAA15" s="1"/>
      <c r="PAB15" s="1"/>
      <c r="PAC15" s="1"/>
      <c r="PAD15" s="1"/>
      <c r="PAE15" s="1"/>
      <c r="PAF15" s="1"/>
      <c r="PAG15" s="1"/>
      <c r="PAH15" s="1"/>
      <c r="PAI15" s="1"/>
      <c r="PAJ15" s="1"/>
      <c r="PAK15" s="1"/>
      <c r="PAL15" s="1"/>
      <c r="PAM15" s="1"/>
      <c r="PAN15" s="1"/>
      <c r="PAO15" s="1"/>
      <c r="PAP15" s="1"/>
      <c r="PAQ15" s="1"/>
      <c r="PAR15" s="1"/>
      <c r="PAS15" s="1"/>
      <c r="PAT15" s="1"/>
      <c r="PAU15" s="1"/>
      <c r="PAV15" s="1"/>
      <c r="PAW15" s="1"/>
      <c r="PAX15" s="1"/>
      <c r="PAY15" s="1"/>
      <c r="PAZ15" s="1"/>
      <c r="PBA15" s="1"/>
      <c r="PBB15" s="1"/>
      <c r="PBC15" s="1"/>
      <c r="PBD15" s="1"/>
      <c r="PBE15" s="1"/>
      <c r="PBF15" s="1"/>
      <c r="PBG15" s="1"/>
      <c r="PBH15" s="1"/>
      <c r="PBI15" s="1"/>
      <c r="PBJ15" s="1"/>
      <c r="PBK15" s="1"/>
      <c r="PBL15" s="1"/>
      <c r="PBM15" s="1"/>
      <c r="PBN15" s="1"/>
      <c r="PBO15" s="1"/>
      <c r="PBP15" s="1"/>
      <c r="PBQ15" s="1"/>
      <c r="PBR15" s="1"/>
      <c r="PBS15" s="1"/>
      <c r="PBT15" s="1"/>
      <c r="PBU15" s="1"/>
      <c r="PBV15" s="1"/>
      <c r="PBW15" s="1"/>
      <c r="PBX15" s="1"/>
      <c r="PBY15" s="1"/>
      <c r="PBZ15" s="1"/>
      <c r="PCA15" s="1"/>
      <c r="PCB15" s="1"/>
      <c r="PCC15" s="1"/>
      <c r="PCD15" s="1"/>
      <c r="PCE15" s="1"/>
      <c r="PCF15" s="1"/>
      <c r="PCG15" s="1"/>
      <c r="PCH15" s="1"/>
      <c r="PCI15" s="1"/>
      <c r="PCJ15" s="1"/>
      <c r="PCK15" s="1"/>
      <c r="PCL15" s="1"/>
      <c r="PCM15" s="1"/>
      <c r="PCN15" s="1"/>
      <c r="PCO15" s="1"/>
      <c r="PCP15" s="1"/>
      <c r="PCQ15" s="1"/>
      <c r="PCR15" s="1"/>
      <c r="PCS15" s="1"/>
      <c r="PCT15" s="1"/>
      <c r="PCU15" s="1"/>
      <c r="PCV15" s="1"/>
      <c r="PCW15" s="1"/>
      <c r="PCX15" s="1"/>
      <c r="PCY15" s="1"/>
      <c r="PCZ15" s="1"/>
      <c r="PDA15" s="1"/>
      <c r="PDB15" s="1"/>
      <c r="PDC15" s="1"/>
      <c r="PDD15" s="1"/>
      <c r="PDE15" s="1"/>
      <c r="PDF15" s="1"/>
      <c r="PDG15" s="1"/>
      <c r="PDH15" s="1"/>
      <c r="PDI15" s="1"/>
      <c r="PDJ15" s="1"/>
      <c r="PDK15" s="1"/>
      <c r="PDL15" s="1"/>
      <c r="PDM15" s="1"/>
      <c r="PDN15" s="1"/>
      <c r="PDO15" s="1"/>
      <c r="PDP15" s="1"/>
      <c r="PDQ15" s="1"/>
      <c r="PDR15" s="1"/>
      <c r="PDS15" s="1"/>
      <c r="PDT15" s="1"/>
      <c r="PDU15" s="1"/>
      <c r="PDV15" s="1"/>
      <c r="PDW15" s="1"/>
      <c r="PDX15" s="1"/>
      <c r="PDY15" s="1"/>
      <c r="PDZ15" s="1"/>
      <c r="PEA15" s="1"/>
      <c r="PEB15" s="1"/>
      <c r="PEC15" s="1"/>
      <c r="PED15" s="1"/>
      <c r="PEE15" s="1"/>
      <c r="PEF15" s="1"/>
      <c r="PEG15" s="1"/>
      <c r="PEH15" s="1"/>
      <c r="PEI15" s="1"/>
      <c r="PEJ15" s="1"/>
      <c r="PEK15" s="1"/>
      <c r="PEL15" s="1"/>
      <c r="PEM15" s="1"/>
      <c r="PEN15" s="1"/>
      <c r="PEO15" s="1"/>
      <c r="PEP15" s="1"/>
      <c r="PEQ15" s="1"/>
      <c r="PER15" s="1"/>
      <c r="PES15" s="1"/>
      <c r="PET15" s="1"/>
      <c r="PEU15" s="1"/>
      <c r="PEV15" s="1"/>
      <c r="PEW15" s="1"/>
      <c r="PEX15" s="1"/>
      <c r="PEY15" s="1"/>
      <c r="PEZ15" s="1"/>
      <c r="PFA15" s="1"/>
      <c r="PFB15" s="1"/>
      <c r="PFC15" s="1"/>
      <c r="PFD15" s="1"/>
      <c r="PFE15" s="1"/>
      <c r="PFF15" s="1"/>
      <c r="PFG15" s="1"/>
      <c r="PFH15" s="1"/>
      <c r="PFI15" s="1"/>
      <c r="PFJ15" s="1"/>
      <c r="PFK15" s="1"/>
      <c r="PFL15" s="1"/>
      <c r="PFM15" s="1"/>
      <c r="PFN15" s="1"/>
      <c r="PFO15" s="1"/>
      <c r="PFP15" s="1"/>
      <c r="PFQ15" s="1"/>
      <c r="PFR15" s="1"/>
      <c r="PFS15" s="1"/>
      <c r="PFT15" s="1"/>
      <c r="PFU15" s="1"/>
      <c r="PFV15" s="1"/>
      <c r="PFW15" s="1"/>
      <c r="PFX15" s="1"/>
      <c r="PFY15" s="1"/>
      <c r="PFZ15" s="1"/>
      <c r="PGA15" s="1"/>
      <c r="PGB15" s="1"/>
      <c r="PGC15" s="1"/>
      <c r="PGD15" s="1"/>
      <c r="PGE15" s="1"/>
      <c r="PGF15" s="1"/>
      <c r="PGG15" s="1"/>
      <c r="PGH15" s="1"/>
      <c r="PGI15" s="1"/>
      <c r="PGJ15" s="1"/>
      <c r="PGK15" s="1"/>
      <c r="PGL15" s="1"/>
      <c r="PGM15" s="1"/>
      <c r="PGN15" s="1"/>
      <c r="PGO15" s="1"/>
      <c r="PGP15" s="1"/>
      <c r="PGQ15" s="1"/>
      <c r="PGR15" s="1"/>
      <c r="PGS15" s="1"/>
      <c r="PGT15" s="1"/>
      <c r="PGU15" s="1"/>
      <c r="PGV15" s="1"/>
      <c r="PGW15" s="1"/>
      <c r="PGX15" s="1"/>
      <c r="PGY15" s="1"/>
      <c r="PGZ15" s="1"/>
      <c r="PHA15" s="1"/>
      <c r="PHB15" s="1"/>
      <c r="PHC15" s="1"/>
      <c r="PHD15" s="1"/>
      <c r="PHE15" s="1"/>
      <c r="PHF15" s="1"/>
      <c r="PHG15" s="1"/>
      <c r="PHH15" s="1"/>
      <c r="PHI15" s="1"/>
      <c r="PHJ15" s="1"/>
      <c r="PHK15" s="1"/>
      <c r="PHL15" s="1"/>
      <c r="PHM15" s="1"/>
      <c r="PHN15" s="1"/>
      <c r="PHO15" s="1"/>
      <c r="PHP15" s="1"/>
      <c r="PHQ15" s="1"/>
      <c r="PHR15" s="1"/>
      <c r="PHS15" s="1"/>
      <c r="PHT15" s="1"/>
      <c r="PHU15" s="1"/>
      <c r="PHV15" s="1"/>
      <c r="PHW15" s="1"/>
      <c r="PHX15" s="1"/>
      <c r="PHY15" s="1"/>
      <c r="PHZ15" s="1"/>
      <c r="PIA15" s="1"/>
      <c r="PIB15" s="1"/>
      <c r="PIC15" s="1"/>
      <c r="PID15" s="1"/>
      <c r="PIE15" s="1"/>
      <c r="PIF15" s="1"/>
      <c r="PIG15" s="1"/>
      <c r="PIH15" s="1"/>
      <c r="PII15" s="1"/>
      <c r="PIJ15" s="1"/>
      <c r="PIK15" s="1"/>
      <c r="PIL15" s="1"/>
      <c r="PIM15" s="1"/>
      <c r="PIN15" s="1"/>
      <c r="PIO15" s="1"/>
      <c r="PIP15" s="1"/>
      <c r="PIQ15" s="1"/>
      <c r="PIR15" s="1"/>
      <c r="PIS15" s="1"/>
      <c r="PIT15" s="1"/>
      <c r="PIU15" s="1"/>
      <c r="PIV15" s="1"/>
      <c r="PIW15" s="1"/>
      <c r="PIX15" s="1"/>
      <c r="PIY15" s="1"/>
      <c r="PIZ15" s="1"/>
      <c r="PJA15" s="1"/>
      <c r="PJB15" s="1"/>
      <c r="PJC15" s="1"/>
      <c r="PJD15" s="1"/>
      <c r="PJE15" s="1"/>
      <c r="PJF15" s="1"/>
      <c r="PJG15" s="1"/>
      <c r="PJH15" s="1"/>
      <c r="PJI15" s="1"/>
      <c r="PJJ15" s="1"/>
      <c r="PJK15" s="1"/>
      <c r="PJL15" s="1"/>
      <c r="PJM15" s="1"/>
      <c r="PJN15" s="1"/>
      <c r="PJO15" s="1"/>
      <c r="PJP15" s="1"/>
      <c r="PJQ15" s="1"/>
      <c r="PJR15" s="1"/>
      <c r="PJS15" s="1"/>
      <c r="PJT15" s="1"/>
      <c r="PJU15" s="1"/>
      <c r="PJV15" s="1"/>
      <c r="PJW15" s="1"/>
      <c r="PJX15" s="1"/>
      <c r="PJY15" s="1"/>
      <c r="PJZ15" s="1"/>
      <c r="PKA15" s="1"/>
      <c r="PKB15" s="1"/>
      <c r="PKC15" s="1"/>
      <c r="PKD15" s="1"/>
      <c r="PKE15" s="1"/>
      <c r="PKF15" s="1"/>
      <c r="PKG15" s="1"/>
      <c r="PKH15" s="1"/>
      <c r="PKI15" s="1"/>
      <c r="PKJ15" s="1"/>
      <c r="PKK15" s="1"/>
      <c r="PKL15" s="1"/>
      <c r="PKM15" s="1"/>
      <c r="PKN15" s="1"/>
      <c r="PKO15" s="1"/>
      <c r="PKP15" s="1"/>
      <c r="PKQ15" s="1"/>
      <c r="PKR15" s="1"/>
      <c r="PKS15" s="1"/>
      <c r="PKT15" s="1"/>
      <c r="PKU15" s="1"/>
      <c r="PKV15" s="1"/>
      <c r="PKW15" s="1"/>
      <c r="PKX15" s="1"/>
      <c r="PKY15" s="1"/>
      <c r="PKZ15" s="1"/>
      <c r="PLA15" s="1"/>
      <c r="PLB15" s="1"/>
      <c r="PLC15" s="1"/>
      <c r="PLD15" s="1"/>
      <c r="PLE15" s="1"/>
      <c r="PLF15" s="1"/>
      <c r="PLG15" s="1"/>
      <c r="PLH15" s="1"/>
      <c r="PLI15" s="1"/>
      <c r="PLJ15" s="1"/>
      <c r="PLK15" s="1"/>
      <c r="PLL15" s="1"/>
      <c r="PLM15" s="1"/>
      <c r="PLN15" s="1"/>
      <c r="PLO15" s="1"/>
      <c r="PLP15" s="1"/>
      <c r="PLQ15" s="1"/>
      <c r="PLR15" s="1"/>
      <c r="PLS15" s="1"/>
      <c r="PLT15" s="1"/>
      <c r="PLU15" s="1"/>
      <c r="PLV15" s="1"/>
      <c r="PLW15" s="1"/>
      <c r="PLX15" s="1"/>
      <c r="PLY15" s="1"/>
      <c r="PLZ15" s="1"/>
      <c r="PMA15" s="1"/>
      <c r="PMB15" s="1"/>
      <c r="PMC15" s="1"/>
      <c r="PMD15" s="1"/>
      <c r="PME15" s="1"/>
      <c r="PMF15" s="1"/>
      <c r="PMG15" s="1"/>
      <c r="PMH15" s="1"/>
      <c r="PMI15" s="1"/>
      <c r="PMJ15" s="1"/>
      <c r="PMK15" s="1"/>
      <c r="PML15" s="1"/>
      <c r="PMM15" s="1"/>
      <c r="PMN15" s="1"/>
      <c r="PMO15" s="1"/>
      <c r="PMP15" s="1"/>
      <c r="PMQ15" s="1"/>
      <c r="PMR15" s="1"/>
      <c r="PMS15" s="1"/>
      <c r="PMT15" s="1"/>
      <c r="PMU15" s="1"/>
      <c r="PMV15" s="1"/>
      <c r="PMW15" s="1"/>
      <c r="PMX15" s="1"/>
      <c r="PMY15" s="1"/>
      <c r="PMZ15" s="1"/>
      <c r="PNA15" s="1"/>
      <c r="PNB15" s="1"/>
      <c r="PNC15" s="1"/>
      <c r="PND15" s="1"/>
      <c r="PNE15" s="1"/>
      <c r="PNF15" s="1"/>
      <c r="PNG15" s="1"/>
      <c r="PNH15" s="1"/>
      <c r="PNI15" s="1"/>
      <c r="PNJ15" s="1"/>
      <c r="PNK15" s="1"/>
      <c r="PNL15" s="1"/>
      <c r="PNM15" s="1"/>
      <c r="PNN15" s="1"/>
      <c r="PNO15" s="1"/>
      <c r="PNP15" s="1"/>
      <c r="PNQ15" s="1"/>
      <c r="PNR15" s="1"/>
      <c r="PNS15" s="1"/>
      <c r="PNT15" s="1"/>
      <c r="PNU15" s="1"/>
      <c r="PNV15" s="1"/>
      <c r="PNW15" s="1"/>
      <c r="PNX15" s="1"/>
      <c r="PNY15" s="1"/>
      <c r="PNZ15" s="1"/>
      <c r="POA15" s="1"/>
      <c r="POB15" s="1"/>
      <c r="POC15" s="1"/>
      <c r="POD15" s="1"/>
      <c r="POE15" s="1"/>
      <c r="POF15" s="1"/>
      <c r="POG15" s="1"/>
      <c r="POH15" s="1"/>
      <c r="POI15" s="1"/>
      <c r="POJ15" s="1"/>
      <c r="POK15" s="1"/>
      <c r="POL15" s="1"/>
      <c r="POM15" s="1"/>
      <c r="PON15" s="1"/>
      <c r="POO15" s="1"/>
      <c r="POP15" s="1"/>
      <c r="POQ15" s="1"/>
      <c r="POR15" s="1"/>
      <c r="POS15" s="1"/>
      <c r="POT15" s="1"/>
      <c r="POU15" s="1"/>
      <c r="POV15" s="1"/>
      <c r="POW15" s="1"/>
      <c r="POX15" s="1"/>
      <c r="POY15" s="1"/>
      <c r="POZ15" s="1"/>
      <c r="PPA15" s="1"/>
      <c r="PPB15" s="1"/>
      <c r="PPC15" s="1"/>
      <c r="PPD15" s="1"/>
      <c r="PPE15" s="1"/>
      <c r="PPF15" s="1"/>
      <c r="PPG15" s="1"/>
      <c r="PPH15" s="1"/>
      <c r="PPI15" s="1"/>
      <c r="PPJ15" s="1"/>
      <c r="PPK15" s="1"/>
      <c r="PPL15" s="1"/>
      <c r="PPM15" s="1"/>
      <c r="PPN15" s="1"/>
      <c r="PPO15" s="1"/>
      <c r="PPP15" s="1"/>
      <c r="PPQ15" s="1"/>
      <c r="PPR15" s="1"/>
      <c r="PPS15" s="1"/>
      <c r="PPT15" s="1"/>
      <c r="PPU15" s="1"/>
      <c r="PPV15" s="1"/>
      <c r="PPW15" s="1"/>
      <c r="PPX15" s="1"/>
      <c r="PPY15" s="1"/>
      <c r="PPZ15" s="1"/>
      <c r="PQA15" s="1"/>
      <c r="PQB15" s="1"/>
      <c r="PQC15" s="1"/>
      <c r="PQD15" s="1"/>
      <c r="PQE15" s="1"/>
      <c r="PQF15" s="1"/>
      <c r="PQG15" s="1"/>
      <c r="PQH15" s="1"/>
      <c r="PQI15" s="1"/>
      <c r="PQJ15" s="1"/>
      <c r="PQK15" s="1"/>
      <c r="PQL15" s="1"/>
      <c r="PQM15" s="1"/>
      <c r="PQN15" s="1"/>
      <c r="PQO15" s="1"/>
      <c r="PQP15" s="1"/>
      <c r="PQQ15" s="1"/>
      <c r="PQR15" s="1"/>
      <c r="PQS15" s="1"/>
      <c r="PQT15" s="1"/>
      <c r="PQU15" s="1"/>
      <c r="PQV15" s="1"/>
      <c r="PQW15" s="1"/>
      <c r="PQX15" s="1"/>
      <c r="PQY15" s="1"/>
      <c r="PQZ15" s="1"/>
      <c r="PRA15" s="1"/>
      <c r="PRB15" s="1"/>
      <c r="PRC15" s="1"/>
      <c r="PRD15" s="1"/>
      <c r="PRE15" s="1"/>
      <c r="PRF15" s="1"/>
      <c r="PRG15" s="1"/>
      <c r="PRH15" s="1"/>
      <c r="PRI15" s="1"/>
      <c r="PRJ15" s="1"/>
      <c r="PRK15" s="1"/>
      <c r="PRL15" s="1"/>
      <c r="PRM15" s="1"/>
      <c r="PRN15" s="1"/>
      <c r="PRO15" s="1"/>
      <c r="PRP15" s="1"/>
      <c r="PRQ15" s="1"/>
      <c r="PRR15" s="1"/>
      <c r="PRS15" s="1"/>
      <c r="PRT15" s="1"/>
      <c r="PRU15" s="1"/>
      <c r="PRV15" s="1"/>
      <c r="PRW15" s="1"/>
      <c r="PRX15" s="1"/>
      <c r="PRY15" s="1"/>
      <c r="PRZ15" s="1"/>
      <c r="PSA15" s="1"/>
      <c r="PSB15" s="1"/>
      <c r="PSC15" s="1"/>
      <c r="PSD15" s="1"/>
      <c r="PSE15" s="1"/>
      <c r="PSF15" s="1"/>
      <c r="PSG15" s="1"/>
      <c r="PSH15" s="1"/>
      <c r="PSI15" s="1"/>
      <c r="PSJ15" s="1"/>
      <c r="PSK15" s="1"/>
      <c r="PSL15" s="1"/>
      <c r="PSM15" s="1"/>
      <c r="PSN15" s="1"/>
      <c r="PSO15" s="1"/>
      <c r="PSP15" s="1"/>
      <c r="PSQ15" s="1"/>
      <c r="PSR15" s="1"/>
      <c r="PSS15" s="1"/>
      <c r="PST15" s="1"/>
      <c r="PSU15" s="1"/>
      <c r="PSV15" s="1"/>
      <c r="PSW15" s="1"/>
      <c r="PSX15" s="1"/>
      <c r="PSY15" s="1"/>
      <c r="PSZ15" s="1"/>
      <c r="PTA15" s="1"/>
      <c r="PTB15" s="1"/>
      <c r="PTC15" s="1"/>
      <c r="PTD15" s="1"/>
      <c r="PTE15" s="1"/>
      <c r="PTF15" s="1"/>
      <c r="PTG15" s="1"/>
      <c r="PTH15" s="1"/>
      <c r="PTI15" s="1"/>
      <c r="PTJ15" s="1"/>
      <c r="PTK15" s="1"/>
      <c r="PTL15" s="1"/>
      <c r="PTM15" s="1"/>
      <c r="PTN15" s="1"/>
      <c r="PTO15" s="1"/>
      <c r="PTP15" s="1"/>
      <c r="PTQ15" s="1"/>
      <c r="PTR15" s="1"/>
      <c r="PTS15" s="1"/>
      <c r="PTT15" s="1"/>
      <c r="PTU15" s="1"/>
      <c r="PTV15" s="1"/>
      <c r="PTW15" s="1"/>
      <c r="PTX15" s="1"/>
      <c r="PTY15" s="1"/>
      <c r="PTZ15" s="1"/>
      <c r="PUA15" s="1"/>
      <c r="PUB15" s="1"/>
      <c r="PUC15" s="1"/>
      <c r="PUD15" s="1"/>
      <c r="PUE15" s="1"/>
      <c r="PUF15" s="1"/>
      <c r="PUG15" s="1"/>
      <c r="PUH15" s="1"/>
      <c r="PUI15" s="1"/>
      <c r="PUJ15" s="1"/>
      <c r="PUK15" s="1"/>
      <c r="PUL15" s="1"/>
      <c r="PUM15" s="1"/>
      <c r="PUN15" s="1"/>
      <c r="PUO15" s="1"/>
      <c r="PUP15" s="1"/>
      <c r="PUQ15" s="1"/>
      <c r="PUR15" s="1"/>
      <c r="PUS15" s="1"/>
      <c r="PUT15" s="1"/>
      <c r="PUU15" s="1"/>
      <c r="PUV15" s="1"/>
      <c r="PUW15" s="1"/>
      <c r="PUX15" s="1"/>
      <c r="PUY15" s="1"/>
      <c r="PUZ15" s="1"/>
      <c r="PVA15" s="1"/>
      <c r="PVB15" s="1"/>
      <c r="PVC15" s="1"/>
      <c r="PVD15" s="1"/>
      <c r="PVE15" s="1"/>
      <c r="PVF15" s="1"/>
      <c r="PVG15" s="1"/>
      <c r="PVH15" s="1"/>
      <c r="PVI15" s="1"/>
      <c r="PVJ15" s="1"/>
      <c r="PVK15" s="1"/>
      <c r="PVL15" s="1"/>
      <c r="PVM15" s="1"/>
      <c r="PVN15" s="1"/>
      <c r="PVO15" s="1"/>
      <c r="PVP15" s="1"/>
      <c r="PVQ15" s="1"/>
      <c r="PVR15" s="1"/>
      <c r="PVS15" s="1"/>
      <c r="PVT15" s="1"/>
      <c r="PVU15" s="1"/>
      <c r="PVV15" s="1"/>
      <c r="PVW15" s="1"/>
      <c r="PVX15" s="1"/>
      <c r="PVY15" s="1"/>
      <c r="PVZ15" s="1"/>
      <c r="PWA15" s="1"/>
      <c r="PWB15" s="1"/>
      <c r="PWC15" s="1"/>
      <c r="PWD15" s="1"/>
      <c r="PWE15" s="1"/>
      <c r="PWF15" s="1"/>
      <c r="PWG15" s="1"/>
      <c r="PWH15" s="1"/>
      <c r="PWI15" s="1"/>
      <c r="PWJ15" s="1"/>
      <c r="PWK15" s="1"/>
      <c r="PWL15" s="1"/>
      <c r="PWM15" s="1"/>
      <c r="PWN15" s="1"/>
      <c r="PWO15" s="1"/>
      <c r="PWP15" s="1"/>
      <c r="PWQ15" s="1"/>
      <c r="PWR15" s="1"/>
      <c r="PWS15" s="1"/>
      <c r="PWT15" s="1"/>
      <c r="PWU15" s="1"/>
      <c r="PWV15" s="1"/>
      <c r="PWW15" s="1"/>
      <c r="PWX15" s="1"/>
      <c r="PWY15" s="1"/>
      <c r="PWZ15" s="1"/>
      <c r="PXA15" s="1"/>
      <c r="PXB15" s="1"/>
      <c r="PXC15" s="1"/>
      <c r="PXD15" s="1"/>
      <c r="PXE15" s="1"/>
      <c r="PXF15" s="1"/>
      <c r="PXG15" s="1"/>
      <c r="PXH15" s="1"/>
      <c r="PXI15" s="1"/>
      <c r="PXJ15" s="1"/>
      <c r="PXK15" s="1"/>
      <c r="PXL15" s="1"/>
      <c r="PXM15" s="1"/>
      <c r="PXN15" s="1"/>
      <c r="PXO15" s="1"/>
      <c r="PXP15" s="1"/>
      <c r="PXQ15" s="1"/>
      <c r="PXR15" s="1"/>
      <c r="PXS15" s="1"/>
      <c r="PXT15" s="1"/>
      <c r="PXU15" s="1"/>
      <c r="PXV15" s="1"/>
      <c r="PXW15" s="1"/>
      <c r="PXX15" s="1"/>
      <c r="PXY15" s="1"/>
      <c r="PXZ15" s="1"/>
      <c r="PYA15" s="1"/>
      <c r="PYB15" s="1"/>
      <c r="PYC15" s="1"/>
      <c r="PYD15" s="1"/>
      <c r="PYE15" s="1"/>
      <c r="PYF15" s="1"/>
      <c r="PYG15" s="1"/>
      <c r="PYH15" s="1"/>
      <c r="PYI15" s="1"/>
      <c r="PYJ15" s="1"/>
      <c r="PYK15" s="1"/>
      <c r="PYL15" s="1"/>
      <c r="PYM15" s="1"/>
      <c r="PYN15" s="1"/>
      <c r="PYO15" s="1"/>
      <c r="PYP15" s="1"/>
      <c r="PYQ15" s="1"/>
      <c r="PYR15" s="1"/>
      <c r="PYS15" s="1"/>
      <c r="PYT15" s="1"/>
      <c r="PYU15" s="1"/>
      <c r="PYV15" s="1"/>
      <c r="PYW15" s="1"/>
      <c r="PYX15" s="1"/>
      <c r="PYY15" s="1"/>
      <c r="PYZ15" s="1"/>
      <c r="PZA15" s="1"/>
      <c r="PZB15" s="1"/>
      <c r="PZC15" s="1"/>
      <c r="PZD15" s="1"/>
      <c r="PZE15" s="1"/>
      <c r="PZF15" s="1"/>
      <c r="PZG15" s="1"/>
      <c r="PZH15" s="1"/>
      <c r="PZI15" s="1"/>
      <c r="PZJ15" s="1"/>
      <c r="PZK15" s="1"/>
      <c r="PZL15" s="1"/>
      <c r="PZM15" s="1"/>
      <c r="PZN15" s="1"/>
      <c r="PZO15" s="1"/>
      <c r="PZP15" s="1"/>
      <c r="PZQ15" s="1"/>
      <c r="PZR15" s="1"/>
      <c r="PZS15" s="1"/>
      <c r="PZT15" s="1"/>
      <c r="PZU15" s="1"/>
      <c r="PZV15" s="1"/>
      <c r="PZW15" s="1"/>
      <c r="PZX15" s="1"/>
      <c r="PZY15" s="1"/>
      <c r="PZZ15" s="1"/>
      <c r="QAA15" s="1"/>
      <c r="QAB15" s="1"/>
      <c r="QAC15" s="1"/>
      <c r="QAD15" s="1"/>
      <c r="QAE15" s="1"/>
      <c r="QAF15" s="1"/>
      <c r="QAG15" s="1"/>
      <c r="QAH15" s="1"/>
      <c r="QAI15" s="1"/>
      <c r="QAJ15" s="1"/>
      <c r="QAK15" s="1"/>
      <c r="QAL15" s="1"/>
      <c r="QAM15" s="1"/>
      <c r="QAN15" s="1"/>
      <c r="QAO15" s="1"/>
      <c r="QAP15" s="1"/>
      <c r="QAQ15" s="1"/>
      <c r="QAR15" s="1"/>
      <c r="QAS15" s="1"/>
      <c r="QAT15" s="1"/>
      <c r="QAU15" s="1"/>
      <c r="QAV15" s="1"/>
      <c r="QAW15" s="1"/>
      <c r="QAX15" s="1"/>
      <c r="QAY15" s="1"/>
      <c r="QAZ15" s="1"/>
      <c r="QBA15" s="1"/>
      <c r="QBB15" s="1"/>
      <c r="QBC15" s="1"/>
      <c r="QBD15" s="1"/>
      <c r="QBE15" s="1"/>
      <c r="QBF15" s="1"/>
      <c r="QBG15" s="1"/>
      <c r="QBH15" s="1"/>
      <c r="QBI15" s="1"/>
      <c r="QBJ15" s="1"/>
      <c r="QBK15" s="1"/>
      <c r="QBL15" s="1"/>
      <c r="QBM15" s="1"/>
      <c r="QBN15" s="1"/>
      <c r="QBO15" s="1"/>
      <c r="QBP15" s="1"/>
      <c r="QBQ15" s="1"/>
      <c r="QBR15" s="1"/>
      <c r="QBS15" s="1"/>
      <c r="QBT15" s="1"/>
      <c r="QBU15" s="1"/>
      <c r="QBV15" s="1"/>
      <c r="QBW15" s="1"/>
      <c r="QBX15" s="1"/>
      <c r="QBY15" s="1"/>
      <c r="QBZ15" s="1"/>
      <c r="QCA15" s="1"/>
      <c r="QCB15" s="1"/>
      <c r="QCC15" s="1"/>
      <c r="QCD15" s="1"/>
      <c r="QCE15" s="1"/>
      <c r="QCF15" s="1"/>
      <c r="QCG15" s="1"/>
      <c r="QCH15" s="1"/>
      <c r="QCI15" s="1"/>
      <c r="QCJ15" s="1"/>
      <c r="QCK15" s="1"/>
      <c r="QCL15" s="1"/>
      <c r="QCM15" s="1"/>
      <c r="QCN15" s="1"/>
      <c r="QCO15" s="1"/>
      <c r="QCP15" s="1"/>
      <c r="QCQ15" s="1"/>
      <c r="QCR15" s="1"/>
      <c r="QCS15" s="1"/>
      <c r="QCT15" s="1"/>
      <c r="QCU15" s="1"/>
      <c r="QCV15" s="1"/>
      <c r="QCW15" s="1"/>
      <c r="QCX15" s="1"/>
      <c r="QCY15" s="1"/>
      <c r="QCZ15" s="1"/>
      <c r="QDA15" s="1"/>
      <c r="QDB15" s="1"/>
      <c r="QDC15" s="1"/>
      <c r="QDD15" s="1"/>
      <c r="QDE15" s="1"/>
      <c r="QDF15" s="1"/>
      <c r="QDG15" s="1"/>
      <c r="QDH15" s="1"/>
      <c r="QDI15" s="1"/>
      <c r="QDJ15" s="1"/>
      <c r="QDK15" s="1"/>
      <c r="QDL15" s="1"/>
      <c r="QDM15" s="1"/>
      <c r="QDN15" s="1"/>
      <c r="QDO15" s="1"/>
      <c r="QDP15" s="1"/>
      <c r="QDQ15" s="1"/>
      <c r="QDR15" s="1"/>
      <c r="QDS15" s="1"/>
      <c r="QDT15" s="1"/>
      <c r="QDU15" s="1"/>
      <c r="QDV15" s="1"/>
      <c r="QDW15" s="1"/>
      <c r="QDX15" s="1"/>
      <c r="QDY15" s="1"/>
      <c r="QDZ15" s="1"/>
      <c r="QEA15" s="1"/>
      <c r="QEB15" s="1"/>
      <c r="QEC15" s="1"/>
      <c r="QED15" s="1"/>
      <c r="QEE15" s="1"/>
      <c r="QEF15" s="1"/>
      <c r="QEG15" s="1"/>
      <c r="QEH15" s="1"/>
      <c r="QEI15" s="1"/>
      <c r="QEJ15" s="1"/>
      <c r="QEK15" s="1"/>
      <c r="QEL15" s="1"/>
      <c r="QEM15" s="1"/>
      <c r="QEN15" s="1"/>
      <c r="QEO15" s="1"/>
      <c r="QEP15" s="1"/>
      <c r="QEQ15" s="1"/>
      <c r="QER15" s="1"/>
      <c r="QES15" s="1"/>
      <c r="QET15" s="1"/>
      <c r="QEU15" s="1"/>
      <c r="QEV15" s="1"/>
      <c r="QEW15" s="1"/>
      <c r="QEX15" s="1"/>
      <c r="QEY15" s="1"/>
      <c r="QEZ15" s="1"/>
      <c r="QFA15" s="1"/>
      <c r="QFB15" s="1"/>
      <c r="QFC15" s="1"/>
      <c r="QFD15" s="1"/>
      <c r="QFE15" s="1"/>
      <c r="QFF15" s="1"/>
      <c r="QFG15" s="1"/>
      <c r="QFH15" s="1"/>
      <c r="QFI15" s="1"/>
      <c r="QFJ15" s="1"/>
      <c r="QFK15" s="1"/>
      <c r="QFL15" s="1"/>
      <c r="QFM15" s="1"/>
      <c r="QFN15" s="1"/>
      <c r="QFO15" s="1"/>
      <c r="QFP15" s="1"/>
      <c r="QFQ15" s="1"/>
      <c r="QFR15" s="1"/>
      <c r="QFS15" s="1"/>
      <c r="QFT15" s="1"/>
      <c r="QFU15" s="1"/>
      <c r="QFV15" s="1"/>
      <c r="QFW15" s="1"/>
      <c r="QFX15" s="1"/>
      <c r="QFY15" s="1"/>
      <c r="QFZ15" s="1"/>
      <c r="QGA15" s="1"/>
      <c r="QGB15" s="1"/>
      <c r="QGC15" s="1"/>
      <c r="QGD15" s="1"/>
      <c r="QGE15" s="1"/>
      <c r="QGF15" s="1"/>
      <c r="QGG15" s="1"/>
      <c r="QGH15" s="1"/>
      <c r="QGI15" s="1"/>
      <c r="QGJ15" s="1"/>
      <c r="QGK15" s="1"/>
      <c r="QGL15" s="1"/>
      <c r="QGM15" s="1"/>
      <c r="QGN15" s="1"/>
      <c r="QGO15" s="1"/>
      <c r="QGP15" s="1"/>
      <c r="QGQ15" s="1"/>
      <c r="QGR15" s="1"/>
      <c r="QGS15" s="1"/>
      <c r="QGT15" s="1"/>
      <c r="QGU15" s="1"/>
      <c r="QGV15" s="1"/>
      <c r="QGW15" s="1"/>
      <c r="QGX15" s="1"/>
      <c r="QGY15" s="1"/>
      <c r="QGZ15" s="1"/>
      <c r="QHA15" s="1"/>
      <c r="QHB15" s="1"/>
      <c r="QHC15" s="1"/>
      <c r="QHD15" s="1"/>
      <c r="QHE15" s="1"/>
      <c r="QHF15" s="1"/>
      <c r="QHG15" s="1"/>
      <c r="QHH15" s="1"/>
      <c r="QHI15" s="1"/>
      <c r="QHJ15" s="1"/>
      <c r="QHK15" s="1"/>
      <c r="QHL15" s="1"/>
      <c r="QHM15" s="1"/>
      <c r="QHN15" s="1"/>
      <c r="QHO15" s="1"/>
      <c r="QHP15" s="1"/>
      <c r="QHQ15" s="1"/>
      <c r="QHR15" s="1"/>
      <c r="QHS15" s="1"/>
      <c r="QHT15" s="1"/>
      <c r="QHU15" s="1"/>
      <c r="QHV15" s="1"/>
      <c r="QHW15" s="1"/>
      <c r="QHX15" s="1"/>
      <c r="QHY15" s="1"/>
      <c r="QHZ15" s="1"/>
      <c r="QIA15" s="1"/>
      <c r="QIB15" s="1"/>
      <c r="QIC15" s="1"/>
      <c r="QID15" s="1"/>
      <c r="QIE15" s="1"/>
      <c r="QIF15" s="1"/>
      <c r="QIG15" s="1"/>
      <c r="QIH15" s="1"/>
      <c r="QII15" s="1"/>
      <c r="QIJ15" s="1"/>
      <c r="QIK15" s="1"/>
      <c r="QIL15" s="1"/>
      <c r="QIM15" s="1"/>
      <c r="QIN15" s="1"/>
      <c r="QIO15" s="1"/>
      <c r="QIP15" s="1"/>
      <c r="QIQ15" s="1"/>
      <c r="QIR15" s="1"/>
      <c r="QIS15" s="1"/>
      <c r="QIT15" s="1"/>
      <c r="QIU15" s="1"/>
      <c r="QIV15" s="1"/>
      <c r="QIW15" s="1"/>
      <c r="QIX15" s="1"/>
      <c r="QIY15" s="1"/>
      <c r="QIZ15" s="1"/>
      <c r="QJA15" s="1"/>
      <c r="QJB15" s="1"/>
      <c r="QJC15" s="1"/>
      <c r="QJD15" s="1"/>
      <c r="QJE15" s="1"/>
      <c r="QJF15" s="1"/>
      <c r="QJG15" s="1"/>
      <c r="QJH15" s="1"/>
      <c r="QJI15" s="1"/>
      <c r="QJJ15" s="1"/>
      <c r="QJK15" s="1"/>
      <c r="QJL15" s="1"/>
      <c r="QJM15" s="1"/>
      <c r="QJN15" s="1"/>
      <c r="QJO15" s="1"/>
      <c r="QJP15" s="1"/>
      <c r="QJQ15" s="1"/>
      <c r="QJR15" s="1"/>
      <c r="QJS15" s="1"/>
      <c r="QJT15" s="1"/>
      <c r="QJU15" s="1"/>
      <c r="QJV15" s="1"/>
      <c r="QJW15" s="1"/>
      <c r="QJX15" s="1"/>
      <c r="QJY15" s="1"/>
      <c r="QJZ15" s="1"/>
      <c r="QKA15" s="1"/>
      <c r="QKB15" s="1"/>
      <c r="QKC15" s="1"/>
      <c r="QKD15" s="1"/>
      <c r="QKE15" s="1"/>
      <c r="QKF15" s="1"/>
      <c r="QKG15" s="1"/>
      <c r="QKH15" s="1"/>
      <c r="QKI15" s="1"/>
      <c r="QKJ15" s="1"/>
      <c r="QKK15" s="1"/>
      <c r="QKL15" s="1"/>
      <c r="QKM15" s="1"/>
      <c r="QKN15" s="1"/>
      <c r="QKO15" s="1"/>
      <c r="QKP15" s="1"/>
      <c r="QKQ15" s="1"/>
      <c r="QKR15" s="1"/>
      <c r="QKS15" s="1"/>
      <c r="QKT15" s="1"/>
      <c r="QKU15" s="1"/>
      <c r="QKV15" s="1"/>
      <c r="QKW15" s="1"/>
      <c r="QKX15" s="1"/>
      <c r="QKY15" s="1"/>
      <c r="QKZ15" s="1"/>
      <c r="QLA15" s="1"/>
      <c r="QLB15" s="1"/>
      <c r="QLC15" s="1"/>
      <c r="QLD15" s="1"/>
      <c r="QLE15" s="1"/>
      <c r="QLF15" s="1"/>
      <c r="QLG15" s="1"/>
      <c r="QLH15" s="1"/>
      <c r="QLI15" s="1"/>
      <c r="QLJ15" s="1"/>
      <c r="QLK15" s="1"/>
      <c r="QLL15" s="1"/>
      <c r="QLM15" s="1"/>
      <c r="QLN15" s="1"/>
      <c r="QLO15" s="1"/>
      <c r="QLP15" s="1"/>
      <c r="QLQ15" s="1"/>
      <c r="QLR15" s="1"/>
      <c r="QLS15" s="1"/>
      <c r="QLT15" s="1"/>
      <c r="QLU15" s="1"/>
      <c r="QLV15" s="1"/>
      <c r="QLW15" s="1"/>
      <c r="QLX15" s="1"/>
      <c r="QLY15" s="1"/>
      <c r="QLZ15" s="1"/>
      <c r="QMA15" s="1"/>
      <c r="QMB15" s="1"/>
      <c r="QMC15" s="1"/>
      <c r="QMD15" s="1"/>
      <c r="QME15" s="1"/>
      <c r="QMF15" s="1"/>
      <c r="QMG15" s="1"/>
      <c r="QMH15" s="1"/>
      <c r="QMI15" s="1"/>
      <c r="QMJ15" s="1"/>
      <c r="QMK15" s="1"/>
      <c r="QML15" s="1"/>
      <c r="QMM15" s="1"/>
      <c r="QMN15" s="1"/>
      <c r="QMO15" s="1"/>
      <c r="QMP15" s="1"/>
      <c r="QMQ15" s="1"/>
      <c r="QMR15" s="1"/>
      <c r="QMS15" s="1"/>
      <c r="QMT15" s="1"/>
      <c r="QMU15" s="1"/>
      <c r="QMV15" s="1"/>
      <c r="QMW15" s="1"/>
      <c r="QMX15" s="1"/>
      <c r="QMY15" s="1"/>
      <c r="QMZ15" s="1"/>
      <c r="QNA15" s="1"/>
      <c r="QNB15" s="1"/>
      <c r="QNC15" s="1"/>
      <c r="QND15" s="1"/>
      <c r="QNE15" s="1"/>
      <c r="QNF15" s="1"/>
      <c r="QNG15" s="1"/>
      <c r="QNH15" s="1"/>
      <c r="QNI15" s="1"/>
      <c r="QNJ15" s="1"/>
      <c r="QNK15" s="1"/>
      <c r="QNL15" s="1"/>
      <c r="QNM15" s="1"/>
      <c r="QNN15" s="1"/>
      <c r="QNO15" s="1"/>
      <c r="QNP15" s="1"/>
      <c r="QNQ15" s="1"/>
      <c r="QNR15" s="1"/>
      <c r="QNS15" s="1"/>
      <c r="QNT15" s="1"/>
      <c r="QNU15" s="1"/>
      <c r="QNV15" s="1"/>
      <c r="QNW15" s="1"/>
      <c r="QNX15" s="1"/>
      <c r="QNY15" s="1"/>
      <c r="QNZ15" s="1"/>
      <c r="QOA15" s="1"/>
      <c r="QOB15" s="1"/>
      <c r="QOC15" s="1"/>
      <c r="QOD15" s="1"/>
      <c r="QOE15" s="1"/>
      <c r="QOF15" s="1"/>
      <c r="QOG15" s="1"/>
      <c r="QOH15" s="1"/>
      <c r="QOI15" s="1"/>
      <c r="QOJ15" s="1"/>
      <c r="QOK15" s="1"/>
      <c r="QOL15" s="1"/>
      <c r="QOM15" s="1"/>
      <c r="QON15" s="1"/>
      <c r="QOO15" s="1"/>
      <c r="QOP15" s="1"/>
      <c r="QOQ15" s="1"/>
      <c r="QOR15" s="1"/>
      <c r="QOS15" s="1"/>
      <c r="QOT15" s="1"/>
      <c r="QOU15" s="1"/>
      <c r="QOV15" s="1"/>
      <c r="QOW15" s="1"/>
      <c r="QOX15" s="1"/>
      <c r="QOY15" s="1"/>
      <c r="QOZ15" s="1"/>
      <c r="QPA15" s="1"/>
      <c r="QPB15" s="1"/>
      <c r="QPC15" s="1"/>
      <c r="QPD15" s="1"/>
      <c r="QPE15" s="1"/>
      <c r="QPF15" s="1"/>
      <c r="QPG15" s="1"/>
      <c r="QPH15" s="1"/>
      <c r="QPI15" s="1"/>
      <c r="QPJ15" s="1"/>
      <c r="QPK15" s="1"/>
      <c r="QPL15" s="1"/>
      <c r="QPM15" s="1"/>
      <c r="QPN15" s="1"/>
      <c r="QPO15" s="1"/>
      <c r="QPP15" s="1"/>
      <c r="QPQ15" s="1"/>
      <c r="QPR15" s="1"/>
      <c r="QPS15" s="1"/>
      <c r="QPT15" s="1"/>
      <c r="QPU15" s="1"/>
      <c r="QPV15" s="1"/>
      <c r="QPW15" s="1"/>
      <c r="QPX15" s="1"/>
      <c r="QPY15" s="1"/>
      <c r="QPZ15" s="1"/>
      <c r="QQA15" s="1"/>
      <c r="QQB15" s="1"/>
      <c r="QQC15" s="1"/>
      <c r="QQD15" s="1"/>
      <c r="QQE15" s="1"/>
      <c r="QQF15" s="1"/>
      <c r="QQG15" s="1"/>
      <c r="QQH15" s="1"/>
      <c r="QQI15" s="1"/>
      <c r="QQJ15" s="1"/>
      <c r="QQK15" s="1"/>
      <c r="QQL15" s="1"/>
      <c r="QQM15" s="1"/>
      <c r="QQN15" s="1"/>
      <c r="QQO15" s="1"/>
      <c r="QQP15" s="1"/>
      <c r="QQQ15" s="1"/>
      <c r="QQR15" s="1"/>
      <c r="QQS15" s="1"/>
      <c r="QQT15" s="1"/>
      <c r="QQU15" s="1"/>
      <c r="QQV15" s="1"/>
      <c r="QQW15" s="1"/>
      <c r="QQX15" s="1"/>
      <c r="QQY15" s="1"/>
      <c r="QQZ15" s="1"/>
      <c r="QRA15" s="1"/>
      <c r="QRB15" s="1"/>
      <c r="QRC15" s="1"/>
      <c r="QRD15" s="1"/>
      <c r="QRE15" s="1"/>
      <c r="QRF15" s="1"/>
      <c r="QRG15" s="1"/>
      <c r="QRH15" s="1"/>
      <c r="QRI15" s="1"/>
      <c r="QRJ15" s="1"/>
      <c r="QRK15" s="1"/>
      <c r="QRL15" s="1"/>
      <c r="QRM15" s="1"/>
      <c r="QRN15" s="1"/>
      <c r="QRO15" s="1"/>
      <c r="QRP15" s="1"/>
      <c r="QRQ15" s="1"/>
      <c r="QRR15" s="1"/>
      <c r="QRS15" s="1"/>
      <c r="QRT15" s="1"/>
      <c r="QRU15" s="1"/>
      <c r="QRV15" s="1"/>
      <c r="QRW15" s="1"/>
      <c r="QRX15" s="1"/>
      <c r="QRY15" s="1"/>
      <c r="QRZ15" s="1"/>
      <c r="QSA15" s="1"/>
      <c r="QSB15" s="1"/>
      <c r="QSC15" s="1"/>
      <c r="QSD15" s="1"/>
      <c r="QSE15" s="1"/>
      <c r="QSF15" s="1"/>
      <c r="QSG15" s="1"/>
      <c r="QSH15" s="1"/>
      <c r="QSI15" s="1"/>
      <c r="QSJ15" s="1"/>
      <c r="QSK15" s="1"/>
      <c r="QSL15" s="1"/>
      <c r="QSM15" s="1"/>
      <c r="QSN15" s="1"/>
      <c r="QSO15" s="1"/>
      <c r="QSP15" s="1"/>
      <c r="QSQ15" s="1"/>
      <c r="QSR15" s="1"/>
      <c r="QSS15" s="1"/>
      <c r="QST15" s="1"/>
      <c r="QSU15" s="1"/>
      <c r="QSV15" s="1"/>
      <c r="QSW15" s="1"/>
      <c r="QSX15" s="1"/>
      <c r="QSY15" s="1"/>
      <c r="QSZ15" s="1"/>
      <c r="QTA15" s="1"/>
      <c r="QTB15" s="1"/>
      <c r="QTC15" s="1"/>
      <c r="QTD15" s="1"/>
      <c r="QTE15" s="1"/>
      <c r="QTF15" s="1"/>
      <c r="QTG15" s="1"/>
      <c r="QTH15" s="1"/>
      <c r="QTI15" s="1"/>
      <c r="QTJ15" s="1"/>
      <c r="QTK15" s="1"/>
      <c r="QTL15" s="1"/>
      <c r="QTM15" s="1"/>
      <c r="QTN15" s="1"/>
      <c r="QTO15" s="1"/>
      <c r="QTP15" s="1"/>
      <c r="QTQ15" s="1"/>
      <c r="QTR15" s="1"/>
      <c r="QTS15" s="1"/>
      <c r="QTT15" s="1"/>
      <c r="QTU15" s="1"/>
      <c r="QTV15" s="1"/>
      <c r="QTW15" s="1"/>
      <c r="QTX15" s="1"/>
      <c r="QTY15" s="1"/>
      <c r="QTZ15" s="1"/>
      <c r="QUA15" s="1"/>
      <c r="QUB15" s="1"/>
      <c r="QUC15" s="1"/>
      <c r="QUD15" s="1"/>
      <c r="QUE15" s="1"/>
      <c r="QUF15" s="1"/>
      <c r="QUG15" s="1"/>
      <c r="QUH15" s="1"/>
      <c r="QUI15" s="1"/>
      <c r="QUJ15" s="1"/>
      <c r="QUK15" s="1"/>
      <c r="QUL15" s="1"/>
      <c r="QUM15" s="1"/>
      <c r="QUN15" s="1"/>
      <c r="QUO15" s="1"/>
      <c r="QUP15" s="1"/>
      <c r="QUQ15" s="1"/>
      <c r="QUR15" s="1"/>
      <c r="QUS15" s="1"/>
      <c r="QUT15" s="1"/>
      <c r="QUU15" s="1"/>
      <c r="QUV15" s="1"/>
      <c r="QUW15" s="1"/>
      <c r="QUX15" s="1"/>
      <c r="QUY15" s="1"/>
      <c r="QUZ15" s="1"/>
      <c r="QVA15" s="1"/>
      <c r="QVB15" s="1"/>
      <c r="QVC15" s="1"/>
      <c r="QVD15" s="1"/>
      <c r="QVE15" s="1"/>
      <c r="QVF15" s="1"/>
      <c r="QVG15" s="1"/>
      <c r="QVH15" s="1"/>
      <c r="QVI15" s="1"/>
      <c r="QVJ15" s="1"/>
      <c r="QVK15" s="1"/>
      <c r="QVL15" s="1"/>
      <c r="QVM15" s="1"/>
      <c r="QVN15" s="1"/>
      <c r="QVO15" s="1"/>
      <c r="QVP15" s="1"/>
      <c r="QVQ15" s="1"/>
      <c r="QVR15" s="1"/>
      <c r="QVS15" s="1"/>
      <c r="QVT15" s="1"/>
      <c r="QVU15" s="1"/>
      <c r="QVV15" s="1"/>
      <c r="QVW15" s="1"/>
      <c r="QVX15" s="1"/>
      <c r="QVY15" s="1"/>
      <c r="QVZ15" s="1"/>
      <c r="QWA15" s="1"/>
      <c r="QWB15" s="1"/>
      <c r="QWC15" s="1"/>
      <c r="QWD15" s="1"/>
      <c r="QWE15" s="1"/>
      <c r="QWF15" s="1"/>
      <c r="QWG15" s="1"/>
      <c r="QWH15" s="1"/>
      <c r="QWI15" s="1"/>
      <c r="QWJ15" s="1"/>
      <c r="QWK15" s="1"/>
      <c r="QWL15" s="1"/>
      <c r="QWM15" s="1"/>
      <c r="QWN15" s="1"/>
      <c r="QWO15" s="1"/>
      <c r="QWP15" s="1"/>
      <c r="QWQ15" s="1"/>
      <c r="QWR15" s="1"/>
      <c r="QWS15" s="1"/>
      <c r="QWT15" s="1"/>
      <c r="QWU15" s="1"/>
      <c r="QWV15" s="1"/>
      <c r="QWW15" s="1"/>
      <c r="QWX15" s="1"/>
      <c r="QWY15" s="1"/>
      <c r="QWZ15" s="1"/>
      <c r="QXA15" s="1"/>
      <c r="QXB15" s="1"/>
      <c r="QXC15" s="1"/>
      <c r="QXD15" s="1"/>
      <c r="QXE15" s="1"/>
      <c r="QXF15" s="1"/>
      <c r="QXG15" s="1"/>
      <c r="QXH15" s="1"/>
      <c r="QXI15" s="1"/>
      <c r="QXJ15" s="1"/>
      <c r="QXK15" s="1"/>
      <c r="QXL15" s="1"/>
      <c r="QXM15" s="1"/>
      <c r="QXN15" s="1"/>
      <c r="QXO15" s="1"/>
      <c r="QXP15" s="1"/>
      <c r="QXQ15" s="1"/>
      <c r="QXR15" s="1"/>
      <c r="QXS15" s="1"/>
      <c r="QXT15" s="1"/>
      <c r="QXU15" s="1"/>
      <c r="QXV15" s="1"/>
      <c r="QXW15" s="1"/>
      <c r="QXX15" s="1"/>
      <c r="QXY15" s="1"/>
      <c r="QXZ15" s="1"/>
      <c r="QYA15" s="1"/>
      <c r="QYB15" s="1"/>
      <c r="QYC15" s="1"/>
      <c r="QYD15" s="1"/>
      <c r="QYE15" s="1"/>
      <c r="QYF15" s="1"/>
      <c r="QYG15" s="1"/>
      <c r="QYH15" s="1"/>
      <c r="QYI15" s="1"/>
      <c r="QYJ15" s="1"/>
      <c r="QYK15" s="1"/>
      <c r="QYL15" s="1"/>
      <c r="QYM15" s="1"/>
      <c r="QYN15" s="1"/>
      <c r="QYO15" s="1"/>
      <c r="QYP15" s="1"/>
      <c r="QYQ15" s="1"/>
      <c r="QYR15" s="1"/>
      <c r="QYS15" s="1"/>
      <c r="QYT15" s="1"/>
      <c r="QYU15" s="1"/>
      <c r="QYV15" s="1"/>
      <c r="QYW15" s="1"/>
      <c r="QYX15" s="1"/>
      <c r="QYY15" s="1"/>
      <c r="QYZ15" s="1"/>
      <c r="QZA15" s="1"/>
      <c r="QZB15" s="1"/>
      <c r="QZC15" s="1"/>
      <c r="QZD15" s="1"/>
      <c r="QZE15" s="1"/>
      <c r="QZF15" s="1"/>
      <c r="QZG15" s="1"/>
      <c r="QZH15" s="1"/>
      <c r="QZI15" s="1"/>
      <c r="QZJ15" s="1"/>
      <c r="QZK15" s="1"/>
      <c r="QZL15" s="1"/>
      <c r="QZM15" s="1"/>
      <c r="QZN15" s="1"/>
      <c r="QZO15" s="1"/>
      <c r="QZP15" s="1"/>
      <c r="QZQ15" s="1"/>
      <c r="QZR15" s="1"/>
      <c r="QZS15" s="1"/>
      <c r="QZT15" s="1"/>
      <c r="QZU15" s="1"/>
      <c r="QZV15" s="1"/>
      <c r="QZW15" s="1"/>
      <c r="QZX15" s="1"/>
      <c r="QZY15" s="1"/>
      <c r="QZZ15" s="1"/>
      <c r="RAA15" s="1"/>
      <c r="RAB15" s="1"/>
      <c r="RAC15" s="1"/>
      <c r="RAD15" s="1"/>
      <c r="RAE15" s="1"/>
      <c r="RAF15" s="1"/>
      <c r="RAG15" s="1"/>
      <c r="RAH15" s="1"/>
      <c r="RAI15" s="1"/>
      <c r="RAJ15" s="1"/>
      <c r="RAK15" s="1"/>
      <c r="RAL15" s="1"/>
      <c r="RAM15" s="1"/>
      <c r="RAN15" s="1"/>
      <c r="RAO15" s="1"/>
      <c r="RAP15" s="1"/>
      <c r="RAQ15" s="1"/>
      <c r="RAR15" s="1"/>
      <c r="RAS15" s="1"/>
      <c r="RAT15" s="1"/>
      <c r="RAU15" s="1"/>
      <c r="RAV15" s="1"/>
      <c r="RAW15" s="1"/>
      <c r="RAX15" s="1"/>
      <c r="RAY15" s="1"/>
      <c r="RAZ15" s="1"/>
      <c r="RBA15" s="1"/>
      <c r="RBB15" s="1"/>
      <c r="RBC15" s="1"/>
      <c r="RBD15" s="1"/>
      <c r="RBE15" s="1"/>
      <c r="RBF15" s="1"/>
      <c r="RBG15" s="1"/>
      <c r="RBH15" s="1"/>
      <c r="RBI15" s="1"/>
      <c r="RBJ15" s="1"/>
      <c r="RBK15" s="1"/>
      <c r="RBL15" s="1"/>
      <c r="RBM15" s="1"/>
      <c r="RBN15" s="1"/>
      <c r="RBO15" s="1"/>
      <c r="RBP15" s="1"/>
      <c r="RBQ15" s="1"/>
      <c r="RBR15" s="1"/>
      <c r="RBS15" s="1"/>
      <c r="RBT15" s="1"/>
      <c r="RBU15" s="1"/>
      <c r="RBV15" s="1"/>
      <c r="RBW15" s="1"/>
      <c r="RBX15" s="1"/>
      <c r="RBY15" s="1"/>
      <c r="RBZ15" s="1"/>
      <c r="RCA15" s="1"/>
      <c r="RCB15" s="1"/>
      <c r="RCC15" s="1"/>
      <c r="RCD15" s="1"/>
      <c r="RCE15" s="1"/>
      <c r="RCF15" s="1"/>
      <c r="RCG15" s="1"/>
      <c r="RCH15" s="1"/>
      <c r="RCI15" s="1"/>
      <c r="RCJ15" s="1"/>
      <c r="RCK15" s="1"/>
      <c r="RCL15" s="1"/>
      <c r="RCM15" s="1"/>
      <c r="RCN15" s="1"/>
      <c r="RCO15" s="1"/>
      <c r="RCP15" s="1"/>
      <c r="RCQ15" s="1"/>
      <c r="RCR15" s="1"/>
      <c r="RCS15" s="1"/>
      <c r="RCT15" s="1"/>
      <c r="RCU15" s="1"/>
      <c r="RCV15" s="1"/>
      <c r="RCW15" s="1"/>
      <c r="RCX15" s="1"/>
      <c r="RCY15" s="1"/>
      <c r="RCZ15" s="1"/>
      <c r="RDA15" s="1"/>
      <c r="RDB15" s="1"/>
      <c r="RDC15" s="1"/>
      <c r="RDD15" s="1"/>
      <c r="RDE15" s="1"/>
      <c r="RDF15" s="1"/>
      <c r="RDG15" s="1"/>
      <c r="RDH15" s="1"/>
      <c r="RDI15" s="1"/>
      <c r="RDJ15" s="1"/>
      <c r="RDK15" s="1"/>
      <c r="RDL15" s="1"/>
      <c r="RDM15" s="1"/>
      <c r="RDN15" s="1"/>
      <c r="RDO15" s="1"/>
      <c r="RDP15" s="1"/>
      <c r="RDQ15" s="1"/>
      <c r="RDR15" s="1"/>
      <c r="RDS15" s="1"/>
      <c r="RDT15" s="1"/>
      <c r="RDU15" s="1"/>
      <c r="RDV15" s="1"/>
      <c r="RDW15" s="1"/>
      <c r="RDX15" s="1"/>
      <c r="RDY15" s="1"/>
      <c r="RDZ15" s="1"/>
      <c r="REA15" s="1"/>
      <c r="REB15" s="1"/>
      <c r="REC15" s="1"/>
      <c r="RED15" s="1"/>
      <c r="REE15" s="1"/>
      <c r="REF15" s="1"/>
      <c r="REG15" s="1"/>
      <c r="REH15" s="1"/>
      <c r="REI15" s="1"/>
      <c r="REJ15" s="1"/>
      <c r="REK15" s="1"/>
      <c r="REL15" s="1"/>
      <c r="REM15" s="1"/>
      <c r="REN15" s="1"/>
      <c r="REO15" s="1"/>
      <c r="REP15" s="1"/>
      <c r="REQ15" s="1"/>
      <c r="RER15" s="1"/>
      <c r="RES15" s="1"/>
      <c r="RET15" s="1"/>
      <c r="REU15" s="1"/>
      <c r="REV15" s="1"/>
      <c r="REW15" s="1"/>
      <c r="REX15" s="1"/>
      <c r="REY15" s="1"/>
      <c r="REZ15" s="1"/>
      <c r="RFA15" s="1"/>
      <c r="RFB15" s="1"/>
      <c r="RFC15" s="1"/>
      <c r="RFD15" s="1"/>
      <c r="RFE15" s="1"/>
      <c r="RFF15" s="1"/>
      <c r="RFG15" s="1"/>
      <c r="RFH15" s="1"/>
      <c r="RFI15" s="1"/>
      <c r="RFJ15" s="1"/>
      <c r="RFK15" s="1"/>
      <c r="RFL15" s="1"/>
      <c r="RFM15" s="1"/>
      <c r="RFN15" s="1"/>
      <c r="RFO15" s="1"/>
      <c r="RFP15" s="1"/>
      <c r="RFQ15" s="1"/>
      <c r="RFR15" s="1"/>
      <c r="RFS15" s="1"/>
      <c r="RFT15" s="1"/>
      <c r="RFU15" s="1"/>
      <c r="RFV15" s="1"/>
      <c r="RFW15" s="1"/>
      <c r="RFX15" s="1"/>
      <c r="RFY15" s="1"/>
      <c r="RFZ15" s="1"/>
      <c r="RGA15" s="1"/>
      <c r="RGB15" s="1"/>
      <c r="RGC15" s="1"/>
      <c r="RGD15" s="1"/>
      <c r="RGE15" s="1"/>
      <c r="RGF15" s="1"/>
      <c r="RGG15" s="1"/>
      <c r="RGH15" s="1"/>
      <c r="RGI15" s="1"/>
      <c r="RGJ15" s="1"/>
      <c r="RGK15" s="1"/>
      <c r="RGL15" s="1"/>
      <c r="RGM15" s="1"/>
      <c r="RGN15" s="1"/>
      <c r="RGO15" s="1"/>
      <c r="RGP15" s="1"/>
      <c r="RGQ15" s="1"/>
      <c r="RGR15" s="1"/>
      <c r="RGS15" s="1"/>
      <c r="RGT15" s="1"/>
      <c r="RGU15" s="1"/>
      <c r="RGV15" s="1"/>
      <c r="RGW15" s="1"/>
      <c r="RGX15" s="1"/>
      <c r="RGY15" s="1"/>
      <c r="RGZ15" s="1"/>
      <c r="RHA15" s="1"/>
      <c r="RHB15" s="1"/>
      <c r="RHC15" s="1"/>
      <c r="RHD15" s="1"/>
      <c r="RHE15" s="1"/>
      <c r="RHF15" s="1"/>
      <c r="RHG15" s="1"/>
      <c r="RHH15" s="1"/>
      <c r="RHI15" s="1"/>
      <c r="RHJ15" s="1"/>
      <c r="RHK15" s="1"/>
      <c r="RHL15" s="1"/>
      <c r="RHM15" s="1"/>
      <c r="RHN15" s="1"/>
      <c r="RHO15" s="1"/>
      <c r="RHP15" s="1"/>
      <c r="RHQ15" s="1"/>
      <c r="RHR15" s="1"/>
      <c r="RHS15" s="1"/>
      <c r="RHT15" s="1"/>
      <c r="RHU15" s="1"/>
      <c r="RHV15" s="1"/>
      <c r="RHW15" s="1"/>
      <c r="RHX15" s="1"/>
      <c r="RHY15" s="1"/>
      <c r="RHZ15" s="1"/>
      <c r="RIA15" s="1"/>
      <c r="RIB15" s="1"/>
      <c r="RIC15" s="1"/>
      <c r="RID15" s="1"/>
      <c r="RIE15" s="1"/>
      <c r="RIF15" s="1"/>
      <c r="RIG15" s="1"/>
      <c r="RIH15" s="1"/>
      <c r="RII15" s="1"/>
      <c r="RIJ15" s="1"/>
      <c r="RIK15" s="1"/>
      <c r="RIL15" s="1"/>
      <c r="RIM15" s="1"/>
      <c r="RIN15" s="1"/>
      <c r="RIO15" s="1"/>
      <c r="RIP15" s="1"/>
      <c r="RIQ15" s="1"/>
      <c r="RIR15" s="1"/>
      <c r="RIS15" s="1"/>
      <c r="RIT15" s="1"/>
      <c r="RIU15" s="1"/>
      <c r="RIV15" s="1"/>
      <c r="RIW15" s="1"/>
      <c r="RIX15" s="1"/>
      <c r="RIY15" s="1"/>
      <c r="RIZ15" s="1"/>
      <c r="RJA15" s="1"/>
      <c r="RJB15" s="1"/>
      <c r="RJC15" s="1"/>
      <c r="RJD15" s="1"/>
      <c r="RJE15" s="1"/>
      <c r="RJF15" s="1"/>
      <c r="RJG15" s="1"/>
      <c r="RJH15" s="1"/>
      <c r="RJI15" s="1"/>
      <c r="RJJ15" s="1"/>
      <c r="RJK15" s="1"/>
      <c r="RJL15" s="1"/>
      <c r="RJM15" s="1"/>
      <c r="RJN15" s="1"/>
      <c r="RJO15" s="1"/>
      <c r="RJP15" s="1"/>
      <c r="RJQ15" s="1"/>
      <c r="RJR15" s="1"/>
      <c r="RJS15" s="1"/>
      <c r="RJT15" s="1"/>
      <c r="RJU15" s="1"/>
      <c r="RJV15" s="1"/>
      <c r="RJW15" s="1"/>
      <c r="RJX15" s="1"/>
      <c r="RJY15" s="1"/>
      <c r="RJZ15" s="1"/>
      <c r="RKA15" s="1"/>
      <c r="RKB15" s="1"/>
      <c r="RKC15" s="1"/>
      <c r="RKD15" s="1"/>
      <c r="RKE15" s="1"/>
      <c r="RKF15" s="1"/>
      <c r="RKG15" s="1"/>
      <c r="RKH15" s="1"/>
      <c r="RKI15" s="1"/>
      <c r="RKJ15" s="1"/>
      <c r="RKK15" s="1"/>
      <c r="RKL15" s="1"/>
      <c r="RKM15" s="1"/>
      <c r="RKN15" s="1"/>
      <c r="RKO15" s="1"/>
      <c r="RKP15" s="1"/>
      <c r="RKQ15" s="1"/>
      <c r="RKR15" s="1"/>
      <c r="RKS15" s="1"/>
      <c r="RKT15" s="1"/>
      <c r="RKU15" s="1"/>
      <c r="RKV15" s="1"/>
      <c r="RKW15" s="1"/>
      <c r="RKX15" s="1"/>
      <c r="RKY15" s="1"/>
      <c r="RKZ15" s="1"/>
      <c r="RLA15" s="1"/>
      <c r="RLB15" s="1"/>
      <c r="RLC15" s="1"/>
      <c r="RLD15" s="1"/>
      <c r="RLE15" s="1"/>
      <c r="RLF15" s="1"/>
      <c r="RLG15" s="1"/>
      <c r="RLH15" s="1"/>
      <c r="RLI15" s="1"/>
      <c r="RLJ15" s="1"/>
      <c r="RLK15" s="1"/>
      <c r="RLL15" s="1"/>
      <c r="RLM15" s="1"/>
      <c r="RLN15" s="1"/>
      <c r="RLO15" s="1"/>
      <c r="RLP15" s="1"/>
      <c r="RLQ15" s="1"/>
      <c r="RLR15" s="1"/>
      <c r="RLS15" s="1"/>
      <c r="RLT15" s="1"/>
      <c r="RLU15" s="1"/>
      <c r="RLV15" s="1"/>
      <c r="RLW15" s="1"/>
      <c r="RLX15" s="1"/>
      <c r="RLY15" s="1"/>
      <c r="RLZ15" s="1"/>
      <c r="RMA15" s="1"/>
      <c r="RMB15" s="1"/>
      <c r="RMC15" s="1"/>
      <c r="RMD15" s="1"/>
      <c r="RME15" s="1"/>
      <c r="RMF15" s="1"/>
      <c r="RMG15" s="1"/>
      <c r="RMH15" s="1"/>
      <c r="RMI15" s="1"/>
      <c r="RMJ15" s="1"/>
      <c r="RMK15" s="1"/>
      <c r="RML15" s="1"/>
      <c r="RMM15" s="1"/>
      <c r="RMN15" s="1"/>
      <c r="RMO15" s="1"/>
      <c r="RMP15" s="1"/>
      <c r="RMQ15" s="1"/>
      <c r="RMR15" s="1"/>
      <c r="RMS15" s="1"/>
      <c r="RMT15" s="1"/>
      <c r="RMU15" s="1"/>
      <c r="RMV15" s="1"/>
      <c r="RMW15" s="1"/>
      <c r="RMX15" s="1"/>
      <c r="RMY15" s="1"/>
      <c r="RMZ15" s="1"/>
      <c r="RNA15" s="1"/>
      <c r="RNB15" s="1"/>
      <c r="RNC15" s="1"/>
      <c r="RND15" s="1"/>
      <c r="RNE15" s="1"/>
      <c r="RNF15" s="1"/>
      <c r="RNG15" s="1"/>
      <c r="RNH15" s="1"/>
      <c r="RNI15" s="1"/>
      <c r="RNJ15" s="1"/>
      <c r="RNK15" s="1"/>
      <c r="RNL15" s="1"/>
      <c r="RNM15" s="1"/>
      <c r="RNN15" s="1"/>
      <c r="RNO15" s="1"/>
      <c r="RNP15" s="1"/>
      <c r="RNQ15" s="1"/>
      <c r="RNR15" s="1"/>
      <c r="RNS15" s="1"/>
      <c r="RNT15" s="1"/>
      <c r="RNU15" s="1"/>
      <c r="RNV15" s="1"/>
      <c r="RNW15" s="1"/>
      <c r="RNX15" s="1"/>
      <c r="RNY15" s="1"/>
      <c r="RNZ15" s="1"/>
      <c r="ROA15" s="1"/>
      <c r="ROB15" s="1"/>
      <c r="ROC15" s="1"/>
      <c r="ROD15" s="1"/>
      <c r="ROE15" s="1"/>
      <c r="ROF15" s="1"/>
      <c r="ROG15" s="1"/>
      <c r="ROH15" s="1"/>
      <c r="ROI15" s="1"/>
      <c r="ROJ15" s="1"/>
      <c r="ROK15" s="1"/>
      <c r="ROL15" s="1"/>
      <c r="ROM15" s="1"/>
      <c r="RON15" s="1"/>
      <c r="ROO15" s="1"/>
      <c r="ROP15" s="1"/>
      <c r="ROQ15" s="1"/>
      <c r="ROR15" s="1"/>
      <c r="ROS15" s="1"/>
      <c r="ROT15" s="1"/>
      <c r="ROU15" s="1"/>
      <c r="ROV15" s="1"/>
      <c r="ROW15" s="1"/>
      <c r="ROX15" s="1"/>
      <c r="ROY15" s="1"/>
      <c r="ROZ15" s="1"/>
      <c r="RPA15" s="1"/>
      <c r="RPB15" s="1"/>
      <c r="RPC15" s="1"/>
      <c r="RPD15" s="1"/>
      <c r="RPE15" s="1"/>
      <c r="RPF15" s="1"/>
      <c r="RPG15" s="1"/>
      <c r="RPH15" s="1"/>
      <c r="RPI15" s="1"/>
      <c r="RPJ15" s="1"/>
      <c r="RPK15" s="1"/>
      <c r="RPL15" s="1"/>
      <c r="RPM15" s="1"/>
      <c r="RPN15" s="1"/>
      <c r="RPO15" s="1"/>
      <c r="RPP15" s="1"/>
      <c r="RPQ15" s="1"/>
      <c r="RPR15" s="1"/>
      <c r="RPS15" s="1"/>
      <c r="RPT15" s="1"/>
      <c r="RPU15" s="1"/>
      <c r="RPV15" s="1"/>
      <c r="RPW15" s="1"/>
      <c r="RPX15" s="1"/>
      <c r="RPY15" s="1"/>
      <c r="RPZ15" s="1"/>
      <c r="RQA15" s="1"/>
      <c r="RQB15" s="1"/>
      <c r="RQC15" s="1"/>
      <c r="RQD15" s="1"/>
      <c r="RQE15" s="1"/>
      <c r="RQF15" s="1"/>
      <c r="RQG15" s="1"/>
      <c r="RQH15" s="1"/>
      <c r="RQI15" s="1"/>
      <c r="RQJ15" s="1"/>
      <c r="RQK15" s="1"/>
      <c r="RQL15" s="1"/>
      <c r="RQM15" s="1"/>
      <c r="RQN15" s="1"/>
      <c r="RQO15" s="1"/>
      <c r="RQP15" s="1"/>
      <c r="RQQ15" s="1"/>
      <c r="RQR15" s="1"/>
      <c r="RQS15" s="1"/>
      <c r="RQT15" s="1"/>
      <c r="RQU15" s="1"/>
      <c r="RQV15" s="1"/>
      <c r="RQW15" s="1"/>
      <c r="RQX15" s="1"/>
      <c r="RQY15" s="1"/>
      <c r="RQZ15" s="1"/>
      <c r="RRA15" s="1"/>
      <c r="RRB15" s="1"/>
      <c r="RRC15" s="1"/>
      <c r="RRD15" s="1"/>
      <c r="RRE15" s="1"/>
      <c r="RRF15" s="1"/>
      <c r="RRG15" s="1"/>
      <c r="RRH15" s="1"/>
      <c r="RRI15" s="1"/>
      <c r="RRJ15" s="1"/>
      <c r="RRK15" s="1"/>
      <c r="RRL15" s="1"/>
      <c r="RRM15" s="1"/>
      <c r="RRN15" s="1"/>
      <c r="RRO15" s="1"/>
      <c r="RRP15" s="1"/>
      <c r="RRQ15" s="1"/>
      <c r="RRR15" s="1"/>
      <c r="RRS15" s="1"/>
      <c r="RRT15" s="1"/>
      <c r="RRU15" s="1"/>
      <c r="RRV15" s="1"/>
      <c r="RRW15" s="1"/>
      <c r="RRX15" s="1"/>
      <c r="RRY15" s="1"/>
      <c r="RRZ15" s="1"/>
      <c r="RSA15" s="1"/>
      <c r="RSB15" s="1"/>
      <c r="RSC15" s="1"/>
      <c r="RSD15" s="1"/>
      <c r="RSE15" s="1"/>
      <c r="RSF15" s="1"/>
      <c r="RSG15" s="1"/>
      <c r="RSH15" s="1"/>
      <c r="RSI15" s="1"/>
      <c r="RSJ15" s="1"/>
      <c r="RSK15" s="1"/>
      <c r="RSL15" s="1"/>
      <c r="RSM15" s="1"/>
      <c r="RSN15" s="1"/>
      <c r="RSO15" s="1"/>
      <c r="RSP15" s="1"/>
      <c r="RSQ15" s="1"/>
      <c r="RSR15" s="1"/>
      <c r="RSS15" s="1"/>
      <c r="RST15" s="1"/>
      <c r="RSU15" s="1"/>
      <c r="RSV15" s="1"/>
      <c r="RSW15" s="1"/>
      <c r="RSX15" s="1"/>
      <c r="RSY15" s="1"/>
      <c r="RSZ15" s="1"/>
      <c r="RTA15" s="1"/>
      <c r="RTB15" s="1"/>
      <c r="RTC15" s="1"/>
      <c r="RTD15" s="1"/>
      <c r="RTE15" s="1"/>
      <c r="RTF15" s="1"/>
      <c r="RTG15" s="1"/>
      <c r="RTH15" s="1"/>
      <c r="RTI15" s="1"/>
      <c r="RTJ15" s="1"/>
      <c r="RTK15" s="1"/>
      <c r="RTL15" s="1"/>
      <c r="RTM15" s="1"/>
      <c r="RTN15" s="1"/>
      <c r="RTO15" s="1"/>
      <c r="RTP15" s="1"/>
      <c r="RTQ15" s="1"/>
      <c r="RTR15" s="1"/>
      <c r="RTS15" s="1"/>
      <c r="RTT15" s="1"/>
      <c r="RTU15" s="1"/>
      <c r="RTV15" s="1"/>
      <c r="RTW15" s="1"/>
      <c r="RTX15" s="1"/>
      <c r="RTY15" s="1"/>
      <c r="RTZ15" s="1"/>
      <c r="RUA15" s="1"/>
      <c r="RUB15" s="1"/>
      <c r="RUC15" s="1"/>
      <c r="RUD15" s="1"/>
      <c r="RUE15" s="1"/>
      <c r="RUF15" s="1"/>
      <c r="RUG15" s="1"/>
      <c r="RUH15" s="1"/>
      <c r="RUI15" s="1"/>
      <c r="RUJ15" s="1"/>
      <c r="RUK15" s="1"/>
      <c r="RUL15" s="1"/>
      <c r="RUM15" s="1"/>
      <c r="RUN15" s="1"/>
      <c r="RUO15" s="1"/>
      <c r="RUP15" s="1"/>
      <c r="RUQ15" s="1"/>
      <c r="RUR15" s="1"/>
      <c r="RUS15" s="1"/>
      <c r="RUT15" s="1"/>
      <c r="RUU15" s="1"/>
      <c r="RUV15" s="1"/>
      <c r="RUW15" s="1"/>
      <c r="RUX15" s="1"/>
      <c r="RUY15" s="1"/>
      <c r="RUZ15" s="1"/>
      <c r="RVA15" s="1"/>
      <c r="RVB15" s="1"/>
      <c r="RVC15" s="1"/>
      <c r="RVD15" s="1"/>
      <c r="RVE15" s="1"/>
      <c r="RVF15" s="1"/>
      <c r="RVG15" s="1"/>
      <c r="RVH15" s="1"/>
      <c r="RVI15" s="1"/>
      <c r="RVJ15" s="1"/>
      <c r="RVK15" s="1"/>
      <c r="RVL15" s="1"/>
      <c r="RVM15" s="1"/>
      <c r="RVN15" s="1"/>
      <c r="RVO15" s="1"/>
      <c r="RVP15" s="1"/>
      <c r="RVQ15" s="1"/>
      <c r="RVR15" s="1"/>
      <c r="RVS15" s="1"/>
      <c r="RVT15" s="1"/>
      <c r="RVU15" s="1"/>
      <c r="RVV15" s="1"/>
      <c r="RVW15" s="1"/>
      <c r="RVX15" s="1"/>
      <c r="RVY15" s="1"/>
      <c r="RVZ15" s="1"/>
      <c r="RWA15" s="1"/>
      <c r="RWB15" s="1"/>
      <c r="RWC15" s="1"/>
      <c r="RWD15" s="1"/>
      <c r="RWE15" s="1"/>
      <c r="RWF15" s="1"/>
      <c r="RWG15" s="1"/>
      <c r="RWH15" s="1"/>
      <c r="RWI15" s="1"/>
      <c r="RWJ15" s="1"/>
      <c r="RWK15" s="1"/>
      <c r="RWL15" s="1"/>
      <c r="RWM15" s="1"/>
      <c r="RWN15" s="1"/>
      <c r="RWO15" s="1"/>
      <c r="RWP15" s="1"/>
      <c r="RWQ15" s="1"/>
      <c r="RWR15" s="1"/>
      <c r="RWS15" s="1"/>
      <c r="RWT15" s="1"/>
      <c r="RWU15" s="1"/>
      <c r="RWV15" s="1"/>
      <c r="RWW15" s="1"/>
      <c r="RWX15" s="1"/>
      <c r="RWY15" s="1"/>
      <c r="RWZ15" s="1"/>
      <c r="RXA15" s="1"/>
      <c r="RXB15" s="1"/>
      <c r="RXC15" s="1"/>
      <c r="RXD15" s="1"/>
      <c r="RXE15" s="1"/>
      <c r="RXF15" s="1"/>
      <c r="RXG15" s="1"/>
      <c r="RXH15" s="1"/>
      <c r="RXI15" s="1"/>
      <c r="RXJ15" s="1"/>
      <c r="RXK15" s="1"/>
      <c r="RXL15" s="1"/>
      <c r="RXM15" s="1"/>
      <c r="RXN15" s="1"/>
      <c r="RXO15" s="1"/>
      <c r="RXP15" s="1"/>
      <c r="RXQ15" s="1"/>
      <c r="RXR15" s="1"/>
      <c r="RXS15" s="1"/>
      <c r="RXT15" s="1"/>
      <c r="RXU15" s="1"/>
      <c r="RXV15" s="1"/>
      <c r="RXW15" s="1"/>
      <c r="RXX15" s="1"/>
      <c r="RXY15" s="1"/>
      <c r="RXZ15" s="1"/>
      <c r="RYA15" s="1"/>
      <c r="RYB15" s="1"/>
      <c r="RYC15" s="1"/>
      <c r="RYD15" s="1"/>
      <c r="RYE15" s="1"/>
      <c r="RYF15" s="1"/>
      <c r="RYG15" s="1"/>
      <c r="RYH15" s="1"/>
      <c r="RYI15" s="1"/>
      <c r="RYJ15" s="1"/>
      <c r="RYK15" s="1"/>
      <c r="RYL15" s="1"/>
      <c r="RYM15" s="1"/>
      <c r="RYN15" s="1"/>
      <c r="RYO15" s="1"/>
      <c r="RYP15" s="1"/>
      <c r="RYQ15" s="1"/>
      <c r="RYR15" s="1"/>
      <c r="RYS15" s="1"/>
      <c r="RYT15" s="1"/>
      <c r="RYU15" s="1"/>
      <c r="RYV15" s="1"/>
      <c r="RYW15" s="1"/>
      <c r="RYX15" s="1"/>
      <c r="RYY15" s="1"/>
      <c r="RYZ15" s="1"/>
      <c r="RZA15" s="1"/>
      <c r="RZB15" s="1"/>
      <c r="RZC15" s="1"/>
      <c r="RZD15" s="1"/>
      <c r="RZE15" s="1"/>
      <c r="RZF15" s="1"/>
      <c r="RZG15" s="1"/>
      <c r="RZH15" s="1"/>
      <c r="RZI15" s="1"/>
      <c r="RZJ15" s="1"/>
      <c r="RZK15" s="1"/>
      <c r="RZL15" s="1"/>
      <c r="RZM15" s="1"/>
      <c r="RZN15" s="1"/>
      <c r="RZO15" s="1"/>
      <c r="RZP15" s="1"/>
      <c r="RZQ15" s="1"/>
      <c r="RZR15" s="1"/>
      <c r="RZS15" s="1"/>
      <c r="RZT15" s="1"/>
      <c r="RZU15" s="1"/>
      <c r="RZV15" s="1"/>
      <c r="RZW15" s="1"/>
      <c r="RZX15" s="1"/>
      <c r="RZY15" s="1"/>
      <c r="RZZ15" s="1"/>
      <c r="SAA15" s="1"/>
      <c r="SAB15" s="1"/>
      <c r="SAC15" s="1"/>
      <c r="SAD15" s="1"/>
      <c r="SAE15" s="1"/>
      <c r="SAF15" s="1"/>
      <c r="SAG15" s="1"/>
      <c r="SAH15" s="1"/>
      <c r="SAI15" s="1"/>
      <c r="SAJ15" s="1"/>
      <c r="SAK15" s="1"/>
      <c r="SAL15" s="1"/>
      <c r="SAM15" s="1"/>
      <c r="SAN15" s="1"/>
      <c r="SAO15" s="1"/>
      <c r="SAP15" s="1"/>
      <c r="SAQ15" s="1"/>
      <c r="SAR15" s="1"/>
      <c r="SAS15" s="1"/>
      <c r="SAT15" s="1"/>
      <c r="SAU15" s="1"/>
      <c r="SAV15" s="1"/>
      <c r="SAW15" s="1"/>
      <c r="SAX15" s="1"/>
      <c r="SAY15" s="1"/>
      <c r="SAZ15" s="1"/>
      <c r="SBA15" s="1"/>
      <c r="SBB15" s="1"/>
      <c r="SBC15" s="1"/>
      <c r="SBD15" s="1"/>
      <c r="SBE15" s="1"/>
      <c r="SBF15" s="1"/>
      <c r="SBG15" s="1"/>
      <c r="SBH15" s="1"/>
      <c r="SBI15" s="1"/>
      <c r="SBJ15" s="1"/>
      <c r="SBK15" s="1"/>
      <c r="SBL15" s="1"/>
      <c r="SBM15" s="1"/>
      <c r="SBN15" s="1"/>
      <c r="SBO15" s="1"/>
      <c r="SBP15" s="1"/>
      <c r="SBQ15" s="1"/>
      <c r="SBR15" s="1"/>
      <c r="SBS15" s="1"/>
      <c r="SBT15" s="1"/>
      <c r="SBU15" s="1"/>
      <c r="SBV15" s="1"/>
      <c r="SBW15" s="1"/>
      <c r="SBX15" s="1"/>
      <c r="SBY15" s="1"/>
      <c r="SBZ15" s="1"/>
      <c r="SCA15" s="1"/>
      <c r="SCB15" s="1"/>
      <c r="SCC15" s="1"/>
      <c r="SCD15" s="1"/>
      <c r="SCE15" s="1"/>
      <c r="SCF15" s="1"/>
      <c r="SCG15" s="1"/>
      <c r="SCH15" s="1"/>
      <c r="SCI15" s="1"/>
      <c r="SCJ15" s="1"/>
      <c r="SCK15" s="1"/>
      <c r="SCL15" s="1"/>
      <c r="SCM15" s="1"/>
      <c r="SCN15" s="1"/>
      <c r="SCO15" s="1"/>
      <c r="SCP15" s="1"/>
      <c r="SCQ15" s="1"/>
      <c r="SCR15" s="1"/>
      <c r="SCS15" s="1"/>
      <c r="SCT15" s="1"/>
      <c r="SCU15" s="1"/>
      <c r="SCV15" s="1"/>
      <c r="SCW15" s="1"/>
      <c r="SCX15" s="1"/>
      <c r="SCY15" s="1"/>
      <c r="SCZ15" s="1"/>
      <c r="SDA15" s="1"/>
      <c r="SDB15" s="1"/>
      <c r="SDC15" s="1"/>
      <c r="SDD15" s="1"/>
      <c r="SDE15" s="1"/>
      <c r="SDF15" s="1"/>
      <c r="SDG15" s="1"/>
      <c r="SDH15" s="1"/>
      <c r="SDI15" s="1"/>
      <c r="SDJ15" s="1"/>
      <c r="SDK15" s="1"/>
      <c r="SDL15" s="1"/>
      <c r="SDM15" s="1"/>
      <c r="SDN15" s="1"/>
      <c r="SDO15" s="1"/>
      <c r="SDP15" s="1"/>
      <c r="SDQ15" s="1"/>
      <c r="SDR15" s="1"/>
      <c r="SDS15" s="1"/>
      <c r="SDT15" s="1"/>
      <c r="SDU15" s="1"/>
      <c r="SDV15" s="1"/>
      <c r="SDW15" s="1"/>
      <c r="SDX15" s="1"/>
      <c r="SDY15" s="1"/>
      <c r="SDZ15" s="1"/>
      <c r="SEA15" s="1"/>
      <c r="SEB15" s="1"/>
      <c r="SEC15" s="1"/>
      <c r="SED15" s="1"/>
      <c r="SEE15" s="1"/>
      <c r="SEF15" s="1"/>
      <c r="SEG15" s="1"/>
      <c r="SEH15" s="1"/>
      <c r="SEI15" s="1"/>
      <c r="SEJ15" s="1"/>
      <c r="SEK15" s="1"/>
      <c r="SEL15" s="1"/>
      <c r="SEM15" s="1"/>
      <c r="SEN15" s="1"/>
      <c r="SEO15" s="1"/>
      <c r="SEP15" s="1"/>
      <c r="SEQ15" s="1"/>
      <c r="SER15" s="1"/>
      <c r="SES15" s="1"/>
      <c r="SET15" s="1"/>
      <c r="SEU15" s="1"/>
      <c r="SEV15" s="1"/>
      <c r="SEW15" s="1"/>
      <c r="SEX15" s="1"/>
      <c r="SEY15" s="1"/>
      <c r="SEZ15" s="1"/>
      <c r="SFA15" s="1"/>
      <c r="SFB15" s="1"/>
      <c r="SFC15" s="1"/>
      <c r="SFD15" s="1"/>
      <c r="SFE15" s="1"/>
      <c r="SFF15" s="1"/>
      <c r="SFG15" s="1"/>
      <c r="SFH15" s="1"/>
      <c r="SFI15" s="1"/>
      <c r="SFJ15" s="1"/>
      <c r="SFK15" s="1"/>
      <c r="SFL15" s="1"/>
      <c r="SFM15" s="1"/>
      <c r="SFN15" s="1"/>
      <c r="SFO15" s="1"/>
      <c r="SFP15" s="1"/>
      <c r="SFQ15" s="1"/>
      <c r="SFR15" s="1"/>
      <c r="SFS15" s="1"/>
      <c r="SFT15" s="1"/>
      <c r="SFU15" s="1"/>
      <c r="SFV15" s="1"/>
      <c r="SFW15" s="1"/>
      <c r="SFX15" s="1"/>
      <c r="SFY15" s="1"/>
      <c r="SFZ15" s="1"/>
      <c r="SGA15" s="1"/>
      <c r="SGB15" s="1"/>
      <c r="SGC15" s="1"/>
      <c r="SGD15" s="1"/>
      <c r="SGE15" s="1"/>
      <c r="SGF15" s="1"/>
      <c r="SGG15" s="1"/>
      <c r="SGH15" s="1"/>
      <c r="SGI15" s="1"/>
      <c r="SGJ15" s="1"/>
      <c r="SGK15" s="1"/>
      <c r="SGL15" s="1"/>
      <c r="SGM15" s="1"/>
      <c r="SGN15" s="1"/>
      <c r="SGO15" s="1"/>
      <c r="SGP15" s="1"/>
      <c r="SGQ15" s="1"/>
      <c r="SGR15" s="1"/>
      <c r="SGS15" s="1"/>
      <c r="SGT15" s="1"/>
      <c r="SGU15" s="1"/>
      <c r="SGV15" s="1"/>
      <c r="SGW15" s="1"/>
      <c r="SGX15" s="1"/>
      <c r="SGY15" s="1"/>
      <c r="SGZ15" s="1"/>
      <c r="SHA15" s="1"/>
      <c r="SHB15" s="1"/>
      <c r="SHC15" s="1"/>
      <c r="SHD15" s="1"/>
      <c r="SHE15" s="1"/>
      <c r="SHF15" s="1"/>
      <c r="SHG15" s="1"/>
      <c r="SHH15" s="1"/>
      <c r="SHI15" s="1"/>
      <c r="SHJ15" s="1"/>
      <c r="SHK15" s="1"/>
      <c r="SHL15" s="1"/>
      <c r="SHM15" s="1"/>
      <c r="SHN15" s="1"/>
      <c r="SHO15" s="1"/>
      <c r="SHP15" s="1"/>
      <c r="SHQ15" s="1"/>
      <c r="SHR15" s="1"/>
      <c r="SHS15" s="1"/>
      <c r="SHT15" s="1"/>
      <c r="SHU15" s="1"/>
      <c r="SHV15" s="1"/>
      <c r="SHW15" s="1"/>
      <c r="SHX15" s="1"/>
      <c r="SHY15" s="1"/>
      <c r="SHZ15" s="1"/>
      <c r="SIA15" s="1"/>
      <c r="SIB15" s="1"/>
      <c r="SIC15" s="1"/>
      <c r="SID15" s="1"/>
      <c r="SIE15" s="1"/>
      <c r="SIF15" s="1"/>
      <c r="SIG15" s="1"/>
      <c r="SIH15" s="1"/>
      <c r="SII15" s="1"/>
      <c r="SIJ15" s="1"/>
      <c r="SIK15" s="1"/>
      <c r="SIL15" s="1"/>
      <c r="SIM15" s="1"/>
      <c r="SIN15" s="1"/>
      <c r="SIO15" s="1"/>
      <c r="SIP15" s="1"/>
      <c r="SIQ15" s="1"/>
      <c r="SIR15" s="1"/>
      <c r="SIS15" s="1"/>
      <c r="SIT15" s="1"/>
      <c r="SIU15" s="1"/>
      <c r="SIV15" s="1"/>
      <c r="SIW15" s="1"/>
      <c r="SIX15" s="1"/>
      <c r="SIY15" s="1"/>
      <c r="SIZ15" s="1"/>
      <c r="SJA15" s="1"/>
      <c r="SJB15" s="1"/>
      <c r="SJC15" s="1"/>
      <c r="SJD15" s="1"/>
      <c r="SJE15" s="1"/>
      <c r="SJF15" s="1"/>
      <c r="SJG15" s="1"/>
      <c r="SJH15" s="1"/>
      <c r="SJI15" s="1"/>
      <c r="SJJ15" s="1"/>
      <c r="SJK15" s="1"/>
      <c r="SJL15" s="1"/>
      <c r="SJM15" s="1"/>
      <c r="SJN15" s="1"/>
      <c r="SJO15" s="1"/>
      <c r="SJP15" s="1"/>
      <c r="SJQ15" s="1"/>
      <c r="SJR15" s="1"/>
      <c r="SJS15" s="1"/>
      <c r="SJT15" s="1"/>
      <c r="SJU15" s="1"/>
      <c r="SJV15" s="1"/>
      <c r="SJW15" s="1"/>
      <c r="SJX15" s="1"/>
      <c r="SJY15" s="1"/>
      <c r="SJZ15" s="1"/>
      <c r="SKA15" s="1"/>
      <c r="SKB15" s="1"/>
      <c r="SKC15" s="1"/>
      <c r="SKD15" s="1"/>
      <c r="SKE15" s="1"/>
      <c r="SKF15" s="1"/>
      <c r="SKG15" s="1"/>
      <c r="SKH15" s="1"/>
      <c r="SKI15" s="1"/>
      <c r="SKJ15" s="1"/>
      <c r="SKK15" s="1"/>
      <c r="SKL15" s="1"/>
      <c r="SKM15" s="1"/>
      <c r="SKN15" s="1"/>
      <c r="SKO15" s="1"/>
      <c r="SKP15" s="1"/>
      <c r="SKQ15" s="1"/>
      <c r="SKR15" s="1"/>
      <c r="SKS15" s="1"/>
      <c r="SKT15" s="1"/>
      <c r="SKU15" s="1"/>
      <c r="SKV15" s="1"/>
      <c r="SKW15" s="1"/>
      <c r="SKX15" s="1"/>
      <c r="SKY15" s="1"/>
      <c r="SKZ15" s="1"/>
      <c r="SLA15" s="1"/>
      <c r="SLB15" s="1"/>
      <c r="SLC15" s="1"/>
      <c r="SLD15" s="1"/>
      <c r="SLE15" s="1"/>
      <c r="SLF15" s="1"/>
      <c r="SLG15" s="1"/>
      <c r="SLH15" s="1"/>
      <c r="SLI15" s="1"/>
      <c r="SLJ15" s="1"/>
      <c r="SLK15" s="1"/>
      <c r="SLL15" s="1"/>
      <c r="SLM15" s="1"/>
      <c r="SLN15" s="1"/>
      <c r="SLO15" s="1"/>
      <c r="SLP15" s="1"/>
      <c r="SLQ15" s="1"/>
      <c r="SLR15" s="1"/>
      <c r="SLS15" s="1"/>
      <c r="SLT15" s="1"/>
      <c r="SLU15" s="1"/>
      <c r="SLV15" s="1"/>
      <c r="SLW15" s="1"/>
      <c r="SLX15" s="1"/>
      <c r="SLY15" s="1"/>
      <c r="SLZ15" s="1"/>
      <c r="SMA15" s="1"/>
      <c r="SMB15" s="1"/>
      <c r="SMC15" s="1"/>
      <c r="SMD15" s="1"/>
      <c r="SME15" s="1"/>
      <c r="SMF15" s="1"/>
      <c r="SMG15" s="1"/>
      <c r="SMH15" s="1"/>
      <c r="SMI15" s="1"/>
      <c r="SMJ15" s="1"/>
      <c r="SMK15" s="1"/>
      <c r="SML15" s="1"/>
      <c r="SMM15" s="1"/>
      <c r="SMN15" s="1"/>
      <c r="SMO15" s="1"/>
      <c r="SMP15" s="1"/>
      <c r="SMQ15" s="1"/>
      <c r="SMR15" s="1"/>
      <c r="SMS15" s="1"/>
      <c r="SMT15" s="1"/>
      <c r="SMU15" s="1"/>
      <c r="SMV15" s="1"/>
      <c r="SMW15" s="1"/>
      <c r="SMX15" s="1"/>
      <c r="SMY15" s="1"/>
      <c r="SMZ15" s="1"/>
      <c r="SNA15" s="1"/>
      <c r="SNB15" s="1"/>
      <c r="SNC15" s="1"/>
      <c r="SND15" s="1"/>
      <c r="SNE15" s="1"/>
      <c r="SNF15" s="1"/>
      <c r="SNG15" s="1"/>
      <c r="SNH15" s="1"/>
      <c r="SNI15" s="1"/>
      <c r="SNJ15" s="1"/>
      <c r="SNK15" s="1"/>
      <c r="SNL15" s="1"/>
      <c r="SNM15" s="1"/>
      <c r="SNN15" s="1"/>
      <c r="SNO15" s="1"/>
      <c r="SNP15" s="1"/>
      <c r="SNQ15" s="1"/>
      <c r="SNR15" s="1"/>
      <c r="SNS15" s="1"/>
      <c r="SNT15" s="1"/>
      <c r="SNU15" s="1"/>
      <c r="SNV15" s="1"/>
      <c r="SNW15" s="1"/>
      <c r="SNX15" s="1"/>
      <c r="SNY15" s="1"/>
      <c r="SNZ15" s="1"/>
      <c r="SOA15" s="1"/>
      <c r="SOB15" s="1"/>
      <c r="SOC15" s="1"/>
      <c r="SOD15" s="1"/>
      <c r="SOE15" s="1"/>
      <c r="SOF15" s="1"/>
      <c r="SOG15" s="1"/>
      <c r="SOH15" s="1"/>
      <c r="SOI15" s="1"/>
      <c r="SOJ15" s="1"/>
      <c r="SOK15" s="1"/>
      <c r="SOL15" s="1"/>
      <c r="SOM15" s="1"/>
      <c r="SON15" s="1"/>
      <c r="SOO15" s="1"/>
      <c r="SOP15" s="1"/>
      <c r="SOQ15" s="1"/>
      <c r="SOR15" s="1"/>
      <c r="SOS15" s="1"/>
      <c r="SOT15" s="1"/>
      <c r="SOU15" s="1"/>
      <c r="SOV15" s="1"/>
      <c r="SOW15" s="1"/>
      <c r="SOX15" s="1"/>
      <c r="SOY15" s="1"/>
      <c r="SOZ15" s="1"/>
      <c r="SPA15" s="1"/>
      <c r="SPB15" s="1"/>
      <c r="SPC15" s="1"/>
      <c r="SPD15" s="1"/>
      <c r="SPE15" s="1"/>
      <c r="SPF15" s="1"/>
      <c r="SPG15" s="1"/>
      <c r="SPH15" s="1"/>
      <c r="SPI15" s="1"/>
      <c r="SPJ15" s="1"/>
      <c r="SPK15" s="1"/>
      <c r="SPL15" s="1"/>
      <c r="SPM15" s="1"/>
      <c r="SPN15" s="1"/>
      <c r="SPO15" s="1"/>
      <c r="SPP15" s="1"/>
      <c r="SPQ15" s="1"/>
      <c r="SPR15" s="1"/>
      <c r="SPS15" s="1"/>
      <c r="SPT15" s="1"/>
      <c r="SPU15" s="1"/>
      <c r="SPV15" s="1"/>
      <c r="SPW15" s="1"/>
      <c r="SPX15" s="1"/>
      <c r="SPY15" s="1"/>
      <c r="SPZ15" s="1"/>
      <c r="SQA15" s="1"/>
      <c r="SQB15" s="1"/>
      <c r="SQC15" s="1"/>
      <c r="SQD15" s="1"/>
      <c r="SQE15" s="1"/>
      <c r="SQF15" s="1"/>
      <c r="SQG15" s="1"/>
      <c r="SQH15" s="1"/>
      <c r="SQI15" s="1"/>
      <c r="SQJ15" s="1"/>
      <c r="SQK15" s="1"/>
      <c r="SQL15" s="1"/>
      <c r="SQM15" s="1"/>
      <c r="SQN15" s="1"/>
      <c r="SQO15" s="1"/>
      <c r="SQP15" s="1"/>
      <c r="SQQ15" s="1"/>
      <c r="SQR15" s="1"/>
      <c r="SQS15" s="1"/>
      <c r="SQT15" s="1"/>
      <c r="SQU15" s="1"/>
      <c r="SQV15" s="1"/>
      <c r="SQW15" s="1"/>
      <c r="SQX15" s="1"/>
      <c r="SQY15" s="1"/>
      <c r="SQZ15" s="1"/>
      <c r="SRA15" s="1"/>
      <c r="SRB15" s="1"/>
      <c r="SRC15" s="1"/>
      <c r="SRD15" s="1"/>
      <c r="SRE15" s="1"/>
      <c r="SRF15" s="1"/>
      <c r="SRG15" s="1"/>
      <c r="SRH15" s="1"/>
      <c r="SRI15" s="1"/>
      <c r="SRJ15" s="1"/>
      <c r="SRK15" s="1"/>
      <c r="SRL15" s="1"/>
      <c r="SRM15" s="1"/>
      <c r="SRN15" s="1"/>
      <c r="SRO15" s="1"/>
      <c r="SRP15" s="1"/>
      <c r="SRQ15" s="1"/>
      <c r="SRR15" s="1"/>
      <c r="SRS15" s="1"/>
      <c r="SRT15" s="1"/>
      <c r="SRU15" s="1"/>
      <c r="SRV15" s="1"/>
      <c r="SRW15" s="1"/>
      <c r="SRX15" s="1"/>
      <c r="SRY15" s="1"/>
      <c r="SRZ15" s="1"/>
      <c r="SSA15" s="1"/>
      <c r="SSB15" s="1"/>
      <c r="SSC15" s="1"/>
      <c r="SSD15" s="1"/>
      <c r="SSE15" s="1"/>
      <c r="SSF15" s="1"/>
      <c r="SSG15" s="1"/>
      <c r="SSH15" s="1"/>
      <c r="SSI15" s="1"/>
      <c r="SSJ15" s="1"/>
      <c r="SSK15" s="1"/>
      <c r="SSL15" s="1"/>
      <c r="SSM15" s="1"/>
      <c r="SSN15" s="1"/>
      <c r="SSO15" s="1"/>
      <c r="SSP15" s="1"/>
      <c r="SSQ15" s="1"/>
      <c r="SSR15" s="1"/>
      <c r="SSS15" s="1"/>
      <c r="SST15" s="1"/>
      <c r="SSU15" s="1"/>
      <c r="SSV15" s="1"/>
      <c r="SSW15" s="1"/>
      <c r="SSX15" s="1"/>
      <c r="SSY15" s="1"/>
      <c r="SSZ15" s="1"/>
      <c r="STA15" s="1"/>
      <c r="STB15" s="1"/>
      <c r="STC15" s="1"/>
      <c r="STD15" s="1"/>
      <c r="STE15" s="1"/>
      <c r="STF15" s="1"/>
      <c r="STG15" s="1"/>
      <c r="STH15" s="1"/>
      <c r="STI15" s="1"/>
      <c r="STJ15" s="1"/>
      <c r="STK15" s="1"/>
      <c r="STL15" s="1"/>
      <c r="STM15" s="1"/>
      <c r="STN15" s="1"/>
      <c r="STO15" s="1"/>
      <c r="STP15" s="1"/>
      <c r="STQ15" s="1"/>
      <c r="STR15" s="1"/>
      <c r="STS15" s="1"/>
      <c r="STT15" s="1"/>
      <c r="STU15" s="1"/>
      <c r="STV15" s="1"/>
      <c r="STW15" s="1"/>
      <c r="STX15" s="1"/>
      <c r="STY15" s="1"/>
      <c r="STZ15" s="1"/>
      <c r="SUA15" s="1"/>
      <c r="SUB15" s="1"/>
      <c r="SUC15" s="1"/>
      <c r="SUD15" s="1"/>
      <c r="SUE15" s="1"/>
      <c r="SUF15" s="1"/>
      <c r="SUG15" s="1"/>
      <c r="SUH15" s="1"/>
      <c r="SUI15" s="1"/>
      <c r="SUJ15" s="1"/>
      <c r="SUK15" s="1"/>
      <c r="SUL15" s="1"/>
      <c r="SUM15" s="1"/>
      <c r="SUN15" s="1"/>
      <c r="SUO15" s="1"/>
      <c r="SUP15" s="1"/>
      <c r="SUQ15" s="1"/>
      <c r="SUR15" s="1"/>
      <c r="SUS15" s="1"/>
      <c r="SUT15" s="1"/>
      <c r="SUU15" s="1"/>
      <c r="SUV15" s="1"/>
      <c r="SUW15" s="1"/>
      <c r="SUX15" s="1"/>
      <c r="SUY15" s="1"/>
      <c r="SUZ15" s="1"/>
      <c r="SVA15" s="1"/>
      <c r="SVB15" s="1"/>
      <c r="SVC15" s="1"/>
      <c r="SVD15" s="1"/>
      <c r="SVE15" s="1"/>
      <c r="SVF15" s="1"/>
      <c r="SVG15" s="1"/>
      <c r="SVH15" s="1"/>
      <c r="SVI15" s="1"/>
      <c r="SVJ15" s="1"/>
      <c r="SVK15" s="1"/>
      <c r="SVL15" s="1"/>
      <c r="SVM15" s="1"/>
      <c r="SVN15" s="1"/>
      <c r="SVO15" s="1"/>
      <c r="SVP15" s="1"/>
      <c r="SVQ15" s="1"/>
      <c r="SVR15" s="1"/>
      <c r="SVS15" s="1"/>
      <c r="SVT15" s="1"/>
      <c r="SVU15" s="1"/>
      <c r="SVV15" s="1"/>
      <c r="SVW15" s="1"/>
      <c r="SVX15" s="1"/>
      <c r="SVY15" s="1"/>
      <c r="SVZ15" s="1"/>
      <c r="SWA15" s="1"/>
      <c r="SWB15" s="1"/>
      <c r="SWC15" s="1"/>
      <c r="SWD15" s="1"/>
      <c r="SWE15" s="1"/>
      <c r="SWF15" s="1"/>
      <c r="SWG15" s="1"/>
      <c r="SWH15" s="1"/>
      <c r="SWI15" s="1"/>
      <c r="SWJ15" s="1"/>
      <c r="SWK15" s="1"/>
      <c r="SWL15" s="1"/>
      <c r="SWM15" s="1"/>
      <c r="SWN15" s="1"/>
      <c r="SWO15" s="1"/>
      <c r="SWP15" s="1"/>
      <c r="SWQ15" s="1"/>
      <c r="SWR15" s="1"/>
      <c r="SWS15" s="1"/>
      <c r="SWT15" s="1"/>
      <c r="SWU15" s="1"/>
      <c r="SWV15" s="1"/>
      <c r="SWW15" s="1"/>
      <c r="SWX15" s="1"/>
      <c r="SWY15" s="1"/>
      <c r="SWZ15" s="1"/>
      <c r="SXA15" s="1"/>
      <c r="SXB15" s="1"/>
      <c r="SXC15" s="1"/>
      <c r="SXD15" s="1"/>
      <c r="SXE15" s="1"/>
      <c r="SXF15" s="1"/>
      <c r="SXG15" s="1"/>
      <c r="SXH15" s="1"/>
      <c r="SXI15" s="1"/>
      <c r="SXJ15" s="1"/>
      <c r="SXK15" s="1"/>
      <c r="SXL15" s="1"/>
      <c r="SXM15" s="1"/>
      <c r="SXN15" s="1"/>
      <c r="SXO15" s="1"/>
      <c r="SXP15" s="1"/>
      <c r="SXQ15" s="1"/>
      <c r="SXR15" s="1"/>
      <c r="SXS15" s="1"/>
      <c r="SXT15" s="1"/>
      <c r="SXU15" s="1"/>
      <c r="SXV15" s="1"/>
      <c r="SXW15" s="1"/>
      <c r="SXX15" s="1"/>
      <c r="SXY15" s="1"/>
      <c r="SXZ15" s="1"/>
      <c r="SYA15" s="1"/>
      <c r="SYB15" s="1"/>
      <c r="SYC15" s="1"/>
      <c r="SYD15" s="1"/>
      <c r="SYE15" s="1"/>
      <c r="SYF15" s="1"/>
      <c r="SYG15" s="1"/>
      <c r="SYH15" s="1"/>
      <c r="SYI15" s="1"/>
      <c r="SYJ15" s="1"/>
      <c r="SYK15" s="1"/>
      <c r="SYL15" s="1"/>
      <c r="SYM15" s="1"/>
      <c r="SYN15" s="1"/>
      <c r="SYO15" s="1"/>
      <c r="SYP15" s="1"/>
      <c r="SYQ15" s="1"/>
      <c r="SYR15" s="1"/>
      <c r="SYS15" s="1"/>
      <c r="SYT15" s="1"/>
      <c r="SYU15" s="1"/>
      <c r="SYV15" s="1"/>
      <c r="SYW15" s="1"/>
      <c r="SYX15" s="1"/>
      <c r="SYY15" s="1"/>
      <c r="SYZ15" s="1"/>
      <c r="SZA15" s="1"/>
      <c r="SZB15" s="1"/>
      <c r="SZC15" s="1"/>
      <c r="SZD15" s="1"/>
      <c r="SZE15" s="1"/>
      <c r="SZF15" s="1"/>
      <c r="SZG15" s="1"/>
      <c r="SZH15" s="1"/>
      <c r="SZI15" s="1"/>
      <c r="SZJ15" s="1"/>
      <c r="SZK15" s="1"/>
      <c r="SZL15" s="1"/>
      <c r="SZM15" s="1"/>
      <c r="SZN15" s="1"/>
      <c r="SZO15" s="1"/>
      <c r="SZP15" s="1"/>
      <c r="SZQ15" s="1"/>
      <c r="SZR15" s="1"/>
      <c r="SZS15" s="1"/>
      <c r="SZT15" s="1"/>
      <c r="SZU15" s="1"/>
      <c r="SZV15" s="1"/>
      <c r="SZW15" s="1"/>
      <c r="SZX15" s="1"/>
      <c r="SZY15" s="1"/>
      <c r="SZZ15" s="1"/>
      <c r="TAA15" s="1"/>
      <c r="TAB15" s="1"/>
      <c r="TAC15" s="1"/>
      <c r="TAD15" s="1"/>
      <c r="TAE15" s="1"/>
      <c r="TAF15" s="1"/>
      <c r="TAG15" s="1"/>
      <c r="TAH15" s="1"/>
      <c r="TAI15" s="1"/>
      <c r="TAJ15" s="1"/>
      <c r="TAK15" s="1"/>
      <c r="TAL15" s="1"/>
      <c r="TAM15" s="1"/>
      <c r="TAN15" s="1"/>
      <c r="TAO15" s="1"/>
      <c r="TAP15" s="1"/>
      <c r="TAQ15" s="1"/>
      <c r="TAR15" s="1"/>
      <c r="TAS15" s="1"/>
      <c r="TAT15" s="1"/>
      <c r="TAU15" s="1"/>
      <c r="TAV15" s="1"/>
      <c r="TAW15" s="1"/>
      <c r="TAX15" s="1"/>
      <c r="TAY15" s="1"/>
      <c r="TAZ15" s="1"/>
      <c r="TBA15" s="1"/>
      <c r="TBB15" s="1"/>
      <c r="TBC15" s="1"/>
      <c r="TBD15" s="1"/>
      <c r="TBE15" s="1"/>
      <c r="TBF15" s="1"/>
      <c r="TBG15" s="1"/>
      <c r="TBH15" s="1"/>
      <c r="TBI15" s="1"/>
      <c r="TBJ15" s="1"/>
      <c r="TBK15" s="1"/>
      <c r="TBL15" s="1"/>
      <c r="TBM15" s="1"/>
      <c r="TBN15" s="1"/>
      <c r="TBO15" s="1"/>
      <c r="TBP15" s="1"/>
      <c r="TBQ15" s="1"/>
      <c r="TBR15" s="1"/>
      <c r="TBS15" s="1"/>
      <c r="TBT15" s="1"/>
      <c r="TBU15" s="1"/>
      <c r="TBV15" s="1"/>
      <c r="TBW15" s="1"/>
      <c r="TBX15" s="1"/>
      <c r="TBY15" s="1"/>
      <c r="TBZ15" s="1"/>
      <c r="TCA15" s="1"/>
      <c r="TCB15" s="1"/>
      <c r="TCC15" s="1"/>
      <c r="TCD15" s="1"/>
      <c r="TCE15" s="1"/>
      <c r="TCF15" s="1"/>
      <c r="TCG15" s="1"/>
      <c r="TCH15" s="1"/>
      <c r="TCI15" s="1"/>
      <c r="TCJ15" s="1"/>
      <c r="TCK15" s="1"/>
      <c r="TCL15" s="1"/>
      <c r="TCM15" s="1"/>
      <c r="TCN15" s="1"/>
      <c r="TCO15" s="1"/>
      <c r="TCP15" s="1"/>
      <c r="TCQ15" s="1"/>
      <c r="TCR15" s="1"/>
      <c r="TCS15" s="1"/>
      <c r="TCT15" s="1"/>
      <c r="TCU15" s="1"/>
      <c r="TCV15" s="1"/>
      <c r="TCW15" s="1"/>
      <c r="TCX15" s="1"/>
      <c r="TCY15" s="1"/>
      <c r="TCZ15" s="1"/>
      <c r="TDA15" s="1"/>
      <c r="TDB15" s="1"/>
      <c r="TDC15" s="1"/>
      <c r="TDD15" s="1"/>
      <c r="TDE15" s="1"/>
      <c r="TDF15" s="1"/>
      <c r="TDG15" s="1"/>
      <c r="TDH15" s="1"/>
      <c r="TDI15" s="1"/>
      <c r="TDJ15" s="1"/>
      <c r="TDK15" s="1"/>
      <c r="TDL15" s="1"/>
      <c r="TDM15" s="1"/>
      <c r="TDN15" s="1"/>
      <c r="TDO15" s="1"/>
      <c r="TDP15" s="1"/>
      <c r="TDQ15" s="1"/>
      <c r="TDR15" s="1"/>
      <c r="TDS15" s="1"/>
      <c r="TDT15" s="1"/>
      <c r="TDU15" s="1"/>
      <c r="TDV15" s="1"/>
      <c r="TDW15" s="1"/>
      <c r="TDX15" s="1"/>
      <c r="TDY15" s="1"/>
      <c r="TDZ15" s="1"/>
      <c r="TEA15" s="1"/>
      <c r="TEB15" s="1"/>
      <c r="TEC15" s="1"/>
      <c r="TED15" s="1"/>
      <c r="TEE15" s="1"/>
      <c r="TEF15" s="1"/>
      <c r="TEG15" s="1"/>
      <c r="TEH15" s="1"/>
      <c r="TEI15" s="1"/>
      <c r="TEJ15" s="1"/>
      <c r="TEK15" s="1"/>
      <c r="TEL15" s="1"/>
      <c r="TEM15" s="1"/>
      <c r="TEN15" s="1"/>
      <c r="TEO15" s="1"/>
      <c r="TEP15" s="1"/>
      <c r="TEQ15" s="1"/>
      <c r="TER15" s="1"/>
      <c r="TES15" s="1"/>
      <c r="TET15" s="1"/>
      <c r="TEU15" s="1"/>
      <c r="TEV15" s="1"/>
      <c r="TEW15" s="1"/>
      <c r="TEX15" s="1"/>
      <c r="TEY15" s="1"/>
      <c r="TEZ15" s="1"/>
      <c r="TFA15" s="1"/>
      <c r="TFB15" s="1"/>
      <c r="TFC15" s="1"/>
      <c r="TFD15" s="1"/>
      <c r="TFE15" s="1"/>
      <c r="TFF15" s="1"/>
      <c r="TFG15" s="1"/>
      <c r="TFH15" s="1"/>
      <c r="TFI15" s="1"/>
      <c r="TFJ15" s="1"/>
      <c r="TFK15" s="1"/>
      <c r="TFL15" s="1"/>
      <c r="TFM15" s="1"/>
      <c r="TFN15" s="1"/>
      <c r="TFO15" s="1"/>
      <c r="TFP15" s="1"/>
      <c r="TFQ15" s="1"/>
      <c r="TFR15" s="1"/>
      <c r="TFS15" s="1"/>
      <c r="TFT15" s="1"/>
      <c r="TFU15" s="1"/>
      <c r="TFV15" s="1"/>
      <c r="TFW15" s="1"/>
      <c r="TFX15" s="1"/>
      <c r="TFY15" s="1"/>
      <c r="TFZ15" s="1"/>
      <c r="TGA15" s="1"/>
      <c r="TGB15" s="1"/>
      <c r="TGC15" s="1"/>
      <c r="TGD15" s="1"/>
      <c r="TGE15" s="1"/>
      <c r="TGF15" s="1"/>
      <c r="TGG15" s="1"/>
      <c r="TGH15" s="1"/>
      <c r="TGI15" s="1"/>
      <c r="TGJ15" s="1"/>
      <c r="TGK15" s="1"/>
      <c r="TGL15" s="1"/>
      <c r="TGM15" s="1"/>
      <c r="TGN15" s="1"/>
      <c r="TGO15" s="1"/>
      <c r="TGP15" s="1"/>
      <c r="TGQ15" s="1"/>
      <c r="TGR15" s="1"/>
      <c r="TGS15" s="1"/>
      <c r="TGT15" s="1"/>
      <c r="TGU15" s="1"/>
      <c r="TGV15" s="1"/>
      <c r="TGW15" s="1"/>
      <c r="TGX15" s="1"/>
      <c r="TGY15" s="1"/>
      <c r="TGZ15" s="1"/>
      <c r="THA15" s="1"/>
      <c r="THB15" s="1"/>
      <c r="THC15" s="1"/>
      <c r="THD15" s="1"/>
      <c r="THE15" s="1"/>
      <c r="THF15" s="1"/>
      <c r="THG15" s="1"/>
      <c r="THH15" s="1"/>
      <c r="THI15" s="1"/>
      <c r="THJ15" s="1"/>
      <c r="THK15" s="1"/>
      <c r="THL15" s="1"/>
      <c r="THM15" s="1"/>
      <c r="THN15" s="1"/>
      <c r="THO15" s="1"/>
      <c r="THP15" s="1"/>
      <c r="THQ15" s="1"/>
      <c r="THR15" s="1"/>
      <c r="THS15" s="1"/>
      <c r="THT15" s="1"/>
      <c r="THU15" s="1"/>
      <c r="THV15" s="1"/>
      <c r="THW15" s="1"/>
      <c r="THX15" s="1"/>
      <c r="THY15" s="1"/>
      <c r="THZ15" s="1"/>
      <c r="TIA15" s="1"/>
      <c r="TIB15" s="1"/>
      <c r="TIC15" s="1"/>
      <c r="TID15" s="1"/>
      <c r="TIE15" s="1"/>
      <c r="TIF15" s="1"/>
      <c r="TIG15" s="1"/>
      <c r="TIH15" s="1"/>
      <c r="TII15" s="1"/>
      <c r="TIJ15" s="1"/>
      <c r="TIK15" s="1"/>
      <c r="TIL15" s="1"/>
      <c r="TIM15" s="1"/>
      <c r="TIN15" s="1"/>
      <c r="TIO15" s="1"/>
      <c r="TIP15" s="1"/>
      <c r="TIQ15" s="1"/>
      <c r="TIR15" s="1"/>
      <c r="TIS15" s="1"/>
      <c r="TIT15" s="1"/>
      <c r="TIU15" s="1"/>
      <c r="TIV15" s="1"/>
      <c r="TIW15" s="1"/>
      <c r="TIX15" s="1"/>
      <c r="TIY15" s="1"/>
      <c r="TIZ15" s="1"/>
      <c r="TJA15" s="1"/>
      <c r="TJB15" s="1"/>
      <c r="TJC15" s="1"/>
      <c r="TJD15" s="1"/>
      <c r="TJE15" s="1"/>
      <c r="TJF15" s="1"/>
      <c r="TJG15" s="1"/>
      <c r="TJH15" s="1"/>
      <c r="TJI15" s="1"/>
      <c r="TJJ15" s="1"/>
      <c r="TJK15" s="1"/>
      <c r="TJL15" s="1"/>
      <c r="TJM15" s="1"/>
      <c r="TJN15" s="1"/>
      <c r="TJO15" s="1"/>
      <c r="TJP15" s="1"/>
      <c r="TJQ15" s="1"/>
      <c r="TJR15" s="1"/>
      <c r="TJS15" s="1"/>
      <c r="TJT15" s="1"/>
      <c r="TJU15" s="1"/>
      <c r="TJV15" s="1"/>
      <c r="TJW15" s="1"/>
      <c r="TJX15" s="1"/>
      <c r="TJY15" s="1"/>
      <c r="TJZ15" s="1"/>
      <c r="TKA15" s="1"/>
      <c r="TKB15" s="1"/>
      <c r="TKC15" s="1"/>
      <c r="TKD15" s="1"/>
      <c r="TKE15" s="1"/>
      <c r="TKF15" s="1"/>
      <c r="TKG15" s="1"/>
      <c r="TKH15" s="1"/>
      <c r="TKI15" s="1"/>
      <c r="TKJ15" s="1"/>
      <c r="TKK15" s="1"/>
      <c r="TKL15" s="1"/>
      <c r="TKM15" s="1"/>
      <c r="TKN15" s="1"/>
      <c r="TKO15" s="1"/>
      <c r="TKP15" s="1"/>
      <c r="TKQ15" s="1"/>
      <c r="TKR15" s="1"/>
      <c r="TKS15" s="1"/>
      <c r="TKT15" s="1"/>
      <c r="TKU15" s="1"/>
      <c r="TKV15" s="1"/>
      <c r="TKW15" s="1"/>
      <c r="TKX15" s="1"/>
      <c r="TKY15" s="1"/>
      <c r="TKZ15" s="1"/>
      <c r="TLA15" s="1"/>
      <c r="TLB15" s="1"/>
      <c r="TLC15" s="1"/>
      <c r="TLD15" s="1"/>
      <c r="TLE15" s="1"/>
      <c r="TLF15" s="1"/>
      <c r="TLG15" s="1"/>
      <c r="TLH15" s="1"/>
      <c r="TLI15" s="1"/>
      <c r="TLJ15" s="1"/>
      <c r="TLK15" s="1"/>
      <c r="TLL15" s="1"/>
      <c r="TLM15" s="1"/>
      <c r="TLN15" s="1"/>
      <c r="TLO15" s="1"/>
      <c r="TLP15" s="1"/>
      <c r="TLQ15" s="1"/>
      <c r="TLR15" s="1"/>
      <c r="TLS15" s="1"/>
      <c r="TLT15" s="1"/>
      <c r="TLU15" s="1"/>
      <c r="TLV15" s="1"/>
      <c r="TLW15" s="1"/>
      <c r="TLX15" s="1"/>
      <c r="TLY15" s="1"/>
      <c r="TLZ15" s="1"/>
      <c r="TMA15" s="1"/>
      <c r="TMB15" s="1"/>
      <c r="TMC15" s="1"/>
      <c r="TMD15" s="1"/>
      <c r="TME15" s="1"/>
      <c r="TMF15" s="1"/>
      <c r="TMG15" s="1"/>
      <c r="TMH15" s="1"/>
      <c r="TMI15" s="1"/>
      <c r="TMJ15" s="1"/>
      <c r="TMK15" s="1"/>
      <c r="TML15" s="1"/>
      <c r="TMM15" s="1"/>
      <c r="TMN15" s="1"/>
      <c r="TMO15" s="1"/>
      <c r="TMP15" s="1"/>
      <c r="TMQ15" s="1"/>
      <c r="TMR15" s="1"/>
      <c r="TMS15" s="1"/>
      <c r="TMT15" s="1"/>
      <c r="TMU15" s="1"/>
      <c r="TMV15" s="1"/>
      <c r="TMW15" s="1"/>
      <c r="TMX15" s="1"/>
      <c r="TMY15" s="1"/>
      <c r="TMZ15" s="1"/>
      <c r="TNA15" s="1"/>
      <c r="TNB15" s="1"/>
      <c r="TNC15" s="1"/>
      <c r="TND15" s="1"/>
      <c r="TNE15" s="1"/>
      <c r="TNF15" s="1"/>
      <c r="TNG15" s="1"/>
      <c r="TNH15" s="1"/>
      <c r="TNI15" s="1"/>
      <c r="TNJ15" s="1"/>
      <c r="TNK15" s="1"/>
      <c r="TNL15" s="1"/>
      <c r="TNM15" s="1"/>
      <c r="TNN15" s="1"/>
      <c r="TNO15" s="1"/>
      <c r="TNP15" s="1"/>
      <c r="TNQ15" s="1"/>
      <c r="TNR15" s="1"/>
      <c r="TNS15" s="1"/>
      <c r="TNT15" s="1"/>
      <c r="TNU15" s="1"/>
      <c r="TNV15" s="1"/>
      <c r="TNW15" s="1"/>
      <c r="TNX15" s="1"/>
      <c r="TNY15" s="1"/>
      <c r="TNZ15" s="1"/>
      <c r="TOA15" s="1"/>
      <c r="TOB15" s="1"/>
      <c r="TOC15" s="1"/>
      <c r="TOD15" s="1"/>
      <c r="TOE15" s="1"/>
      <c r="TOF15" s="1"/>
      <c r="TOG15" s="1"/>
      <c r="TOH15" s="1"/>
      <c r="TOI15" s="1"/>
      <c r="TOJ15" s="1"/>
      <c r="TOK15" s="1"/>
      <c r="TOL15" s="1"/>
      <c r="TOM15" s="1"/>
      <c r="TON15" s="1"/>
      <c r="TOO15" s="1"/>
      <c r="TOP15" s="1"/>
      <c r="TOQ15" s="1"/>
      <c r="TOR15" s="1"/>
      <c r="TOS15" s="1"/>
      <c r="TOT15" s="1"/>
      <c r="TOU15" s="1"/>
      <c r="TOV15" s="1"/>
      <c r="TOW15" s="1"/>
      <c r="TOX15" s="1"/>
      <c r="TOY15" s="1"/>
      <c r="TOZ15" s="1"/>
      <c r="TPA15" s="1"/>
      <c r="TPB15" s="1"/>
      <c r="TPC15" s="1"/>
      <c r="TPD15" s="1"/>
      <c r="TPE15" s="1"/>
      <c r="TPF15" s="1"/>
      <c r="TPG15" s="1"/>
      <c r="TPH15" s="1"/>
      <c r="TPI15" s="1"/>
      <c r="TPJ15" s="1"/>
      <c r="TPK15" s="1"/>
      <c r="TPL15" s="1"/>
      <c r="TPM15" s="1"/>
      <c r="TPN15" s="1"/>
      <c r="TPO15" s="1"/>
      <c r="TPP15" s="1"/>
      <c r="TPQ15" s="1"/>
      <c r="TPR15" s="1"/>
      <c r="TPS15" s="1"/>
      <c r="TPT15" s="1"/>
      <c r="TPU15" s="1"/>
      <c r="TPV15" s="1"/>
      <c r="TPW15" s="1"/>
      <c r="TPX15" s="1"/>
      <c r="TPY15" s="1"/>
      <c r="TPZ15" s="1"/>
      <c r="TQA15" s="1"/>
      <c r="TQB15" s="1"/>
      <c r="TQC15" s="1"/>
      <c r="TQD15" s="1"/>
      <c r="TQE15" s="1"/>
      <c r="TQF15" s="1"/>
      <c r="TQG15" s="1"/>
      <c r="TQH15" s="1"/>
      <c r="TQI15" s="1"/>
      <c r="TQJ15" s="1"/>
      <c r="TQK15" s="1"/>
      <c r="TQL15" s="1"/>
      <c r="TQM15" s="1"/>
      <c r="TQN15" s="1"/>
      <c r="TQO15" s="1"/>
      <c r="TQP15" s="1"/>
      <c r="TQQ15" s="1"/>
      <c r="TQR15" s="1"/>
      <c r="TQS15" s="1"/>
      <c r="TQT15" s="1"/>
      <c r="TQU15" s="1"/>
      <c r="TQV15" s="1"/>
      <c r="TQW15" s="1"/>
      <c r="TQX15" s="1"/>
      <c r="TQY15" s="1"/>
      <c r="TQZ15" s="1"/>
      <c r="TRA15" s="1"/>
      <c r="TRB15" s="1"/>
      <c r="TRC15" s="1"/>
      <c r="TRD15" s="1"/>
      <c r="TRE15" s="1"/>
      <c r="TRF15" s="1"/>
      <c r="TRG15" s="1"/>
      <c r="TRH15" s="1"/>
      <c r="TRI15" s="1"/>
      <c r="TRJ15" s="1"/>
      <c r="TRK15" s="1"/>
      <c r="TRL15" s="1"/>
      <c r="TRM15" s="1"/>
      <c r="TRN15" s="1"/>
      <c r="TRO15" s="1"/>
      <c r="TRP15" s="1"/>
      <c r="TRQ15" s="1"/>
      <c r="TRR15" s="1"/>
      <c r="TRS15" s="1"/>
      <c r="TRT15" s="1"/>
      <c r="TRU15" s="1"/>
      <c r="TRV15" s="1"/>
      <c r="TRW15" s="1"/>
      <c r="TRX15" s="1"/>
      <c r="TRY15" s="1"/>
      <c r="TRZ15" s="1"/>
      <c r="TSA15" s="1"/>
      <c r="TSB15" s="1"/>
      <c r="TSC15" s="1"/>
      <c r="TSD15" s="1"/>
      <c r="TSE15" s="1"/>
      <c r="TSF15" s="1"/>
      <c r="TSG15" s="1"/>
      <c r="TSH15" s="1"/>
      <c r="TSI15" s="1"/>
      <c r="TSJ15" s="1"/>
      <c r="TSK15" s="1"/>
      <c r="TSL15" s="1"/>
      <c r="TSM15" s="1"/>
      <c r="TSN15" s="1"/>
      <c r="TSO15" s="1"/>
      <c r="TSP15" s="1"/>
      <c r="TSQ15" s="1"/>
      <c r="TSR15" s="1"/>
      <c r="TSS15" s="1"/>
      <c r="TST15" s="1"/>
      <c r="TSU15" s="1"/>
      <c r="TSV15" s="1"/>
      <c r="TSW15" s="1"/>
      <c r="TSX15" s="1"/>
      <c r="TSY15" s="1"/>
      <c r="TSZ15" s="1"/>
      <c r="TTA15" s="1"/>
      <c r="TTB15" s="1"/>
      <c r="TTC15" s="1"/>
      <c r="TTD15" s="1"/>
      <c r="TTE15" s="1"/>
      <c r="TTF15" s="1"/>
      <c r="TTG15" s="1"/>
      <c r="TTH15" s="1"/>
      <c r="TTI15" s="1"/>
      <c r="TTJ15" s="1"/>
      <c r="TTK15" s="1"/>
      <c r="TTL15" s="1"/>
      <c r="TTM15" s="1"/>
      <c r="TTN15" s="1"/>
      <c r="TTO15" s="1"/>
      <c r="TTP15" s="1"/>
      <c r="TTQ15" s="1"/>
      <c r="TTR15" s="1"/>
      <c r="TTS15" s="1"/>
      <c r="TTT15" s="1"/>
      <c r="TTU15" s="1"/>
      <c r="TTV15" s="1"/>
      <c r="TTW15" s="1"/>
      <c r="TTX15" s="1"/>
      <c r="TTY15" s="1"/>
      <c r="TTZ15" s="1"/>
      <c r="TUA15" s="1"/>
      <c r="TUB15" s="1"/>
      <c r="TUC15" s="1"/>
      <c r="TUD15" s="1"/>
      <c r="TUE15" s="1"/>
      <c r="TUF15" s="1"/>
      <c r="TUG15" s="1"/>
      <c r="TUH15" s="1"/>
      <c r="TUI15" s="1"/>
      <c r="TUJ15" s="1"/>
      <c r="TUK15" s="1"/>
      <c r="TUL15" s="1"/>
      <c r="TUM15" s="1"/>
      <c r="TUN15" s="1"/>
      <c r="TUO15" s="1"/>
      <c r="TUP15" s="1"/>
      <c r="TUQ15" s="1"/>
      <c r="TUR15" s="1"/>
      <c r="TUS15" s="1"/>
      <c r="TUT15" s="1"/>
      <c r="TUU15" s="1"/>
      <c r="TUV15" s="1"/>
      <c r="TUW15" s="1"/>
      <c r="TUX15" s="1"/>
      <c r="TUY15" s="1"/>
      <c r="TUZ15" s="1"/>
      <c r="TVA15" s="1"/>
      <c r="TVB15" s="1"/>
      <c r="TVC15" s="1"/>
      <c r="TVD15" s="1"/>
      <c r="TVE15" s="1"/>
      <c r="TVF15" s="1"/>
      <c r="TVG15" s="1"/>
      <c r="TVH15" s="1"/>
      <c r="TVI15" s="1"/>
      <c r="TVJ15" s="1"/>
      <c r="TVK15" s="1"/>
      <c r="TVL15" s="1"/>
      <c r="TVM15" s="1"/>
      <c r="TVN15" s="1"/>
      <c r="TVO15" s="1"/>
      <c r="TVP15" s="1"/>
      <c r="TVQ15" s="1"/>
      <c r="TVR15" s="1"/>
      <c r="TVS15" s="1"/>
      <c r="TVT15" s="1"/>
      <c r="TVU15" s="1"/>
      <c r="TVV15" s="1"/>
      <c r="TVW15" s="1"/>
      <c r="TVX15" s="1"/>
      <c r="TVY15" s="1"/>
      <c r="TVZ15" s="1"/>
      <c r="TWA15" s="1"/>
      <c r="TWB15" s="1"/>
      <c r="TWC15" s="1"/>
      <c r="TWD15" s="1"/>
      <c r="TWE15" s="1"/>
      <c r="TWF15" s="1"/>
      <c r="TWG15" s="1"/>
      <c r="TWH15" s="1"/>
      <c r="TWI15" s="1"/>
      <c r="TWJ15" s="1"/>
      <c r="TWK15" s="1"/>
      <c r="TWL15" s="1"/>
      <c r="TWM15" s="1"/>
      <c r="TWN15" s="1"/>
      <c r="TWO15" s="1"/>
      <c r="TWP15" s="1"/>
      <c r="TWQ15" s="1"/>
      <c r="TWR15" s="1"/>
      <c r="TWS15" s="1"/>
      <c r="TWT15" s="1"/>
      <c r="TWU15" s="1"/>
      <c r="TWV15" s="1"/>
      <c r="TWW15" s="1"/>
      <c r="TWX15" s="1"/>
      <c r="TWY15" s="1"/>
      <c r="TWZ15" s="1"/>
      <c r="TXA15" s="1"/>
      <c r="TXB15" s="1"/>
      <c r="TXC15" s="1"/>
      <c r="TXD15" s="1"/>
      <c r="TXE15" s="1"/>
      <c r="TXF15" s="1"/>
      <c r="TXG15" s="1"/>
      <c r="TXH15" s="1"/>
      <c r="TXI15" s="1"/>
      <c r="TXJ15" s="1"/>
      <c r="TXK15" s="1"/>
      <c r="TXL15" s="1"/>
      <c r="TXM15" s="1"/>
      <c r="TXN15" s="1"/>
      <c r="TXO15" s="1"/>
      <c r="TXP15" s="1"/>
      <c r="TXQ15" s="1"/>
      <c r="TXR15" s="1"/>
      <c r="TXS15" s="1"/>
      <c r="TXT15" s="1"/>
      <c r="TXU15" s="1"/>
      <c r="TXV15" s="1"/>
      <c r="TXW15" s="1"/>
      <c r="TXX15" s="1"/>
      <c r="TXY15" s="1"/>
      <c r="TXZ15" s="1"/>
      <c r="TYA15" s="1"/>
      <c r="TYB15" s="1"/>
      <c r="TYC15" s="1"/>
      <c r="TYD15" s="1"/>
      <c r="TYE15" s="1"/>
      <c r="TYF15" s="1"/>
      <c r="TYG15" s="1"/>
      <c r="TYH15" s="1"/>
      <c r="TYI15" s="1"/>
      <c r="TYJ15" s="1"/>
      <c r="TYK15" s="1"/>
      <c r="TYL15" s="1"/>
      <c r="TYM15" s="1"/>
      <c r="TYN15" s="1"/>
      <c r="TYO15" s="1"/>
      <c r="TYP15" s="1"/>
      <c r="TYQ15" s="1"/>
      <c r="TYR15" s="1"/>
      <c r="TYS15" s="1"/>
      <c r="TYT15" s="1"/>
      <c r="TYU15" s="1"/>
      <c r="TYV15" s="1"/>
      <c r="TYW15" s="1"/>
      <c r="TYX15" s="1"/>
      <c r="TYY15" s="1"/>
      <c r="TYZ15" s="1"/>
      <c r="TZA15" s="1"/>
      <c r="TZB15" s="1"/>
      <c r="TZC15" s="1"/>
      <c r="TZD15" s="1"/>
      <c r="TZE15" s="1"/>
      <c r="TZF15" s="1"/>
      <c r="TZG15" s="1"/>
      <c r="TZH15" s="1"/>
      <c r="TZI15" s="1"/>
      <c r="TZJ15" s="1"/>
      <c r="TZK15" s="1"/>
      <c r="TZL15" s="1"/>
      <c r="TZM15" s="1"/>
      <c r="TZN15" s="1"/>
      <c r="TZO15" s="1"/>
      <c r="TZP15" s="1"/>
      <c r="TZQ15" s="1"/>
      <c r="TZR15" s="1"/>
      <c r="TZS15" s="1"/>
      <c r="TZT15" s="1"/>
      <c r="TZU15" s="1"/>
      <c r="TZV15" s="1"/>
      <c r="TZW15" s="1"/>
      <c r="TZX15" s="1"/>
      <c r="TZY15" s="1"/>
      <c r="TZZ15" s="1"/>
      <c r="UAA15" s="1"/>
      <c r="UAB15" s="1"/>
      <c r="UAC15" s="1"/>
      <c r="UAD15" s="1"/>
      <c r="UAE15" s="1"/>
      <c r="UAF15" s="1"/>
      <c r="UAG15" s="1"/>
      <c r="UAH15" s="1"/>
      <c r="UAI15" s="1"/>
      <c r="UAJ15" s="1"/>
      <c r="UAK15" s="1"/>
      <c r="UAL15" s="1"/>
      <c r="UAM15" s="1"/>
      <c r="UAN15" s="1"/>
      <c r="UAO15" s="1"/>
      <c r="UAP15" s="1"/>
      <c r="UAQ15" s="1"/>
      <c r="UAR15" s="1"/>
      <c r="UAS15" s="1"/>
      <c r="UAT15" s="1"/>
      <c r="UAU15" s="1"/>
      <c r="UAV15" s="1"/>
      <c r="UAW15" s="1"/>
      <c r="UAX15" s="1"/>
      <c r="UAY15" s="1"/>
      <c r="UAZ15" s="1"/>
      <c r="UBA15" s="1"/>
      <c r="UBB15" s="1"/>
      <c r="UBC15" s="1"/>
      <c r="UBD15" s="1"/>
      <c r="UBE15" s="1"/>
      <c r="UBF15" s="1"/>
      <c r="UBG15" s="1"/>
      <c r="UBH15" s="1"/>
      <c r="UBI15" s="1"/>
      <c r="UBJ15" s="1"/>
      <c r="UBK15" s="1"/>
      <c r="UBL15" s="1"/>
      <c r="UBM15" s="1"/>
      <c r="UBN15" s="1"/>
      <c r="UBO15" s="1"/>
      <c r="UBP15" s="1"/>
      <c r="UBQ15" s="1"/>
      <c r="UBR15" s="1"/>
      <c r="UBS15" s="1"/>
      <c r="UBT15" s="1"/>
      <c r="UBU15" s="1"/>
      <c r="UBV15" s="1"/>
      <c r="UBW15" s="1"/>
      <c r="UBX15" s="1"/>
      <c r="UBY15" s="1"/>
      <c r="UBZ15" s="1"/>
      <c r="UCA15" s="1"/>
      <c r="UCB15" s="1"/>
      <c r="UCC15" s="1"/>
      <c r="UCD15" s="1"/>
      <c r="UCE15" s="1"/>
      <c r="UCF15" s="1"/>
      <c r="UCG15" s="1"/>
      <c r="UCH15" s="1"/>
      <c r="UCI15" s="1"/>
      <c r="UCJ15" s="1"/>
      <c r="UCK15" s="1"/>
      <c r="UCL15" s="1"/>
      <c r="UCM15" s="1"/>
      <c r="UCN15" s="1"/>
      <c r="UCO15" s="1"/>
      <c r="UCP15" s="1"/>
      <c r="UCQ15" s="1"/>
      <c r="UCR15" s="1"/>
      <c r="UCS15" s="1"/>
      <c r="UCT15" s="1"/>
      <c r="UCU15" s="1"/>
      <c r="UCV15" s="1"/>
      <c r="UCW15" s="1"/>
      <c r="UCX15" s="1"/>
      <c r="UCY15" s="1"/>
      <c r="UCZ15" s="1"/>
      <c r="UDA15" s="1"/>
      <c r="UDB15" s="1"/>
      <c r="UDC15" s="1"/>
      <c r="UDD15" s="1"/>
      <c r="UDE15" s="1"/>
      <c r="UDF15" s="1"/>
      <c r="UDG15" s="1"/>
      <c r="UDH15" s="1"/>
      <c r="UDI15" s="1"/>
      <c r="UDJ15" s="1"/>
      <c r="UDK15" s="1"/>
      <c r="UDL15" s="1"/>
      <c r="UDM15" s="1"/>
      <c r="UDN15" s="1"/>
      <c r="UDO15" s="1"/>
      <c r="UDP15" s="1"/>
      <c r="UDQ15" s="1"/>
      <c r="UDR15" s="1"/>
      <c r="UDS15" s="1"/>
      <c r="UDT15" s="1"/>
      <c r="UDU15" s="1"/>
      <c r="UDV15" s="1"/>
      <c r="UDW15" s="1"/>
      <c r="UDX15" s="1"/>
      <c r="UDY15" s="1"/>
      <c r="UDZ15" s="1"/>
      <c r="UEA15" s="1"/>
      <c r="UEB15" s="1"/>
      <c r="UEC15" s="1"/>
      <c r="UED15" s="1"/>
      <c r="UEE15" s="1"/>
      <c r="UEF15" s="1"/>
      <c r="UEG15" s="1"/>
      <c r="UEH15" s="1"/>
      <c r="UEI15" s="1"/>
      <c r="UEJ15" s="1"/>
      <c r="UEK15" s="1"/>
      <c r="UEL15" s="1"/>
      <c r="UEM15" s="1"/>
      <c r="UEN15" s="1"/>
      <c r="UEO15" s="1"/>
      <c r="UEP15" s="1"/>
      <c r="UEQ15" s="1"/>
      <c r="UER15" s="1"/>
      <c r="UES15" s="1"/>
      <c r="UET15" s="1"/>
      <c r="UEU15" s="1"/>
      <c r="UEV15" s="1"/>
      <c r="UEW15" s="1"/>
      <c r="UEX15" s="1"/>
      <c r="UEY15" s="1"/>
      <c r="UEZ15" s="1"/>
      <c r="UFA15" s="1"/>
      <c r="UFB15" s="1"/>
      <c r="UFC15" s="1"/>
      <c r="UFD15" s="1"/>
      <c r="UFE15" s="1"/>
      <c r="UFF15" s="1"/>
      <c r="UFG15" s="1"/>
      <c r="UFH15" s="1"/>
      <c r="UFI15" s="1"/>
      <c r="UFJ15" s="1"/>
      <c r="UFK15" s="1"/>
      <c r="UFL15" s="1"/>
      <c r="UFM15" s="1"/>
      <c r="UFN15" s="1"/>
      <c r="UFO15" s="1"/>
      <c r="UFP15" s="1"/>
      <c r="UFQ15" s="1"/>
      <c r="UFR15" s="1"/>
      <c r="UFS15" s="1"/>
      <c r="UFT15" s="1"/>
      <c r="UFU15" s="1"/>
      <c r="UFV15" s="1"/>
      <c r="UFW15" s="1"/>
      <c r="UFX15" s="1"/>
      <c r="UFY15" s="1"/>
      <c r="UFZ15" s="1"/>
      <c r="UGA15" s="1"/>
      <c r="UGB15" s="1"/>
      <c r="UGC15" s="1"/>
      <c r="UGD15" s="1"/>
      <c r="UGE15" s="1"/>
      <c r="UGF15" s="1"/>
      <c r="UGG15" s="1"/>
      <c r="UGH15" s="1"/>
      <c r="UGI15" s="1"/>
      <c r="UGJ15" s="1"/>
      <c r="UGK15" s="1"/>
      <c r="UGL15" s="1"/>
      <c r="UGM15" s="1"/>
      <c r="UGN15" s="1"/>
      <c r="UGO15" s="1"/>
      <c r="UGP15" s="1"/>
      <c r="UGQ15" s="1"/>
      <c r="UGR15" s="1"/>
      <c r="UGS15" s="1"/>
      <c r="UGT15" s="1"/>
      <c r="UGU15" s="1"/>
      <c r="UGV15" s="1"/>
      <c r="UGW15" s="1"/>
      <c r="UGX15" s="1"/>
      <c r="UGY15" s="1"/>
      <c r="UGZ15" s="1"/>
      <c r="UHA15" s="1"/>
      <c r="UHB15" s="1"/>
      <c r="UHC15" s="1"/>
      <c r="UHD15" s="1"/>
      <c r="UHE15" s="1"/>
      <c r="UHF15" s="1"/>
      <c r="UHG15" s="1"/>
      <c r="UHH15" s="1"/>
      <c r="UHI15" s="1"/>
      <c r="UHJ15" s="1"/>
      <c r="UHK15" s="1"/>
      <c r="UHL15" s="1"/>
      <c r="UHM15" s="1"/>
      <c r="UHN15" s="1"/>
      <c r="UHO15" s="1"/>
      <c r="UHP15" s="1"/>
      <c r="UHQ15" s="1"/>
      <c r="UHR15" s="1"/>
      <c r="UHS15" s="1"/>
      <c r="UHT15" s="1"/>
      <c r="UHU15" s="1"/>
      <c r="UHV15" s="1"/>
      <c r="UHW15" s="1"/>
      <c r="UHX15" s="1"/>
      <c r="UHY15" s="1"/>
      <c r="UHZ15" s="1"/>
      <c r="UIA15" s="1"/>
      <c r="UIB15" s="1"/>
      <c r="UIC15" s="1"/>
      <c r="UID15" s="1"/>
      <c r="UIE15" s="1"/>
      <c r="UIF15" s="1"/>
      <c r="UIG15" s="1"/>
      <c r="UIH15" s="1"/>
      <c r="UII15" s="1"/>
      <c r="UIJ15" s="1"/>
      <c r="UIK15" s="1"/>
      <c r="UIL15" s="1"/>
      <c r="UIM15" s="1"/>
      <c r="UIN15" s="1"/>
      <c r="UIO15" s="1"/>
      <c r="UIP15" s="1"/>
      <c r="UIQ15" s="1"/>
      <c r="UIR15" s="1"/>
      <c r="UIS15" s="1"/>
      <c r="UIT15" s="1"/>
      <c r="UIU15" s="1"/>
      <c r="UIV15" s="1"/>
      <c r="UIW15" s="1"/>
      <c r="UIX15" s="1"/>
      <c r="UIY15" s="1"/>
      <c r="UIZ15" s="1"/>
      <c r="UJA15" s="1"/>
      <c r="UJB15" s="1"/>
      <c r="UJC15" s="1"/>
      <c r="UJD15" s="1"/>
      <c r="UJE15" s="1"/>
      <c r="UJF15" s="1"/>
      <c r="UJG15" s="1"/>
      <c r="UJH15" s="1"/>
      <c r="UJI15" s="1"/>
      <c r="UJJ15" s="1"/>
      <c r="UJK15" s="1"/>
      <c r="UJL15" s="1"/>
      <c r="UJM15" s="1"/>
      <c r="UJN15" s="1"/>
      <c r="UJO15" s="1"/>
      <c r="UJP15" s="1"/>
      <c r="UJQ15" s="1"/>
      <c r="UJR15" s="1"/>
      <c r="UJS15" s="1"/>
      <c r="UJT15" s="1"/>
      <c r="UJU15" s="1"/>
      <c r="UJV15" s="1"/>
      <c r="UJW15" s="1"/>
      <c r="UJX15" s="1"/>
      <c r="UJY15" s="1"/>
      <c r="UJZ15" s="1"/>
      <c r="UKA15" s="1"/>
      <c r="UKB15" s="1"/>
      <c r="UKC15" s="1"/>
      <c r="UKD15" s="1"/>
      <c r="UKE15" s="1"/>
      <c r="UKF15" s="1"/>
      <c r="UKG15" s="1"/>
      <c r="UKH15" s="1"/>
      <c r="UKI15" s="1"/>
      <c r="UKJ15" s="1"/>
      <c r="UKK15" s="1"/>
      <c r="UKL15" s="1"/>
      <c r="UKM15" s="1"/>
      <c r="UKN15" s="1"/>
      <c r="UKO15" s="1"/>
      <c r="UKP15" s="1"/>
      <c r="UKQ15" s="1"/>
      <c r="UKR15" s="1"/>
      <c r="UKS15" s="1"/>
      <c r="UKT15" s="1"/>
      <c r="UKU15" s="1"/>
      <c r="UKV15" s="1"/>
      <c r="UKW15" s="1"/>
      <c r="UKX15" s="1"/>
      <c r="UKY15" s="1"/>
      <c r="UKZ15" s="1"/>
      <c r="ULA15" s="1"/>
      <c r="ULB15" s="1"/>
      <c r="ULC15" s="1"/>
      <c r="ULD15" s="1"/>
      <c r="ULE15" s="1"/>
      <c r="ULF15" s="1"/>
      <c r="ULG15" s="1"/>
      <c r="ULH15" s="1"/>
      <c r="ULI15" s="1"/>
      <c r="ULJ15" s="1"/>
      <c r="ULK15" s="1"/>
      <c r="ULL15" s="1"/>
      <c r="ULM15" s="1"/>
      <c r="ULN15" s="1"/>
      <c r="ULO15" s="1"/>
      <c r="ULP15" s="1"/>
      <c r="ULQ15" s="1"/>
      <c r="ULR15" s="1"/>
      <c r="ULS15" s="1"/>
      <c r="ULT15" s="1"/>
      <c r="ULU15" s="1"/>
      <c r="ULV15" s="1"/>
      <c r="ULW15" s="1"/>
      <c r="ULX15" s="1"/>
      <c r="ULY15" s="1"/>
      <c r="ULZ15" s="1"/>
      <c r="UMA15" s="1"/>
      <c r="UMB15" s="1"/>
      <c r="UMC15" s="1"/>
      <c r="UMD15" s="1"/>
      <c r="UME15" s="1"/>
      <c r="UMF15" s="1"/>
      <c r="UMG15" s="1"/>
      <c r="UMH15" s="1"/>
      <c r="UMI15" s="1"/>
      <c r="UMJ15" s="1"/>
      <c r="UMK15" s="1"/>
      <c r="UML15" s="1"/>
      <c r="UMM15" s="1"/>
      <c r="UMN15" s="1"/>
      <c r="UMO15" s="1"/>
      <c r="UMP15" s="1"/>
      <c r="UMQ15" s="1"/>
      <c r="UMR15" s="1"/>
      <c r="UMS15" s="1"/>
      <c r="UMT15" s="1"/>
      <c r="UMU15" s="1"/>
      <c r="UMV15" s="1"/>
      <c r="UMW15" s="1"/>
      <c r="UMX15" s="1"/>
      <c r="UMY15" s="1"/>
      <c r="UMZ15" s="1"/>
      <c r="UNA15" s="1"/>
      <c r="UNB15" s="1"/>
      <c r="UNC15" s="1"/>
      <c r="UND15" s="1"/>
      <c r="UNE15" s="1"/>
      <c r="UNF15" s="1"/>
      <c r="UNG15" s="1"/>
      <c r="UNH15" s="1"/>
      <c r="UNI15" s="1"/>
      <c r="UNJ15" s="1"/>
      <c r="UNK15" s="1"/>
      <c r="UNL15" s="1"/>
      <c r="UNM15" s="1"/>
      <c r="UNN15" s="1"/>
      <c r="UNO15" s="1"/>
      <c r="UNP15" s="1"/>
      <c r="UNQ15" s="1"/>
      <c r="UNR15" s="1"/>
      <c r="UNS15" s="1"/>
      <c r="UNT15" s="1"/>
      <c r="UNU15" s="1"/>
      <c r="UNV15" s="1"/>
      <c r="UNW15" s="1"/>
      <c r="UNX15" s="1"/>
      <c r="UNY15" s="1"/>
      <c r="UNZ15" s="1"/>
      <c r="UOA15" s="1"/>
      <c r="UOB15" s="1"/>
      <c r="UOC15" s="1"/>
      <c r="UOD15" s="1"/>
      <c r="UOE15" s="1"/>
      <c r="UOF15" s="1"/>
      <c r="UOG15" s="1"/>
      <c r="UOH15" s="1"/>
      <c r="UOI15" s="1"/>
      <c r="UOJ15" s="1"/>
      <c r="UOK15" s="1"/>
      <c r="UOL15" s="1"/>
      <c r="UOM15" s="1"/>
      <c r="UON15" s="1"/>
      <c r="UOO15" s="1"/>
      <c r="UOP15" s="1"/>
      <c r="UOQ15" s="1"/>
      <c r="UOR15" s="1"/>
      <c r="UOS15" s="1"/>
      <c r="UOT15" s="1"/>
      <c r="UOU15" s="1"/>
      <c r="UOV15" s="1"/>
      <c r="UOW15" s="1"/>
      <c r="UOX15" s="1"/>
      <c r="UOY15" s="1"/>
      <c r="UOZ15" s="1"/>
      <c r="UPA15" s="1"/>
      <c r="UPB15" s="1"/>
      <c r="UPC15" s="1"/>
      <c r="UPD15" s="1"/>
      <c r="UPE15" s="1"/>
      <c r="UPF15" s="1"/>
      <c r="UPG15" s="1"/>
      <c r="UPH15" s="1"/>
      <c r="UPI15" s="1"/>
      <c r="UPJ15" s="1"/>
      <c r="UPK15" s="1"/>
      <c r="UPL15" s="1"/>
      <c r="UPM15" s="1"/>
      <c r="UPN15" s="1"/>
      <c r="UPO15" s="1"/>
      <c r="UPP15" s="1"/>
      <c r="UPQ15" s="1"/>
      <c r="UPR15" s="1"/>
      <c r="UPS15" s="1"/>
      <c r="UPT15" s="1"/>
      <c r="UPU15" s="1"/>
      <c r="UPV15" s="1"/>
      <c r="UPW15" s="1"/>
      <c r="UPX15" s="1"/>
      <c r="UPY15" s="1"/>
      <c r="UPZ15" s="1"/>
      <c r="UQA15" s="1"/>
      <c r="UQB15" s="1"/>
      <c r="UQC15" s="1"/>
      <c r="UQD15" s="1"/>
      <c r="UQE15" s="1"/>
      <c r="UQF15" s="1"/>
      <c r="UQG15" s="1"/>
      <c r="UQH15" s="1"/>
      <c r="UQI15" s="1"/>
      <c r="UQJ15" s="1"/>
      <c r="UQK15" s="1"/>
      <c r="UQL15" s="1"/>
      <c r="UQM15" s="1"/>
      <c r="UQN15" s="1"/>
      <c r="UQO15" s="1"/>
      <c r="UQP15" s="1"/>
      <c r="UQQ15" s="1"/>
      <c r="UQR15" s="1"/>
      <c r="UQS15" s="1"/>
      <c r="UQT15" s="1"/>
      <c r="UQU15" s="1"/>
      <c r="UQV15" s="1"/>
      <c r="UQW15" s="1"/>
      <c r="UQX15" s="1"/>
      <c r="UQY15" s="1"/>
      <c r="UQZ15" s="1"/>
      <c r="URA15" s="1"/>
      <c r="URB15" s="1"/>
      <c r="URC15" s="1"/>
      <c r="URD15" s="1"/>
      <c r="URE15" s="1"/>
      <c r="URF15" s="1"/>
      <c r="URG15" s="1"/>
      <c r="URH15" s="1"/>
      <c r="URI15" s="1"/>
      <c r="URJ15" s="1"/>
      <c r="URK15" s="1"/>
      <c r="URL15" s="1"/>
      <c r="URM15" s="1"/>
      <c r="URN15" s="1"/>
      <c r="URO15" s="1"/>
      <c r="URP15" s="1"/>
      <c r="URQ15" s="1"/>
      <c r="URR15" s="1"/>
      <c r="URS15" s="1"/>
      <c r="URT15" s="1"/>
      <c r="URU15" s="1"/>
      <c r="URV15" s="1"/>
      <c r="URW15" s="1"/>
      <c r="URX15" s="1"/>
      <c r="URY15" s="1"/>
      <c r="URZ15" s="1"/>
      <c r="USA15" s="1"/>
      <c r="USB15" s="1"/>
      <c r="USC15" s="1"/>
      <c r="USD15" s="1"/>
      <c r="USE15" s="1"/>
      <c r="USF15" s="1"/>
      <c r="USG15" s="1"/>
      <c r="USH15" s="1"/>
      <c r="USI15" s="1"/>
      <c r="USJ15" s="1"/>
      <c r="USK15" s="1"/>
      <c r="USL15" s="1"/>
      <c r="USM15" s="1"/>
      <c r="USN15" s="1"/>
      <c r="USO15" s="1"/>
      <c r="USP15" s="1"/>
      <c r="USQ15" s="1"/>
      <c r="USR15" s="1"/>
      <c r="USS15" s="1"/>
      <c r="UST15" s="1"/>
      <c r="USU15" s="1"/>
      <c r="USV15" s="1"/>
      <c r="USW15" s="1"/>
      <c r="USX15" s="1"/>
      <c r="USY15" s="1"/>
      <c r="USZ15" s="1"/>
      <c r="UTA15" s="1"/>
      <c r="UTB15" s="1"/>
      <c r="UTC15" s="1"/>
      <c r="UTD15" s="1"/>
      <c r="UTE15" s="1"/>
      <c r="UTF15" s="1"/>
      <c r="UTG15" s="1"/>
      <c r="UTH15" s="1"/>
      <c r="UTI15" s="1"/>
      <c r="UTJ15" s="1"/>
      <c r="UTK15" s="1"/>
      <c r="UTL15" s="1"/>
      <c r="UTM15" s="1"/>
      <c r="UTN15" s="1"/>
      <c r="UTO15" s="1"/>
      <c r="UTP15" s="1"/>
      <c r="UTQ15" s="1"/>
      <c r="UTR15" s="1"/>
      <c r="UTS15" s="1"/>
      <c r="UTT15" s="1"/>
      <c r="UTU15" s="1"/>
      <c r="UTV15" s="1"/>
      <c r="UTW15" s="1"/>
      <c r="UTX15" s="1"/>
      <c r="UTY15" s="1"/>
      <c r="UTZ15" s="1"/>
      <c r="UUA15" s="1"/>
      <c r="UUB15" s="1"/>
      <c r="UUC15" s="1"/>
      <c r="UUD15" s="1"/>
      <c r="UUE15" s="1"/>
      <c r="UUF15" s="1"/>
      <c r="UUG15" s="1"/>
      <c r="UUH15" s="1"/>
      <c r="UUI15" s="1"/>
      <c r="UUJ15" s="1"/>
      <c r="UUK15" s="1"/>
      <c r="UUL15" s="1"/>
      <c r="UUM15" s="1"/>
      <c r="UUN15" s="1"/>
      <c r="UUO15" s="1"/>
      <c r="UUP15" s="1"/>
      <c r="UUQ15" s="1"/>
      <c r="UUR15" s="1"/>
      <c r="UUS15" s="1"/>
      <c r="UUT15" s="1"/>
      <c r="UUU15" s="1"/>
      <c r="UUV15" s="1"/>
      <c r="UUW15" s="1"/>
      <c r="UUX15" s="1"/>
      <c r="UUY15" s="1"/>
      <c r="UUZ15" s="1"/>
      <c r="UVA15" s="1"/>
      <c r="UVB15" s="1"/>
      <c r="UVC15" s="1"/>
      <c r="UVD15" s="1"/>
      <c r="UVE15" s="1"/>
      <c r="UVF15" s="1"/>
      <c r="UVG15" s="1"/>
      <c r="UVH15" s="1"/>
      <c r="UVI15" s="1"/>
      <c r="UVJ15" s="1"/>
      <c r="UVK15" s="1"/>
      <c r="UVL15" s="1"/>
      <c r="UVM15" s="1"/>
      <c r="UVN15" s="1"/>
      <c r="UVO15" s="1"/>
      <c r="UVP15" s="1"/>
      <c r="UVQ15" s="1"/>
      <c r="UVR15" s="1"/>
      <c r="UVS15" s="1"/>
      <c r="UVT15" s="1"/>
      <c r="UVU15" s="1"/>
      <c r="UVV15" s="1"/>
      <c r="UVW15" s="1"/>
      <c r="UVX15" s="1"/>
      <c r="UVY15" s="1"/>
      <c r="UVZ15" s="1"/>
      <c r="UWA15" s="1"/>
      <c r="UWB15" s="1"/>
      <c r="UWC15" s="1"/>
      <c r="UWD15" s="1"/>
      <c r="UWE15" s="1"/>
      <c r="UWF15" s="1"/>
      <c r="UWG15" s="1"/>
      <c r="UWH15" s="1"/>
      <c r="UWI15" s="1"/>
      <c r="UWJ15" s="1"/>
      <c r="UWK15" s="1"/>
      <c r="UWL15" s="1"/>
      <c r="UWM15" s="1"/>
      <c r="UWN15" s="1"/>
      <c r="UWO15" s="1"/>
      <c r="UWP15" s="1"/>
      <c r="UWQ15" s="1"/>
      <c r="UWR15" s="1"/>
      <c r="UWS15" s="1"/>
      <c r="UWT15" s="1"/>
      <c r="UWU15" s="1"/>
      <c r="UWV15" s="1"/>
      <c r="UWW15" s="1"/>
      <c r="UWX15" s="1"/>
      <c r="UWY15" s="1"/>
      <c r="UWZ15" s="1"/>
      <c r="UXA15" s="1"/>
      <c r="UXB15" s="1"/>
      <c r="UXC15" s="1"/>
      <c r="UXD15" s="1"/>
      <c r="UXE15" s="1"/>
      <c r="UXF15" s="1"/>
      <c r="UXG15" s="1"/>
      <c r="UXH15" s="1"/>
      <c r="UXI15" s="1"/>
      <c r="UXJ15" s="1"/>
      <c r="UXK15" s="1"/>
      <c r="UXL15" s="1"/>
      <c r="UXM15" s="1"/>
      <c r="UXN15" s="1"/>
      <c r="UXO15" s="1"/>
      <c r="UXP15" s="1"/>
      <c r="UXQ15" s="1"/>
      <c r="UXR15" s="1"/>
      <c r="UXS15" s="1"/>
      <c r="UXT15" s="1"/>
      <c r="UXU15" s="1"/>
      <c r="UXV15" s="1"/>
      <c r="UXW15" s="1"/>
      <c r="UXX15" s="1"/>
      <c r="UXY15" s="1"/>
      <c r="UXZ15" s="1"/>
      <c r="UYA15" s="1"/>
      <c r="UYB15" s="1"/>
      <c r="UYC15" s="1"/>
      <c r="UYD15" s="1"/>
      <c r="UYE15" s="1"/>
      <c r="UYF15" s="1"/>
      <c r="UYG15" s="1"/>
      <c r="UYH15" s="1"/>
      <c r="UYI15" s="1"/>
      <c r="UYJ15" s="1"/>
      <c r="UYK15" s="1"/>
      <c r="UYL15" s="1"/>
      <c r="UYM15" s="1"/>
      <c r="UYN15" s="1"/>
      <c r="UYO15" s="1"/>
      <c r="UYP15" s="1"/>
      <c r="UYQ15" s="1"/>
      <c r="UYR15" s="1"/>
      <c r="UYS15" s="1"/>
      <c r="UYT15" s="1"/>
      <c r="UYU15" s="1"/>
      <c r="UYV15" s="1"/>
      <c r="UYW15" s="1"/>
      <c r="UYX15" s="1"/>
      <c r="UYY15" s="1"/>
      <c r="UYZ15" s="1"/>
      <c r="UZA15" s="1"/>
      <c r="UZB15" s="1"/>
      <c r="UZC15" s="1"/>
      <c r="UZD15" s="1"/>
      <c r="UZE15" s="1"/>
      <c r="UZF15" s="1"/>
      <c r="UZG15" s="1"/>
      <c r="UZH15" s="1"/>
      <c r="UZI15" s="1"/>
      <c r="UZJ15" s="1"/>
      <c r="UZK15" s="1"/>
      <c r="UZL15" s="1"/>
      <c r="UZM15" s="1"/>
      <c r="UZN15" s="1"/>
      <c r="UZO15" s="1"/>
      <c r="UZP15" s="1"/>
      <c r="UZQ15" s="1"/>
      <c r="UZR15" s="1"/>
      <c r="UZS15" s="1"/>
      <c r="UZT15" s="1"/>
      <c r="UZU15" s="1"/>
      <c r="UZV15" s="1"/>
      <c r="UZW15" s="1"/>
      <c r="UZX15" s="1"/>
      <c r="UZY15" s="1"/>
      <c r="UZZ15" s="1"/>
      <c r="VAA15" s="1"/>
      <c r="VAB15" s="1"/>
      <c r="VAC15" s="1"/>
      <c r="VAD15" s="1"/>
      <c r="VAE15" s="1"/>
      <c r="VAF15" s="1"/>
      <c r="VAG15" s="1"/>
      <c r="VAH15" s="1"/>
      <c r="VAI15" s="1"/>
      <c r="VAJ15" s="1"/>
      <c r="VAK15" s="1"/>
      <c r="VAL15" s="1"/>
      <c r="VAM15" s="1"/>
      <c r="VAN15" s="1"/>
      <c r="VAO15" s="1"/>
      <c r="VAP15" s="1"/>
      <c r="VAQ15" s="1"/>
      <c r="VAR15" s="1"/>
      <c r="VAS15" s="1"/>
      <c r="VAT15" s="1"/>
      <c r="VAU15" s="1"/>
      <c r="VAV15" s="1"/>
      <c r="VAW15" s="1"/>
      <c r="VAX15" s="1"/>
      <c r="VAY15" s="1"/>
      <c r="VAZ15" s="1"/>
      <c r="VBA15" s="1"/>
      <c r="VBB15" s="1"/>
      <c r="VBC15" s="1"/>
      <c r="VBD15" s="1"/>
      <c r="VBE15" s="1"/>
      <c r="VBF15" s="1"/>
      <c r="VBG15" s="1"/>
      <c r="VBH15" s="1"/>
      <c r="VBI15" s="1"/>
      <c r="VBJ15" s="1"/>
      <c r="VBK15" s="1"/>
      <c r="VBL15" s="1"/>
      <c r="VBM15" s="1"/>
      <c r="VBN15" s="1"/>
      <c r="VBO15" s="1"/>
      <c r="VBP15" s="1"/>
      <c r="VBQ15" s="1"/>
      <c r="VBR15" s="1"/>
      <c r="VBS15" s="1"/>
      <c r="VBT15" s="1"/>
      <c r="VBU15" s="1"/>
      <c r="VBV15" s="1"/>
      <c r="VBW15" s="1"/>
      <c r="VBX15" s="1"/>
      <c r="VBY15" s="1"/>
      <c r="VBZ15" s="1"/>
      <c r="VCA15" s="1"/>
      <c r="VCB15" s="1"/>
      <c r="VCC15" s="1"/>
      <c r="VCD15" s="1"/>
      <c r="VCE15" s="1"/>
      <c r="VCF15" s="1"/>
      <c r="VCG15" s="1"/>
      <c r="VCH15" s="1"/>
      <c r="VCI15" s="1"/>
      <c r="VCJ15" s="1"/>
      <c r="VCK15" s="1"/>
      <c r="VCL15" s="1"/>
      <c r="VCM15" s="1"/>
      <c r="VCN15" s="1"/>
      <c r="VCO15" s="1"/>
      <c r="VCP15" s="1"/>
      <c r="VCQ15" s="1"/>
      <c r="VCR15" s="1"/>
      <c r="VCS15" s="1"/>
      <c r="VCT15" s="1"/>
      <c r="VCU15" s="1"/>
      <c r="VCV15" s="1"/>
      <c r="VCW15" s="1"/>
      <c r="VCX15" s="1"/>
      <c r="VCY15" s="1"/>
      <c r="VCZ15" s="1"/>
      <c r="VDA15" s="1"/>
      <c r="VDB15" s="1"/>
      <c r="VDC15" s="1"/>
      <c r="VDD15" s="1"/>
      <c r="VDE15" s="1"/>
      <c r="VDF15" s="1"/>
      <c r="VDG15" s="1"/>
      <c r="VDH15" s="1"/>
      <c r="VDI15" s="1"/>
      <c r="VDJ15" s="1"/>
      <c r="VDK15" s="1"/>
      <c r="VDL15" s="1"/>
      <c r="VDM15" s="1"/>
      <c r="VDN15" s="1"/>
      <c r="VDO15" s="1"/>
      <c r="VDP15" s="1"/>
      <c r="VDQ15" s="1"/>
      <c r="VDR15" s="1"/>
      <c r="VDS15" s="1"/>
      <c r="VDT15" s="1"/>
      <c r="VDU15" s="1"/>
      <c r="VDV15" s="1"/>
      <c r="VDW15" s="1"/>
      <c r="VDX15" s="1"/>
      <c r="VDY15" s="1"/>
      <c r="VDZ15" s="1"/>
      <c r="VEA15" s="1"/>
      <c r="VEB15" s="1"/>
      <c r="VEC15" s="1"/>
      <c r="VED15" s="1"/>
      <c r="VEE15" s="1"/>
      <c r="VEF15" s="1"/>
      <c r="VEG15" s="1"/>
      <c r="VEH15" s="1"/>
      <c r="VEI15" s="1"/>
      <c r="VEJ15" s="1"/>
      <c r="VEK15" s="1"/>
      <c r="VEL15" s="1"/>
      <c r="VEM15" s="1"/>
      <c r="VEN15" s="1"/>
      <c r="VEO15" s="1"/>
      <c r="VEP15" s="1"/>
      <c r="VEQ15" s="1"/>
      <c r="VER15" s="1"/>
      <c r="VES15" s="1"/>
      <c r="VET15" s="1"/>
      <c r="VEU15" s="1"/>
      <c r="VEV15" s="1"/>
      <c r="VEW15" s="1"/>
      <c r="VEX15" s="1"/>
      <c r="VEY15" s="1"/>
      <c r="VEZ15" s="1"/>
      <c r="VFA15" s="1"/>
      <c r="VFB15" s="1"/>
      <c r="VFC15" s="1"/>
      <c r="VFD15" s="1"/>
      <c r="VFE15" s="1"/>
      <c r="VFF15" s="1"/>
      <c r="VFG15" s="1"/>
      <c r="VFH15" s="1"/>
      <c r="VFI15" s="1"/>
      <c r="VFJ15" s="1"/>
      <c r="VFK15" s="1"/>
      <c r="VFL15" s="1"/>
      <c r="VFM15" s="1"/>
      <c r="VFN15" s="1"/>
      <c r="VFO15" s="1"/>
      <c r="VFP15" s="1"/>
      <c r="VFQ15" s="1"/>
      <c r="VFR15" s="1"/>
      <c r="VFS15" s="1"/>
      <c r="VFT15" s="1"/>
      <c r="VFU15" s="1"/>
      <c r="VFV15" s="1"/>
      <c r="VFW15" s="1"/>
      <c r="VFX15" s="1"/>
      <c r="VFY15" s="1"/>
      <c r="VFZ15" s="1"/>
      <c r="VGA15" s="1"/>
      <c r="VGB15" s="1"/>
      <c r="VGC15" s="1"/>
      <c r="VGD15" s="1"/>
      <c r="VGE15" s="1"/>
      <c r="VGF15" s="1"/>
      <c r="VGG15" s="1"/>
      <c r="VGH15" s="1"/>
      <c r="VGI15" s="1"/>
      <c r="VGJ15" s="1"/>
      <c r="VGK15" s="1"/>
      <c r="VGL15" s="1"/>
      <c r="VGM15" s="1"/>
      <c r="VGN15" s="1"/>
      <c r="VGO15" s="1"/>
      <c r="VGP15" s="1"/>
      <c r="VGQ15" s="1"/>
      <c r="VGR15" s="1"/>
      <c r="VGS15" s="1"/>
      <c r="VGT15" s="1"/>
      <c r="VGU15" s="1"/>
      <c r="VGV15" s="1"/>
      <c r="VGW15" s="1"/>
      <c r="VGX15" s="1"/>
      <c r="VGY15" s="1"/>
      <c r="VGZ15" s="1"/>
      <c r="VHA15" s="1"/>
      <c r="VHB15" s="1"/>
      <c r="VHC15" s="1"/>
      <c r="VHD15" s="1"/>
      <c r="VHE15" s="1"/>
      <c r="VHF15" s="1"/>
      <c r="VHG15" s="1"/>
      <c r="VHH15" s="1"/>
      <c r="VHI15" s="1"/>
      <c r="VHJ15" s="1"/>
      <c r="VHK15" s="1"/>
      <c r="VHL15" s="1"/>
      <c r="VHM15" s="1"/>
      <c r="VHN15" s="1"/>
      <c r="VHO15" s="1"/>
      <c r="VHP15" s="1"/>
      <c r="VHQ15" s="1"/>
      <c r="VHR15" s="1"/>
      <c r="VHS15" s="1"/>
      <c r="VHT15" s="1"/>
      <c r="VHU15" s="1"/>
      <c r="VHV15" s="1"/>
      <c r="VHW15" s="1"/>
      <c r="VHX15" s="1"/>
      <c r="VHY15" s="1"/>
      <c r="VHZ15" s="1"/>
      <c r="VIA15" s="1"/>
      <c r="VIB15" s="1"/>
      <c r="VIC15" s="1"/>
      <c r="VID15" s="1"/>
      <c r="VIE15" s="1"/>
      <c r="VIF15" s="1"/>
      <c r="VIG15" s="1"/>
      <c r="VIH15" s="1"/>
      <c r="VII15" s="1"/>
      <c r="VIJ15" s="1"/>
      <c r="VIK15" s="1"/>
      <c r="VIL15" s="1"/>
      <c r="VIM15" s="1"/>
      <c r="VIN15" s="1"/>
      <c r="VIO15" s="1"/>
      <c r="VIP15" s="1"/>
      <c r="VIQ15" s="1"/>
      <c r="VIR15" s="1"/>
      <c r="VIS15" s="1"/>
      <c r="VIT15" s="1"/>
      <c r="VIU15" s="1"/>
      <c r="VIV15" s="1"/>
      <c r="VIW15" s="1"/>
      <c r="VIX15" s="1"/>
      <c r="VIY15" s="1"/>
      <c r="VIZ15" s="1"/>
      <c r="VJA15" s="1"/>
      <c r="VJB15" s="1"/>
      <c r="VJC15" s="1"/>
      <c r="VJD15" s="1"/>
      <c r="VJE15" s="1"/>
      <c r="VJF15" s="1"/>
      <c r="VJG15" s="1"/>
      <c r="VJH15" s="1"/>
      <c r="VJI15" s="1"/>
      <c r="VJJ15" s="1"/>
      <c r="VJK15" s="1"/>
      <c r="VJL15" s="1"/>
      <c r="VJM15" s="1"/>
      <c r="VJN15" s="1"/>
      <c r="VJO15" s="1"/>
      <c r="VJP15" s="1"/>
      <c r="VJQ15" s="1"/>
      <c r="VJR15" s="1"/>
      <c r="VJS15" s="1"/>
      <c r="VJT15" s="1"/>
      <c r="VJU15" s="1"/>
      <c r="VJV15" s="1"/>
      <c r="VJW15" s="1"/>
      <c r="VJX15" s="1"/>
      <c r="VJY15" s="1"/>
      <c r="VJZ15" s="1"/>
      <c r="VKA15" s="1"/>
      <c r="VKB15" s="1"/>
      <c r="VKC15" s="1"/>
      <c r="VKD15" s="1"/>
      <c r="VKE15" s="1"/>
      <c r="VKF15" s="1"/>
      <c r="VKG15" s="1"/>
      <c r="VKH15" s="1"/>
      <c r="VKI15" s="1"/>
      <c r="VKJ15" s="1"/>
      <c r="VKK15" s="1"/>
      <c r="VKL15" s="1"/>
      <c r="VKM15" s="1"/>
      <c r="VKN15" s="1"/>
      <c r="VKO15" s="1"/>
      <c r="VKP15" s="1"/>
      <c r="VKQ15" s="1"/>
      <c r="VKR15" s="1"/>
      <c r="VKS15" s="1"/>
      <c r="VKT15" s="1"/>
      <c r="VKU15" s="1"/>
      <c r="VKV15" s="1"/>
      <c r="VKW15" s="1"/>
      <c r="VKX15" s="1"/>
      <c r="VKY15" s="1"/>
      <c r="VKZ15" s="1"/>
      <c r="VLA15" s="1"/>
      <c r="VLB15" s="1"/>
      <c r="VLC15" s="1"/>
      <c r="VLD15" s="1"/>
      <c r="VLE15" s="1"/>
      <c r="VLF15" s="1"/>
      <c r="VLG15" s="1"/>
      <c r="VLH15" s="1"/>
      <c r="VLI15" s="1"/>
      <c r="VLJ15" s="1"/>
      <c r="VLK15" s="1"/>
      <c r="VLL15" s="1"/>
      <c r="VLM15" s="1"/>
      <c r="VLN15" s="1"/>
      <c r="VLO15" s="1"/>
      <c r="VLP15" s="1"/>
      <c r="VLQ15" s="1"/>
      <c r="VLR15" s="1"/>
      <c r="VLS15" s="1"/>
      <c r="VLT15" s="1"/>
      <c r="VLU15" s="1"/>
      <c r="VLV15" s="1"/>
      <c r="VLW15" s="1"/>
      <c r="VLX15" s="1"/>
      <c r="VLY15" s="1"/>
      <c r="VLZ15" s="1"/>
      <c r="VMA15" s="1"/>
      <c r="VMB15" s="1"/>
      <c r="VMC15" s="1"/>
      <c r="VMD15" s="1"/>
      <c r="VME15" s="1"/>
      <c r="VMF15" s="1"/>
      <c r="VMG15" s="1"/>
      <c r="VMH15" s="1"/>
      <c r="VMI15" s="1"/>
      <c r="VMJ15" s="1"/>
      <c r="VMK15" s="1"/>
      <c r="VML15" s="1"/>
      <c r="VMM15" s="1"/>
      <c r="VMN15" s="1"/>
      <c r="VMO15" s="1"/>
      <c r="VMP15" s="1"/>
      <c r="VMQ15" s="1"/>
      <c r="VMR15" s="1"/>
      <c r="VMS15" s="1"/>
      <c r="VMT15" s="1"/>
      <c r="VMU15" s="1"/>
      <c r="VMV15" s="1"/>
      <c r="VMW15" s="1"/>
      <c r="VMX15" s="1"/>
      <c r="VMY15" s="1"/>
      <c r="VMZ15" s="1"/>
      <c r="VNA15" s="1"/>
      <c r="VNB15" s="1"/>
      <c r="VNC15" s="1"/>
      <c r="VND15" s="1"/>
      <c r="VNE15" s="1"/>
      <c r="VNF15" s="1"/>
      <c r="VNG15" s="1"/>
      <c r="VNH15" s="1"/>
      <c r="VNI15" s="1"/>
      <c r="VNJ15" s="1"/>
      <c r="VNK15" s="1"/>
      <c r="VNL15" s="1"/>
      <c r="VNM15" s="1"/>
      <c r="VNN15" s="1"/>
      <c r="VNO15" s="1"/>
      <c r="VNP15" s="1"/>
      <c r="VNQ15" s="1"/>
      <c r="VNR15" s="1"/>
      <c r="VNS15" s="1"/>
      <c r="VNT15" s="1"/>
      <c r="VNU15" s="1"/>
      <c r="VNV15" s="1"/>
      <c r="VNW15" s="1"/>
      <c r="VNX15" s="1"/>
      <c r="VNY15" s="1"/>
      <c r="VNZ15" s="1"/>
      <c r="VOA15" s="1"/>
      <c r="VOB15" s="1"/>
      <c r="VOC15" s="1"/>
      <c r="VOD15" s="1"/>
      <c r="VOE15" s="1"/>
      <c r="VOF15" s="1"/>
      <c r="VOG15" s="1"/>
      <c r="VOH15" s="1"/>
      <c r="VOI15" s="1"/>
      <c r="VOJ15" s="1"/>
      <c r="VOK15" s="1"/>
      <c r="VOL15" s="1"/>
      <c r="VOM15" s="1"/>
      <c r="VON15" s="1"/>
      <c r="VOO15" s="1"/>
      <c r="VOP15" s="1"/>
      <c r="VOQ15" s="1"/>
      <c r="VOR15" s="1"/>
      <c r="VOS15" s="1"/>
      <c r="VOT15" s="1"/>
      <c r="VOU15" s="1"/>
      <c r="VOV15" s="1"/>
      <c r="VOW15" s="1"/>
      <c r="VOX15" s="1"/>
      <c r="VOY15" s="1"/>
      <c r="VOZ15" s="1"/>
      <c r="VPA15" s="1"/>
      <c r="VPB15" s="1"/>
      <c r="VPC15" s="1"/>
      <c r="VPD15" s="1"/>
      <c r="VPE15" s="1"/>
      <c r="VPF15" s="1"/>
      <c r="VPG15" s="1"/>
      <c r="VPH15" s="1"/>
      <c r="VPI15" s="1"/>
      <c r="VPJ15" s="1"/>
      <c r="VPK15" s="1"/>
      <c r="VPL15" s="1"/>
      <c r="VPM15" s="1"/>
      <c r="VPN15" s="1"/>
      <c r="VPO15" s="1"/>
      <c r="VPP15" s="1"/>
      <c r="VPQ15" s="1"/>
      <c r="VPR15" s="1"/>
      <c r="VPS15" s="1"/>
      <c r="VPT15" s="1"/>
      <c r="VPU15" s="1"/>
      <c r="VPV15" s="1"/>
      <c r="VPW15" s="1"/>
      <c r="VPX15" s="1"/>
      <c r="VPY15" s="1"/>
      <c r="VPZ15" s="1"/>
      <c r="VQA15" s="1"/>
      <c r="VQB15" s="1"/>
      <c r="VQC15" s="1"/>
      <c r="VQD15" s="1"/>
      <c r="VQE15" s="1"/>
      <c r="VQF15" s="1"/>
      <c r="VQG15" s="1"/>
      <c r="VQH15" s="1"/>
      <c r="VQI15" s="1"/>
      <c r="VQJ15" s="1"/>
      <c r="VQK15" s="1"/>
      <c r="VQL15" s="1"/>
      <c r="VQM15" s="1"/>
      <c r="VQN15" s="1"/>
      <c r="VQO15" s="1"/>
      <c r="VQP15" s="1"/>
      <c r="VQQ15" s="1"/>
      <c r="VQR15" s="1"/>
      <c r="VQS15" s="1"/>
      <c r="VQT15" s="1"/>
      <c r="VQU15" s="1"/>
      <c r="VQV15" s="1"/>
      <c r="VQW15" s="1"/>
      <c r="VQX15" s="1"/>
      <c r="VQY15" s="1"/>
      <c r="VQZ15" s="1"/>
      <c r="VRA15" s="1"/>
      <c r="VRB15" s="1"/>
      <c r="VRC15" s="1"/>
      <c r="VRD15" s="1"/>
      <c r="VRE15" s="1"/>
      <c r="VRF15" s="1"/>
      <c r="VRG15" s="1"/>
      <c r="VRH15" s="1"/>
      <c r="VRI15" s="1"/>
      <c r="VRJ15" s="1"/>
      <c r="VRK15" s="1"/>
      <c r="VRL15" s="1"/>
      <c r="VRM15" s="1"/>
      <c r="VRN15" s="1"/>
      <c r="VRO15" s="1"/>
      <c r="VRP15" s="1"/>
      <c r="VRQ15" s="1"/>
      <c r="VRR15" s="1"/>
      <c r="VRS15" s="1"/>
      <c r="VRT15" s="1"/>
      <c r="VRU15" s="1"/>
      <c r="VRV15" s="1"/>
      <c r="VRW15" s="1"/>
      <c r="VRX15" s="1"/>
      <c r="VRY15" s="1"/>
      <c r="VRZ15" s="1"/>
      <c r="VSA15" s="1"/>
      <c r="VSB15" s="1"/>
      <c r="VSC15" s="1"/>
      <c r="VSD15" s="1"/>
      <c r="VSE15" s="1"/>
      <c r="VSF15" s="1"/>
      <c r="VSG15" s="1"/>
      <c r="VSH15" s="1"/>
      <c r="VSI15" s="1"/>
      <c r="VSJ15" s="1"/>
      <c r="VSK15" s="1"/>
      <c r="VSL15" s="1"/>
      <c r="VSM15" s="1"/>
      <c r="VSN15" s="1"/>
      <c r="VSO15" s="1"/>
      <c r="VSP15" s="1"/>
      <c r="VSQ15" s="1"/>
    </row>
    <row r="16" spans="2:15383" s="3" customFormat="1" ht="20.100000000000001" customHeight="1">
      <c r="D16" s="17"/>
      <c r="E16" s="24"/>
      <c r="F16" s="22"/>
      <c r="G16" s="22"/>
      <c r="H16" s="22"/>
      <c r="I16" s="22"/>
      <c r="J16" s="22"/>
      <c r="K16" s="22"/>
      <c r="L16" s="22"/>
      <c r="M16" s="22"/>
      <c r="N16" s="22"/>
      <c r="O16" s="22"/>
      <c r="P16" s="22"/>
      <c r="Q16" s="22"/>
      <c r="R16" s="22"/>
      <c r="S16" s="22"/>
      <c r="T16" s="22"/>
      <c r="U16" s="22"/>
      <c r="V16" s="584" t="str">
        <f>HYPERLINK("#'プロジェクト区分データ'!A1","プロジェクト区分データ")</f>
        <v>プロジェクト区分データ</v>
      </c>
      <c r="W16" s="584"/>
      <c r="X16" s="584"/>
      <c r="Y16" s="584"/>
      <c r="Z16" s="584"/>
      <c r="AA16" s="584"/>
      <c r="AB16" s="584"/>
      <c r="AC16" s="584"/>
      <c r="AD16" s="584"/>
      <c r="AE16" s="584"/>
      <c r="AF16" s="584"/>
      <c r="AG16" s="584"/>
      <c r="AH16" s="584"/>
      <c r="AI16" s="584"/>
      <c r="AJ16" s="584"/>
      <c r="AK16" s="584"/>
      <c r="AL16" s="584"/>
      <c r="AM16" s="584"/>
      <c r="AN16" s="25"/>
      <c r="AO16" s="25"/>
      <c r="AP16" s="25"/>
      <c r="AQ16" s="25"/>
      <c r="AR16" s="25"/>
      <c r="AS16" s="26"/>
      <c r="AT16" s="27"/>
      <c r="AU16" s="27"/>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c r="KZX16" s="1"/>
      <c r="KZY16" s="1"/>
      <c r="KZZ16" s="1"/>
      <c r="LAA16" s="1"/>
      <c r="LAB16" s="1"/>
      <c r="LAC16" s="1"/>
      <c r="LAD16" s="1"/>
      <c r="LAE16" s="1"/>
      <c r="LAF16" s="1"/>
      <c r="LAG16" s="1"/>
      <c r="LAH16" s="1"/>
      <c r="LAI16" s="1"/>
      <c r="LAJ16" s="1"/>
      <c r="LAK16" s="1"/>
      <c r="LAL16" s="1"/>
      <c r="LAM16" s="1"/>
      <c r="LAN16" s="1"/>
      <c r="LAO16" s="1"/>
      <c r="LAP16" s="1"/>
      <c r="LAQ16" s="1"/>
      <c r="LAR16" s="1"/>
      <c r="LAS16" s="1"/>
      <c r="LAT16" s="1"/>
      <c r="LAU16" s="1"/>
      <c r="LAV16" s="1"/>
      <c r="LAW16" s="1"/>
      <c r="LAX16" s="1"/>
      <c r="LAY16" s="1"/>
      <c r="LAZ16" s="1"/>
      <c r="LBA16" s="1"/>
      <c r="LBB16" s="1"/>
      <c r="LBC16" s="1"/>
      <c r="LBD16" s="1"/>
      <c r="LBE16" s="1"/>
      <c r="LBF16" s="1"/>
      <c r="LBG16" s="1"/>
      <c r="LBH16" s="1"/>
      <c r="LBI16" s="1"/>
      <c r="LBJ16" s="1"/>
      <c r="LBK16" s="1"/>
      <c r="LBL16" s="1"/>
      <c r="LBM16" s="1"/>
      <c r="LBN16" s="1"/>
      <c r="LBO16" s="1"/>
      <c r="LBP16" s="1"/>
      <c r="LBQ16" s="1"/>
      <c r="LBR16" s="1"/>
      <c r="LBS16" s="1"/>
      <c r="LBT16" s="1"/>
      <c r="LBU16" s="1"/>
      <c r="LBV16" s="1"/>
      <c r="LBW16" s="1"/>
      <c r="LBX16" s="1"/>
      <c r="LBY16" s="1"/>
      <c r="LBZ16" s="1"/>
      <c r="LCA16" s="1"/>
      <c r="LCB16" s="1"/>
      <c r="LCC16" s="1"/>
      <c r="LCD16" s="1"/>
      <c r="LCE16" s="1"/>
      <c r="LCF16" s="1"/>
      <c r="LCG16" s="1"/>
      <c r="LCH16" s="1"/>
      <c r="LCI16" s="1"/>
      <c r="LCJ16" s="1"/>
      <c r="LCK16" s="1"/>
      <c r="LCL16" s="1"/>
      <c r="LCM16" s="1"/>
      <c r="LCN16" s="1"/>
      <c r="LCO16" s="1"/>
      <c r="LCP16" s="1"/>
      <c r="LCQ16" s="1"/>
      <c r="LCR16" s="1"/>
      <c r="LCS16" s="1"/>
      <c r="LCT16" s="1"/>
      <c r="LCU16" s="1"/>
      <c r="LCV16" s="1"/>
      <c r="LCW16" s="1"/>
      <c r="LCX16" s="1"/>
      <c r="LCY16" s="1"/>
      <c r="LCZ16" s="1"/>
      <c r="LDA16" s="1"/>
      <c r="LDB16" s="1"/>
      <c r="LDC16" s="1"/>
      <c r="LDD16" s="1"/>
      <c r="LDE16" s="1"/>
      <c r="LDF16" s="1"/>
      <c r="LDG16" s="1"/>
      <c r="LDH16" s="1"/>
      <c r="LDI16" s="1"/>
      <c r="LDJ16" s="1"/>
      <c r="LDK16" s="1"/>
      <c r="LDL16" s="1"/>
      <c r="LDM16" s="1"/>
      <c r="LDN16" s="1"/>
      <c r="LDO16" s="1"/>
      <c r="LDP16" s="1"/>
      <c r="LDQ16" s="1"/>
      <c r="LDR16" s="1"/>
      <c r="LDS16" s="1"/>
      <c r="LDT16" s="1"/>
      <c r="LDU16" s="1"/>
      <c r="LDV16" s="1"/>
      <c r="LDW16" s="1"/>
      <c r="LDX16" s="1"/>
      <c r="LDY16" s="1"/>
      <c r="LDZ16" s="1"/>
      <c r="LEA16" s="1"/>
      <c r="LEB16" s="1"/>
      <c r="LEC16" s="1"/>
      <c r="LED16" s="1"/>
      <c r="LEE16" s="1"/>
      <c r="LEF16" s="1"/>
      <c r="LEG16" s="1"/>
      <c r="LEH16" s="1"/>
      <c r="LEI16" s="1"/>
      <c r="LEJ16" s="1"/>
      <c r="LEK16" s="1"/>
      <c r="LEL16" s="1"/>
      <c r="LEM16" s="1"/>
      <c r="LEN16" s="1"/>
      <c r="LEO16" s="1"/>
      <c r="LEP16" s="1"/>
      <c r="LEQ16" s="1"/>
      <c r="LER16" s="1"/>
      <c r="LES16" s="1"/>
      <c r="LET16" s="1"/>
      <c r="LEU16" s="1"/>
      <c r="LEV16" s="1"/>
      <c r="LEW16" s="1"/>
      <c r="LEX16" s="1"/>
      <c r="LEY16" s="1"/>
      <c r="LEZ16" s="1"/>
      <c r="LFA16" s="1"/>
      <c r="LFB16" s="1"/>
      <c r="LFC16" s="1"/>
      <c r="LFD16" s="1"/>
      <c r="LFE16" s="1"/>
      <c r="LFF16" s="1"/>
      <c r="LFG16" s="1"/>
      <c r="LFH16" s="1"/>
      <c r="LFI16" s="1"/>
      <c r="LFJ16" s="1"/>
      <c r="LFK16" s="1"/>
      <c r="LFL16" s="1"/>
      <c r="LFM16" s="1"/>
      <c r="LFN16" s="1"/>
      <c r="LFO16" s="1"/>
      <c r="LFP16" s="1"/>
      <c r="LFQ16" s="1"/>
      <c r="LFR16" s="1"/>
      <c r="LFS16" s="1"/>
      <c r="LFT16" s="1"/>
      <c r="LFU16" s="1"/>
      <c r="LFV16" s="1"/>
      <c r="LFW16" s="1"/>
      <c r="LFX16" s="1"/>
      <c r="LFY16" s="1"/>
      <c r="LFZ16" s="1"/>
      <c r="LGA16" s="1"/>
      <c r="LGB16" s="1"/>
      <c r="LGC16" s="1"/>
      <c r="LGD16" s="1"/>
      <c r="LGE16" s="1"/>
      <c r="LGF16" s="1"/>
      <c r="LGG16" s="1"/>
      <c r="LGH16" s="1"/>
      <c r="LGI16" s="1"/>
      <c r="LGJ16" s="1"/>
      <c r="LGK16" s="1"/>
      <c r="LGL16" s="1"/>
      <c r="LGM16" s="1"/>
      <c r="LGN16" s="1"/>
      <c r="LGO16" s="1"/>
      <c r="LGP16" s="1"/>
      <c r="LGQ16" s="1"/>
      <c r="LGR16" s="1"/>
      <c r="LGS16" s="1"/>
      <c r="LGT16" s="1"/>
      <c r="LGU16" s="1"/>
      <c r="LGV16" s="1"/>
      <c r="LGW16" s="1"/>
      <c r="LGX16" s="1"/>
      <c r="LGY16" s="1"/>
      <c r="LGZ16" s="1"/>
      <c r="LHA16" s="1"/>
      <c r="LHB16" s="1"/>
      <c r="LHC16" s="1"/>
      <c r="LHD16" s="1"/>
      <c r="LHE16" s="1"/>
      <c r="LHF16" s="1"/>
      <c r="LHG16" s="1"/>
      <c r="LHH16" s="1"/>
      <c r="LHI16" s="1"/>
      <c r="LHJ16" s="1"/>
      <c r="LHK16" s="1"/>
      <c r="LHL16" s="1"/>
      <c r="LHM16" s="1"/>
      <c r="LHN16" s="1"/>
      <c r="LHO16" s="1"/>
      <c r="LHP16" s="1"/>
      <c r="LHQ16" s="1"/>
      <c r="LHR16" s="1"/>
      <c r="LHS16" s="1"/>
      <c r="LHT16" s="1"/>
      <c r="LHU16" s="1"/>
      <c r="LHV16" s="1"/>
      <c r="LHW16" s="1"/>
      <c r="LHX16" s="1"/>
      <c r="LHY16" s="1"/>
      <c r="LHZ16" s="1"/>
      <c r="LIA16" s="1"/>
      <c r="LIB16" s="1"/>
      <c r="LIC16" s="1"/>
      <c r="LID16" s="1"/>
      <c r="LIE16" s="1"/>
      <c r="LIF16" s="1"/>
      <c r="LIG16" s="1"/>
      <c r="LIH16" s="1"/>
      <c r="LII16" s="1"/>
      <c r="LIJ16" s="1"/>
      <c r="LIK16" s="1"/>
      <c r="LIL16" s="1"/>
      <c r="LIM16" s="1"/>
      <c r="LIN16" s="1"/>
      <c r="LIO16" s="1"/>
      <c r="LIP16" s="1"/>
      <c r="LIQ16" s="1"/>
      <c r="LIR16" s="1"/>
      <c r="LIS16" s="1"/>
      <c r="LIT16" s="1"/>
      <c r="LIU16" s="1"/>
      <c r="LIV16" s="1"/>
      <c r="LIW16" s="1"/>
      <c r="LIX16" s="1"/>
      <c r="LIY16" s="1"/>
      <c r="LIZ16" s="1"/>
      <c r="LJA16" s="1"/>
      <c r="LJB16" s="1"/>
      <c r="LJC16" s="1"/>
      <c r="LJD16" s="1"/>
      <c r="LJE16" s="1"/>
      <c r="LJF16" s="1"/>
      <c r="LJG16" s="1"/>
      <c r="LJH16" s="1"/>
      <c r="LJI16" s="1"/>
      <c r="LJJ16" s="1"/>
      <c r="LJK16" s="1"/>
      <c r="LJL16" s="1"/>
      <c r="LJM16" s="1"/>
      <c r="LJN16" s="1"/>
      <c r="LJO16" s="1"/>
      <c r="LJP16" s="1"/>
      <c r="LJQ16" s="1"/>
      <c r="LJR16" s="1"/>
      <c r="LJS16" s="1"/>
      <c r="LJT16" s="1"/>
      <c r="LJU16" s="1"/>
      <c r="LJV16" s="1"/>
      <c r="LJW16" s="1"/>
      <c r="LJX16" s="1"/>
      <c r="LJY16" s="1"/>
      <c r="LJZ16" s="1"/>
      <c r="LKA16" s="1"/>
      <c r="LKB16" s="1"/>
      <c r="LKC16" s="1"/>
      <c r="LKD16" s="1"/>
      <c r="LKE16" s="1"/>
      <c r="LKF16" s="1"/>
      <c r="LKG16" s="1"/>
      <c r="LKH16" s="1"/>
      <c r="LKI16" s="1"/>
      <c r="LKJ16" s="1"/>
      <c r="LKK16" s="1"/>
      <c r="LKL16" s="1"/>
      <c r="LKM16" s="1"/>
      <c r="LKN16" s="1"/>
      <c r="LKO16" s="1"/>
      <c r="LKP16" s="1"/>
      <c r="LKQ16" s="1"/>
      <c r="LKR16" s="1"/>
      <c r="LKS16" s="1"/>
      <c r="LKT16" s="1"/>
      <c r="LKU16" s="1"/>
      <c r="LKV16" s="1"/>
      <c r="LKW16" s="1"/>
      <c r="LKX16" s="1"/>
      <c r="LKY16" s="1"/>
      <c r="LKZ16" s="1"/>
      <c r="LLA16" s="1"/>
      <c r="LLB16" s="1"/>
      <c r="LLC16" s="1"/>
      <c r="LLD16" s="1"/>
      <c r="LLE16" s="1"/>
      <c r="LLF16" s="1"/>
      <c r="LLG16" s="1"/>
      <c r="LLH16" s="1"/>
      <c r="LLI16" s="1"/>
      <c r="LLJ16" s="1"/>
      <c r="LLK16" s="1"/>
      <c r="LLL16" s="1"/>
      <c r="LLM16" s="1"/>
      <c r="LLN16" s="1"/>
      <c r="LLO16" s="1"/>
      <c r="LLP16" s="1"/>
      <c r="LLQ16" s="1"/>
      <c r="LLR16" s="1"/>
      <c r="LLS16" s="1"/>
      <c r="LLT16" s="1"/>
      <c r="LLU16" s="1"/>
      <c r="LLV16" s="1"/>
      <c r="LLW16" s="1"/>
      <c r="LLX16" s="1"/>
      <c r="LLY16" s="1"/>
      <c r="LLZ16" s="1"/>
      <c r="LMA16" s="1"/>
      <c r="LMB16" s="1"/>
      <c r="LMC16" s="1"/>
      <c r="LMD16" s="1"/>
      <c r="LME16" s="1"/>
      <c r="LMF16" s="1"/>
      <c r="LMG16" s="1"/>
      <c r="LMH16" s="1"/>
      <c r="LMI16" s="1"/>
      <c r="LMJ16" s="1"/>
      <c r="LMK16" s="1"/>
      <c r="LML16" s="1"/>
      <c r="LMM16" s="1"/>
      <c r="LMN16" s="1"/>
      <c r="LMO16" s="1"/>
      <c r="LMP16" s="1"/>
      <c r="LMQ16" s="1"/>
      <c r="LMR16" s="1"/>
      <c r="LMS16" s="1"/>
      <c r="LMT16" s="1"/>
      <c r="LMU16" s="1"/>
      <c r="LMV16" s="1"/>
      <c r="LMW16" s="1"/>
      <c r="LMX16" s="1"/>
      <c r="LMY16" s="1"/>
      <c r="LMZ16" s="1"/>
      <c r="LNA16" s="1"/>
      <c r="LNB16" s="1"/>
      <c r="LNC16" s="1"/>
      <c r="LND16" s="1"/>
      <c r="LNE16" s="1"/>
      <c r="LNF16" s="1"/>
      <c r="LNG16" s="1"/>
      <c r="LNH16" s="1"/>
      <c r="LNI16" s="1"/>
      <c r="LNJ16" s="1"/>
      <c r="LNK16" s="1"/>
      <c r="LNL16" s="1"/>
      <c r="LNM16" s="1"/>
      <c r="LNN16" s="1"/>
      <c r="LNO16" s="1"/>
      <c r="LNP16" s="1"/>
      <c r="LNQ16" s="1"/>
      <c r="LNR16" s="1"/>
      <c r="LNS16" s="1"/>
      <c r="LNT16" s="1"/>
      <c r="LNU16" s="1"/>
      <c r="LNV16" s="1"/>
      <c r="LNW16" s="1"/>
      <c r="LNX16" s="1"/>
      <c r="LNY16" s="1"/>
      <c r="LNZ16" s="1"/>
      <c r="LOA16" s="1"/>
      <c r="LOB16" s="1"/>
      <c r="LOC16" s="1"/>
      <c r="LOD16" s="1"/>
      <c r="LOE16" s="1"/>
      <c r="LOF16" s="1"/>
      <c r="LOG16" s="1"/>
      <c r="LOH16" s="1"/>
      <c r="LOI16" s="1"/>
      <c r="LOJ16" s="1"/>
      <c r="LOK16" s="1"/>
      <c r="LOL16" s="1"/>
      <c r="LOM16" s="1"/>
      <c r="LON16" s="1"/>
      <c r="LOO16" s="1"/>
      <c r="LOP16" s="1"/>
      <c r="LOQ16" s="1"/>
      <c r="LOR16" s="1"/>
      <c r="LOS16" s="1"/>
      <c r="LOT16" s="1"/>
      <c r="LOU16" s="1"/>
      <c r="LOV16" s="1"/>
      <c r="LOW16" s="1"/>
      <c r="LOX16" s="1"/>
      <c r="LOY16" s="1"/>
      <c r="LOZ16" s="1"/>
      <c r="LPA16" s="1"/>
      <c r="LPB16" s="1"/>
      <c r="LPC16" s="1"/>
      <c r="LPD16" s="1"/>
      <c r="LPE16" s="1"/>
      <c r="LPF16" s="1"/>
      <c r="LPG16" s="1"/>
      <c r="LPH16" s="1"/>
      <c r="LPI16" s="1"/>
      <c r="LPJ16" s="1"/>
      <c r="LPK16" s="1"/>
      <c r="LPL16" s="1"/>
      <c r="LPM16" s="1"/>
      <c r="LPN16" s="1"/>
      <c r="LPO16" s="1"/>
      <c r="LPP16" s="1"/>
      <c r="LPQ16" s="1"/>
      <c r="LPR16" s="1"/>
      <c r="LPS16" s="1"/>
      <c r="LPT16" s="1"/>
      <c r="LPU16" s="1"/>
      <c r="LPV16" s="1"/>
      <c r="LPW16" s="1"/>
      <c r="LPX16" s="1"/>
      <c r="LPY16" s="1"/>
      <c r="LPZ16" s="1"/>
      <c r="LQA16" s="1"/>
      <c r="LQB16" s="1"/>
      <c r="LQC16" s="1"/>
      <c r="LQD16" s="1"/>
      <c r="LQE16" s="1"/>
      <c r="LQF16" s="1"/>
      <c r="LQG16" s="1"/>
      <c r="LQH16" s="1"/>
      <c r="LQI16" s="1"/>
      <c r="LQJ16" s="1"/>
      <c r="LQK16" s="1"/>
      <c r="LQL16" s="1"/>
      <c r="LQM16" s="1"/>
      <c r="LQN16" s="1"/>
      <c r="LQO16" s="1"/>
      <c r="LQP16" s="1"/>
      <c r="LQQ16" s="1"/>
      <c r="LQR16" s="1"/>
      <c r="LQS16" s="1"/>
      <c r="LQT16" s="1"/>
      <c r="LQU16" s="1"/>
      <c r="LQV16" s="1"/>
      <c r="LQW16" s="1"/>
      <c r="LQX16" s="1"/>
      <c r="LQY16" s="1"/>
      <c r="LQZ16" s="1"/>
      <c r="LRA16" s="1"/>
      <c r="LRB16" s="1"/>
      <c r="LRC16" s="1"/>
      <c r="LRD16" s="1"/>
      <c r="LRE16" s="1"/>
      <c r="LRF16" s="1"/>
      <c r="LRG16" s="1"/>
      <c r="LRH16" s="1"/>
      <c r="LRI16" s="1"/>
      <c r="LRJ16" s="1"/>
      <c r="LRK16" s="1"/>
      <c r="LRL16" s="1"/>
      <c r="LRM16" s="1"/>
      <c r="LRN16" s="1"/>
      <c r="LRO16" s="1"/>
      <c r="LRP16" s="1"/>
      <c r="LRQ16" s="1"/>
      <c r="LRR16" s="1"/>
      <c r="LRS16" s="1"/>
      <c r="LRT16" s="1"/>
      <c r="LRU16" s="1"/>
      <c r="LRV16" s="1"/>
      <c r="LRW16" s="1"/>
      <c r="LRX16" s="1"/>
      <c r="LRY16" s="1"/>
      <c r="LRZ16" s="1"/>
      <c r="LSA16" s="1"/>
      <c r="LSB16" s="1"/>
      <c r="LSC16" s="1"/>
      <c r="LSD16" s="1"/>
      <c r="LSE16" s="1"/>
      <c r="LSF16" s="1"/>
      <c r="LSG16" s="1"/>
      <c r="LSH16" s="1"/>
      <c r="LSI16" s="1"/>
      <c r="LSJ16" s="1"/>
      <c r="LSK16" s="1"/>
      <c r="LSL16" s="1"/>
      <c r="LSM16" s="1"/>
      <c r="LSN16" s="1"/>
      <c r="LSO16" s="1"/>
      <c r="LSP16" s="1"/>
      <c r="LSQ16" s="1"/>
      <c r="LSR16" s="1"/>
      <c r="LSS16" s="1"/>
      <c r="LST16" s="1"/>
      <c r="LSU16" s="1"/>
      <c r="LSV16" s="1"/>
      <c r="LSW16" s="1"/>
      <c r="LSX16" s="1"/>
      <c r="LSY16" s="1"/>
      <c r="LSZ16" s="1"/>
      <c r="LTA16" s="1"/>
      <c r="LTB16" s="1"/>
      <c r="LTC16" s="1"/>
      <c r="LTD16" s="1"/>
      <c r="LTE16" s="1"/>
      <c r="LTF16" s="1"/>
      <c r="LTG16" s="1"/>
      <c r="LTH16" s="1"/>
      <c r="LTI16" s="1"/>
      <c r="LTJ16" s="1"/>
      <c r="LTK16" s="1"/>
      <c r="LTL16" s="1"/>
      <c r="LTM16" s="1"/>
      <c r="LTN16" s="1"/>
      <c r="LTO16" s="1"/>
      <c r="LTP16" s="1"/>
      <c r="LTQ16" s="1"/>
      <c r="LTR16" s="1"/>
      <c r="LTS16" s="1"/>
      <c r="LTT16" s="1"/>
      <c r="LTU16" s="1"/>
      <c r="LTV16" s="1"/>
      <c r="LTW16" s="1"/>
      <c r="LTX16" s="1"/>
      <c r="LTY16" s="1"/>
      <c r="LTZ16" s="1"/>
      <c r="LUA16" s="1"/>
      <c r="LUB16" s="1"/>
      <c r="LUC16" s="1"/>
      <c r="LUD16" s="1"/>
      <c r="LUE16" s="1"/>
      <c r="LUF16" s="1"/>
      <c r="LUG16" s="1"/>
      <c r="LUH16" s="1"/>
      <c r="LUI16" s="1"/>
      <c r="LUJ16" s="1"/>
      <c r="LUK16" s="1"/>
      <c r="LUL16" s="1"/>
      <c r="LUM16" s="1"/>
      <c r="LUN16" s="1"/>
      <c r="LUO16" s="1"/>
      <c r="LUP16" s="1"/>
      <c r="LUQ16" s="1"/>
      <c r="LUR16" s="1"/>
      <c r="LUS16" s="1"/>
      <c r="LUT16" s="1"/>
      <c r="LUU16" s="1"/>
      <c r="LUV16" s="1"/>
      <c r="LUW16" s="1"/>
      <c r="LUX16" s="1"/>
      <c r="LUY16" s="1"/>
      <c r="LUZ16" s="1"/>
      <c r="LVA16" s="1"/>
      <c r="LVB16" s="1"/>
      <c r="LVC16" s="1"/>
      <c r="LVD16" s="1"/>
      <c r="LVE16" s="1"/>
      <c r="LVF16" s="1"/>
      <c r="LVG16" s="1"/>
      <c r="LVH16" s="1"/>
      <c r="LVI16" s="1"/>
      <c r="LVJ16" s="1"/>
      <c r="LVK16" s="1"/>
      <c r="LVL16" s="1"/>
      <c r="LVM16" s="1"/>
      <c r="LVN16" s="1"/>
      <c r="LVO16" s="1"/>
      <c r="LVP16" s="1"/>
      <c r="LVQ16" s="1"/>
      <c r="LVR16" s="1"/>
      <c r="LVS16" s="1"/>
      <c r="LVT16" s="1"/>
      <c r="LVU16" s="1"/>
      <c r="LVV16" s="1"/>
      <c r="LVW16" s="1"/>
      <c r="LVX16" s="1"/>
      <c r="LVY16" s="1"/>
      <c r="LVZ16" s="1"/>
      <c r="LWA16" s="1"/>
      <c r="LWB16" s="1"/>
      <c r="LWC16" s="1"/>
      <c r="LWD16" s="1"/>
      <c r="LWE16" s="1"/>
      <c r="LWF16" s="1"/>
      <c r="LWG16" s="1"/>
      <c r="LWH16" s="1"/>
      <c r="LWI16" s="1"/>
      <c r="LWJ16" s="1"/>
      <c r="LWK16" s="1"/>
      <c r="LWL16" s="1"/>
      <c r="LWM16" s="1"/>
      <c r="LWN16" s="1"/>
      <c r="LWO16" s="1"/>
      <c r="LWP16" s="1"/>
      <c r="LWQ16" s="1"/>
      <c r="LWR16" s="1"/>
      <c r="LWS16" s="1"/>
      <c r="LWT16" s="1"/>
      <c r="LWU16" s="1"/>
      <c r="LWV16" s="1"/>
      <c r="LWW16" s="1"/>
      <c r="LWX16" s="1"/>
      <c r="LWY16" s="1"/>
      <c r="LWZ16" s="1"/>
      <c r="LXA16" s="1"/>
      <c r="LXB16" s="1"/>
      <c r="LXC16" s="1"/>
      <c r="LXD16" s="1"/>
      <c r="LXE16" s="1"/>
      <c r="LXF16" s="1"/>
      <c r="LXG16" s="1"/>
      <c r="LXH16" s="1"/>
      <c r="LXI16" s="1"/>
      <c r="LXJ16" s="1"/>
      <c r="LXK16" s="1"/>
      <c r="LXL16" s="1"/>
      <c r="LXM16" s="1"/>
      <c r="LXN16" s="1"/>
      <c r="LXO16" s="1"/>
      <c r="LXP16" s="1"/>
      <c r="LXQ16" s="1"/>
      <c r="LXR16" s="1"/>
      <c r="LXS16" s="1"/>
      <c r="LXT16" s="1"/>
      <c r="LXU16" s="1"/>
      <c r="LXV16" s="1"/>
      <c r="LXW16" s="1"/>
      <c r="LXX16" s="1"/>
      <c r="LXY16" s="1"/>
      <c r="LXZ16" s="1"/>
      <c r="LYA16" s="1"/>
      <c r="LYB16" s="1"/>
      <c r="LYC16" s="1"/>
      <c r="LYD16" s="1"/>
      <c r="LYE16" s="1"/>
      <c r="LYF16" s="1"/>
      <c r="LYG16" s="1"/>
      <c r="LYH16" s="1"/>
      <c r="LYI16" s="1"/>
      <c r="LYJ16" s="1"/>
      <c r="LYK16" s="1"/>
      <c r="LYL16" s="1"/>
      <c r="LYM16" s="1"/>
      <c r="LYN16" s="1"/>
      <c r="LYO16" s="1"/>
      <c r="LYP16" s="1"/>
      <c r="LYQ16" s="1"/>
      <c r="LYR16" s="1"/>
      <c r="LYS16" s="1"/>
      <c r="LYT16" s="1"/>
      <c r="LYU16" s="1"/>
      <c r="LYV16" s="1"/>
      <c r="LYW16" s="1"/>
      <c r="LYX16" s="1"/>
      <c r="LYY16" s="1"/>
      <c r="LYZ16" s="1"/>
      <c r="LZA16" s="1"/>
      <c r="LZB16" s="1"/>
      <c r="LZC16" s="1"/>
      <c r="LZD16" s="1"/>
      <c r="LZE16" s="1"/>
      <c r="LZF16" s="1"/>
      <c r="LZG16" s="1"/>
      <c r="LZH16" s="1"/>
      <c r="LZI16" s="1"/>
      <c r="LZJ16" s="1"/>
      <c r="LZK16" s="1"/>
      <c r="LZL16" s="1"/>
      <c r="LZM16" s="1"/>
      <c r="LZN16" s="1"/>
      <c r="LZO16" s="1"/>
      <c r="LZP16" s="1"/>
      <c r="LZQ16" s="1"/>
      <c r="LZR16" s="1"/>
      <c r="LZS16" s="1"/>
      <c r="LZT16" s="1"/>
      <c r="LZU16" s="1"/>
      <c r="LZV16" s="1"/>
      <c r="LZW16" s="1"/>
      <c r="LZX16" s="1"/>
      <c r="LZY16" s="1"/>
      <c r="LZZ16" s="1"/>
      <c r="MAA16" s="1"/>
      <c r="MAB16" s="1"/>
      <c r="MAC16" s="1"/>
      <c r="MAD16" s="1"/>
      <c r="MAE16" s="1"/>
      <c r="MAF16" s="1"/>
      <c r="MAG16" s="1"/>
      <c r="MAH16" s="1"/>
      <c r="MAI16" s="1"/>
      <c r="MAJ16" s="1"/>
      <c r="MAK16" s="1"/>
      <c r="MAL16" s="1"/>
      <c r="MAM16" s="1"/>
      <c r="MAN16" s="1"/>
      <c r="MAO16" s="1"/>
      <c r="MAP16" s="1"/>
      <c r="MAQ16" s="1"/>
      <c r="MAR16" s="1"/>
      <c r="MAS16" s="1"/>
      <c r="MAT16" s="1"/>
      <c r="MAU16" s="1"/>
      <c r="MAV16" s="1"/>
      <c r="MAW16" s="1"/>
      <c r="MAX16" s="1"/>
      <c r="MAY16" s="1"/>
      <c r="MAZ16" s="1"/>
      <c r="MBA16" s="1"/>
      <c r="MBB16" s="1"/>
      <c r="MBC16" s="1"/>
      <c r="MBD16" s="1"/>
      <c r="MBE16" s="1"/>
      <c r="MBF16" s="1"/>
      <c r="MBG16" s="1"/>
      <c r="MBH16" s="1"/>
      <c r="MBI16" s="1"/>
      <c r="MBJ16" s="1"/>
      <c r="MBK16" s="1"/>
      <c r="MBL16" s="1"/>
      <c r="MBM16" s="1"/>
      <c r="MBN16" s="1"/>
      <c r="MBO16" s="1"/>
      <c r="MBP16" s="1"/>
      <c r="MBQ16" s="1"/>
      <c r="MBR16" s="1"/>
      <c r="MBS16" s="1"/>
      <c r="MBT16" s="1"/>
      <c r="MBU16" s="1"/>
      <c r="MBV16" s="1"/>
      <c r="MBW16" s="1"/>
      <c r="MBX16" s="1"/>
      <c r="MBY16" s="1"/>
      <c r="MBZ16" s="1"/>
      <c r="MCA16" s="1"/>
      <c r="MCB16" s="1"/>
      <c r="MCC16" s="1"/>
      <c r="MCD16" s="1"/>
      <c r="MCE16" s="1"/>
      <c r="MCF16" s="1"/>
      <c r="MCG16" s="1"/>
      <c r="MCH16" s="1"/>
      <c r="MCI16" s="1"/>
      <c r="MCJ16" s="1"/>
      <c r="MCK16" s="1"/>
      <c r="MCL16" s="1"/>
      <c r="MCM16" s="1"/>
      <c r="MCN16" s="1"/>
      <c r="MCO16" s="1"/>
      <c r="MCP16" s="1"/>
      <c r="MCQ16" s="1"/>
      <c r="MCR16" s="1"/>
      <c r="MCS16" s="1"/>
      <c r="MCT16" s="1"/>
      <c r="MCU16" s="1"/>
      <c r="MCV16" s="1"/>
      <c r="MCW16" s="1"/>
      <c r="MCX16" s="1"/>
      <c r="MCY16" s="1"/>
      <c r="MCZ16" s="1"/>
      <c r="MDA16" s="1"/>
      <c r="MDB16" s="1"/>
      <c r="MDC16" s="1"/>
      <c r="MDD16" s="1"/>
      <c r="MDE16" s="1"/>
      <c r="MDF16" s="1"/>
      <c r="MDG16" s="1"/>
      <c r="MDH16" s="1"/>
      <c r="MDI16" s="1"/>
      <c r="MDJ16" s="1"/>
      <c r="MDK16" s="1"/>
      <c r="MDL16" s="1"/>
      <c r="MDM16" s="1"/>
      <c r="MDN16" s="1"/>
      <c r="MDO16" s="1"/>
      <c r="MDP16" s="1"/>
      <c r="MDQ16" s="1"/>
      <c r="MDR16" s="1"/>
      <c r="MDS16" s="1"/>
      <c r="MDT16" s="1"/>
      <c r="MDU16" s="1"/>
      <c r="MDV16" s="1"/>
      <c r="MDW16" s="1"/>
      <c r="MDX16" s="1"/>
      <c r="MDY16" s="1"/>
      <c r="MDZ16" s="1"/>
      <c r="MEA16" s="1"/>
      <c r="MEB16" s="1"/>
      <c r="MEC16" s="1"/>
      <c r="MED16" s="1"/>
      <c r="MEE16" s="1"/>
      <c r="MEF16" s="1"/>
      <c r="MEG16" s="1"/>
      <c r="MEH16" s="1"/>
      <c r="MEI16" s="1"/>
      <c r="MEJ16" s="1"/>
      <c r="MEK16" s="1"/>
      <c r="MEL16" s="1"/>
      <c r="MEM16" s="1"/>
      <c r="MEN16" s="1"/>
      <c r="MEO16" s="1"/>
      <c r="MEP16" s="1"/>
      <c r="MEQ16" s="1"/>
      <c r="MER16" s="1"/>
      <c r="MES16" s="1"/>
      <c r="MET16" s="1"/>
      <c r="MEU16" s="1"/>
      <c r="MEV16" s="1"/>
      <c r="MEW16" s="1"/>
      <c r="MEX16" s="1"/>
      <c r="MEY16" s="1"/>
      <c r="MEZ16" s="1"/>
      <c r="MFA16" s="1"/>
      <c r="MFB16" s="1"/>
      <c r="MFC16" s="1"/>
      <c r="MFD16" s="1"/>
      <c r="MFE16" s="1"/>
      <c r="MFF16" s="1"/>
      <c r="MFG16" s="1"/>
      <c r="MFH16" s="1"/>
      <c r="MFI16" s="1"/>
      <c r="MFJ16" s="1"/>
      <c r="MFK16" s="1"/>
      <c r="MFL16" s="1"/>
      <c r="MFM16" s="1"/>
      <c r="MFN16" s="1"/>
      <c r="MFO16" s="1"/>
      <c r="MFP16" s="1"/>
      <c r="MFQ16" s="1"/>
      <c r="MFR16" s="1"/>
      <c r="MFS16" s="1"/>
      <c r="MFT16" s="1"/>
      <c r="MFU16" s="1"/>
      <c r="MFV16" s="1"/>
      <c r="MFW16" s="1"/>
      <c r="MFX16" s="1"/>
      <c r="MFY16" s="1"/>
      <c r="MFZ16" s="1"/>
      <c r="MGA16" s="1"/>
      <c r="MGB16" s="1"/>
      <c r="MGC16" s="1"/>
      <c r="MGD16" s="1"/>
      <c r="MGE16" s="1"/>
      <c r="MGF16" s="1"/>
      <c r="MGG16" s="1"/>
      <c r="MGH16" s="1"/>
      <c r="MGI16" s="1"/>
      <c r="MGJ16" s="1"/>
      <c r="MGK16" s="1"/>
      <c r="MGL16" s="1"/>
      <c r="MGM16" s="1"/>
      <c r="MGN16" s="1"/>
      <c r="MGO16" s="1"/>
      <c r="MGP16" s="1"/>
      <c r="MGQ16" s="1"/>
      <c r="MGR16" s="1"/>
      <c r="MGS16" s="1"/>
      <c r="MGT16" s="1"/>
      <c r="MGU16" s="1"/>
      <c r="MGV16" s="1"/>
      <c r="MGW16" s="1"/>
      <c r="MGX16" s="1"/>
      <c r="MGY16" s="1"/>
      <c r="MGZ16" s="1"/>
      <c r="MHA16" s="1"/>
      <c r="MHB16" s="1"/>
      <c r="MHC16" s="1"/>
      <c r="MHD16" s="1"/>
      <c r="MHE16" s="1"/>
      <c r="MHF16" s="1"/>
      <c r="MHG16" s="1"/>
      <c r="MHH16" s="1"/>
      <c r="MHI16" s="1"/>
      <c r="MHJ16" s="1"/>
      <c r="MHK16" s="1"/>
      <c r="MHL16" s="1"/>
      <c r="MHM16" s="1"/>
      <c r="MHN16" s="1"/>
      <c r="MHO16" s="1"/>
      <c r="MHP16" s="1"/>
      <c r="MHQ16" s="1"/>
      <c r="MHR16" s="1"/>
      <c r="MHS16" s="1"/>
      <c r="MHT16" s="1"/>
      <c r="MHU16" s="1"/>
      <c r="MHV16" s="1"/>
      <c r="MHW16" s="1"/>
      <c r="MHX16" s="1"/>
      <c r="MHY16" s="1"/>
      <c r="MHZ16" s="1"/>
      <c r="MIA16" s="1"/>
      <c r="MIB16" s="1"/>
      <c r="MIC16" s="1"/>
      <c r="MID16" s="1"/>
      <c r="MIE16" s="1"/>
      <c r="MIF16" s="1"/>
      <c r="MIG16" s="1"/>
      <c r="MIH16" s="1"/>
      <c r="MII16" s="1"/>
      <c r="MIJ16" s="1"/>
      <c r="MIK16" s="1"/>
      <c r="MIL16" s="1"/>
      <c r="MIM16" s="1"/>
      <c r="MIN16" s="1"/>
      <c r="MIO16" s="1"/>
      <c r="MIP16" s="1"/>
      <c r="MIQ16" s="1"/>
      <c r="MIR16" s="1"/>
      <c r="MIS16" s="1"/>
      <c r="MIT16" s="1"/>
      <c r="MIU16" s="1"/>
      <c r="MIV16" s="1"/>
      <c r="MIW16" s="1"/>
      <c r="MIX16" s="1"/>
      <c r="MIY16" s="1"/>
      <c r="MIZ16" s="1"/>
      <c r="MJA16" s="1"/>
      <c r="MJB16" s="1"/>
      <c r="MJC16" s="1"/>
      <c r="MJD16" s="1"/>
      <c r="MJE16" s="1"/>
      <c r="MJF16" s="1"/>
      <c r="MJG16" s="1"/>
      <c r="MJH16" s="1"/>
      <c r="MJI16" s="1"/>
      <c r="MJJ16" s="1"/>
      <c r="MJK16" s="1"/>
      <c r="MJL16" s="1"/>
      <c r="MJM16" s="1"/>
      <c r="MJN16" s="1"/>
      <c r="MJO16" s="1"/>
      <c r="MJP16" s="1"/>
      <c r="MJQ16" s="1"/>
      <c r="MJR16" s="1"/>
      <c r="MJS16" s="1"/>
      <c r="MJT16" s="1"/>
      <c r="MJU16" s="1"/>
      <c r="MJV16" s="1"/>
      <c r="MJW16" s="1"/>
      <c r="MJX16" s="1"/>
      <c r="MJY16" s="1"/>
      <c r="MJZ16" s="1"/>
      <c r="MKA16" s="1"/>
      <c r="MKB16" s="1"/>
      <c r="MKC16" s="1"/>
      <c r="MKD16" s="1"/>
      <c r="MKE16" s="1"/>
      <c r="MKF16" s="1"/>
      <c r="MKG16" s="1"/>
      <c r="MKH16" s="1"/>
      <c r="MKI16" s="1"/>
      <c r="MKJ16" s="1"/>
      <c r="MKK16" s="1"/>
      <c r="MKL16" s="1"/>
      <c r="MKM16" s="1"/>
      <c r="MKN16" s="1"/>
      <c r="MKO16" s="1"/>
      <c r="MKP16" s="1"/>
      <c r="MKQ16" s="1"/>
      <c r="MKR16" s="1"/>
      <c r="MKS16" s="1"/>
      <c r="MKT16" s="1"/>
      <c r="MKU16" s="1"/>
      <c r="MKV16" s="1"/>
      <c r="MKW16" s="1"/>
      <c r="MKX16" s="1"/>
      <c r="MKY16" s="1"/>
      <c r="MKZ16" s="1"/>
      <c r="MLA16" s="1"/>
      <c r="MLB16" s="1"/>
      <c r="MLC16" s="1"/>
      <c r="MLD16" s="1"/>
      <c r="MLE16" s="1"/>
      <c r="MLF16" s="1"/>
      <c r="MLG16" s="1"/>
      <c r="MLH16" s="1"/>
      <c r="MLI16" s="1"/>
      <c r="MLJ16" s="1"/>
      <c r="MLK16" s="1"/>
      <c r="MLL16" s="1"/>
      <c r="MLM16" s="1"/>
      <c r="MLN16" s="1"/>
      <c r="MLO16" s="1"/>
      <c r="MLP16" s="1"/>
      <c r="MLQ16" s="1"/>
      <c r="MLR16" s="1"/>
      <c r="MLS16" s="1"/>
      <c r="MLT16" s="1"/>
      <c r="MLU16" s="1"/>
      <c r="MLV16" s="1"/>
      <c r="MLW16" s="1"/>
      <c r="MLX16" s="1"/>
      <c r="MLY16" s="1"/>
      <c r="MLZ16" s="1"/>
      <c r="MMA16" s="1"/>
      <c r="MMB16" s="1"/>
      <c r="MMC16" s="1"/>
      <c r="MMD16" s="1"/>
      <c r="MME16" s="1"/>
      <c r="MMF16" s="1"/>
      <c r="MMG16" s="1"/>
      <c r="MMH16" s="1"/>
      <c r="MMI16" s="1"/>
      <c r="MMJ16" s="1"/>
      <c r="MMK16" s="1"/>
      <c r="MML16" s="1"/>
      <c r="MMM16" s="1"/>
      <c r="MMN16" s="1"/>
      <c r="MMO16" s="1"/>
      <c r="MMP16" s="1"/>
      <c r="MMQ16" s="1"/>
      <c r="MMR16" s="1"/>
      <c r="MMS16" s="1"/>
      <c r="MMT16" s="1"/>
      <c r="MMU16" s="1"/>
      <c r="MMV16" s="1"/>
      <c r="MMW16" s="1"/>
      <c r="MMX16" s="1"/>
      <c r="MMY16" s="1"/>
      <c r="MMZ16" s="1"/>
      <c r="MNA16" s="1"/>
      <c r="MNB16" s="1"/>
      <c r="MNC16" s="1"/>
      <c r="MND16" s="1"/>
      <c r="MNE16" s="1"/>
      <c r="MNF16" s="1"/>
      <c r="MNG16" s="1"/>
      <c r="MNH16" s="1"/>
      <c r="MNI16" s="1"/>
      <c r="MNJ16" s="1"/>
      <c r="MNK16" s="1"/>
      <c r="MNL16" s="1"/>
      <c r="MNM16" s="1"/>
      <c r="MNN16" s="1"/>
      <c r="MNO16" s="1"/>
      <c r="MNP16" s="1"/>
      <c r="MNQ16" s="1"/>
      <c r="MNR16" s="1"/>
      <c r="MNS16" s="1"/>
      <c r="MNT16" s="1"/>
      <c r="MNU16" s="1"/>
      <c r="MNV16" s="1"/>
      <c r="MNW16" s="1"/>
      <c r="MNX16" s="1"/>
      <c r="MNY16" s="1"/>
      <c r="MNZ16" s="1"/>
      <c r="MOA16" s="1"/>
      <c r="MOB16" s="1"/>
      <c r="MOC16" s="1"/>
      <c r="MOD16" s="1"/>
      <c r="MOE16" s="1"/>
      <c r="MOF16" s="1"/>
      <c r="MOG16" s="1"/>
      <c r="MOH16" s="1"/>
      <c r="MOI16" s="1"/>
      <c r="MOJ16" s="1"/>
      <c r="MOK16" s="1"/>
      <c r="MOL16" s="1"/>
      <c r="MOM16" s="1"/>
      <c r="MON16" s="1"/>
      <c r="MOO16" s="1"/>
      <c r="MOP16" s="1"/>
      <c r="MOQ16" s="1"/>
      <c r="MOR16" s="1"/>
      <c r="MOS16" s="1"/>
      <c r="MOT16" s="1"/>
      <c r="MOU16" s="1"/>
      <c r="MOV16" s="1"/>
      <c r="MOW16" s="1"/>
      <c r="MOX16" s="1"/>
      <c r="MOY16" s="1"/>
      <c r="MOZ16" s="1"/>
      <c r="MPA16" s="1"/>
      <c r="MPB16" s="1"/>
      <c r="MPC16" s="1"/>
      <c r="MPD16" s="1"/>
      <c r="MPE16" s="1"/>
      <c r="MPF16" s="1"/>
      <c r="MPG16" s="1"/>
      <c r="MPH16" s="1"/>
      <c r="MPI16" s="1"/>
      <c r="MPJ16" s="1"/>
      <c r="MPK16" s="1"/>
      <c r="MPL16" s="1"/>
      <c r="MPM16" s="1"/>
      <c r="MPN16" s="1"/>
      <c r="MPO16" s="1"/>
      <c r="MPP16" s="1"/>
      <c r="MPQ16" s="1"/>
      <c r="MPR16" s="1"/>
      <c r="MPS16" s="1"/>
      <c r="MPT16" s="1"/>
      <c r="MPU16" s="1"/>
      <c r="MPV16" s="1"/>
      <c r="MPW16" s="1"/>
      <c r="MPX16" s="1"/>
      <c r="MPY16" s="1"/>
      <c r="MPZ16" s="1"/>
      <c r="MQA16" s="1"/>
      <c r="MQB16" s="1"/>
      <c r="MQC16" s="1"/>
      <c r="MQD16" s="1"/>
      <c r="MQE16" s="1"/>
      <c r="MQF16" s="1"/>
      <c r="MQG16" s="1"/>
      <c r="MQH16" s="1"/>
      <c r="MQI16" s="1"/>
      <c r="MQJ16" s="1"/>
      <c r="MQK16" s="1"/>
      <c r="MQL16" s="1"/>
      <c r="MQM16" s="1"/>
      <c r="MQN16" s="1"/>
      <c r="MQO16" s="1"/>
      <c r="MQP16" s="1"/>
      <c r="MQQ16" s="1"/>
      <c r="MQR16" s="1"/>
      <c r="MQS16" s="1"/>
      <c r="MQT16" s="1"/>
      <c r="MQU16" s="1"/>
      <c r="MQV16" s="1"/>
      <c r="MQW16" s="1"/>
      <c r="MQX16" s="1"/>
      <c r="MQY16" s="1"/>
      <c r="MQZ16" s="1"/>
      <c r="MRA16" s="1"/>
      <c r="MRB16" s="1"/>
      <c r="MRC16" s="1"/>
      <c r="MRD16" s="1"/>
      <c r="MRE16" s="1"/>
      <c r="MRF16" s="1"/>
      <c r="MRG16" s="1"/>
      <c r="MRH16" s="1"/>
      <c r="MRI16" s="1"/>
      <c r="MRJ16" s="1"/>
      <c r="MRK16" s="1"/>
      <c r="MRL16" s="1"/>
      <c r="MRM16" s="1"/>
      <c r="MRN16" s="1"/>
      <c r="MRO16" s="1"/>
      <c r="MRP16" s="1"/>
      <c r="MRQ16" s="1"/>
      <c r="MRR16" s="1"/>
      <c r="MRS16" s="1"/>
      <c r="MRT16" s="1"/>
      <c r="MRU16" s="1"/>
      <c r="MRV16" s="1"/>
      <c r="MRW16" s="1"/>
      <c r="MRX16" s="1"/>
      <c r="MRY16" s="1"/>
      <c r="MRZ16" s="1"/>
      <c r="MSA16" s="1"/>
      <c r="MSB16" s="1"/>
      <c r="MSC16" s="1"/>
      <c r="MSD16" s="1"/>
      <c r="MSE16" s="1"/>
      <c r="MSF16" s="1"/>
      <c r="MSG16" s="1"/>
      <c r="MSH16" s="1"/>
      <c r="MSI16" s="1"/>
      <c r="MSJ16" s="1"/>
      <c r="MSK16" s="1"/>
      <c r="MSL16" s="1"/>
      <c r="MSM16" s="1"/>
      <c r="MSN16" s="1"/>
      <c r="MSO16" s="1"/>
      <c r="MSP16" s="1"/>
      <c r="MSQ16" s="1"/>
      <c r="MSR16" s="1"/>
      <c r="MSS16" s="1"/>
      <c r="MST16" s="1"/>
      <c r="MSU16" s="1"/>
      <c r="MSV16" s="1"/>
      <c r="MSW16" s="1"/>
      <c r="MSX16" s="1"/>
      <c r="MSY16" s="1"/>
      <c r="MSZ16" s="1"/>
      <c r="MTA16" s="1"/>
      <c r="MTB16" s="1"/>
      <c r="MTC16" s="1"/>
      <c r="MTD16" s="1"/>
      <c r="MTE16" s="1"/>
      <c r="MTF16" s="1"/>
      <c r="MTG16" s="1"/>
      <c r="MTH16" s="1"/>
      <c r="MTI16" s="1"/>
      <c r="MTJ16" s="1"/>
      <c r="MTK16" s="1"/>
      <c r="MTL16" s="1"/>
      <c r="MTM16" s="1"/>
      <c r="MTN16" s="1"/>
      <c r="MTO16" s="1"/>
      <c r="MTP16" s="1"/>
      <c r="MTQ16" s="1"/>
      <c r="MTR16" s="1"/>
      <c r="MTS16" s="1"/>
      <c r="MTT16" s="1"/>
      <c r="MTU16" s="1"/>
      <c r="MTV16" s="1"/>
      <c r="MTW16" s="1"/>
      <c r="MTX16" s="1"/>
      <c r="MTY16" s="1"/>
      <c r="MTZ16" s="1"/>
      <c r="MUA16" s="1"/>
      <c r="MUB16" s="1"/>
      <c r="MUC16" s="1"/>
      <c r="MUD16" s="1"/>
      <c r="MUE16" s="1"/>
      <c r="MUF16" s="1"/>
      <c r="MUG16" s="1"/>
      <c r="MUH16" s="1"/>
      <c r="MUI16" s="1"/>
      <c r="MUJ16" s="1"/>
      <c r="MUK16" s="1"/>
      <c r="MUL16" s="1"/>
      <c r="MUM16" s="1"/>
      <c r="MUN16" s="1"/>
      <c r="MUO16" s="1"/>
      <c r="MUP16" s="1"/>
      <c r="MUQ16" s="1"/>
      <c r="MUR16" s="1"/>
      <c r="MUS16" s="1"/>
      <c r="MUT16" s="1"/>
      <c r="MUU16" s="1"/>
      <c r="MUV16" s="1"/>
      <c r="MUW16" s="1"/>
      <c r="MUX16" s="1"/>
      <c r="MUY16" s="1"/>
      <c r="MUZ16" s="1"/>
      <c r="MVA16" s="1"/>
      <c r="MVB16" s="1"/>
      <c r="MVC16" s="1"/>
      <c r="MVD16" s="1"/>
      <c r="MVE16" s="1"/>
      <c r="MVF16" s="1"/>
      <c r="MVG16" s="1"/>
      <c r="MVH16" s="1"/>
      <c r="MVI16" s="1"/>
      <c r="MVJ16" s="1"/>
      <c r="MVK16" s="1"/>
      <c r="MVL16" s="1"/>
      <c r="MVM16" s="1"/>
      <c r="MVN16" s="1"/>
      <c r="MVO16" s="1"/>
      <c r="MVP16" s="1"/>
      <c r="MVQ16" s="1"/>
      <c r="MVR16" s="1"/>
      <c r="MVS16" s="1"/>
      <c r="MVT16" s="1"/>
      <c r="MVU16" s="1"/>
      <c r="MVV16" s="1"/>
      <c r="MVW16" s="1"/>
      <c r="MVX16" s="1"/>
      <c r="MVY16" s="1"/>
      <c r="MVZ16" s="1"/>
      <c r="MWA16" s="1"/>
      <c r="MWB16" s="1"/>
      <c r="MWC16" s="1"/>
      <c r="MWD16" s="1"/>
      <c r="MWE16" s="1"/>
      <c r="MWF16" s="1"/>
      <c r="MWG16" s="1"/>
      <c r="MWH16" s="1"/>
      <c r="MWI16" s="1"/>
      <c r="MWJ16" s="1"/>
      <c r="MWK16" s="1"/>
      <c r="MWL16" s="1"/>
      <c r="MWM16" s="1"/>
      <c r="MWN16" s="1"/>
      <c r="MWO16" s="1"/>
      <c r="MWP16" s="1"/>
      <c r="MWQ16" s="1"/>
      <c r="MWR16" s="1"/>
      <c r="MWS16" s="1"/>
      <c r="MWT16" s="1"/>
      <c r="MWU16" s="1"/>
      <c r="MWV16" s="1"/>
      <c r="MWW16" s="1"/>
      <c r="MWX16" s="1"/>
      <c r="MWY16" s="1"/>
      <c r="MWZ16" s="1"/>
      <c r="MXA16" s="1"/>
      <c r="MXB16" s="1"/>
      <c r="MXC16" s="1"/>
      <c r="MXD16" s="1"/>
      <c r="MXE16" s="1"/>
      <c r="MXF16" s="1"/>
      <c r="MXG16" s="1"/>
      <c r="MXH16" s="1"/>
      <c r="MXI16" s="1"/>
      <c r="MXJ16" s="1"/>
      <c r="MXK16" s="1"/>
      <c r="MXL16" s="1"/>
      <c r="MXM16" s="1"/>
      <c r="MXN16" s="1"/>
      <c r="MXO16" s="1"/>
      <c r="MXP16" s="1"/>
      <c r="MXQ16" s="1"/>
      <c r="MXR16" s="1"/>
      <c r="MXS16" s="1"/>
      <c r="MXT16" s="1"/>
      <c r="MXU16" s="1"/>
      <c r="MXV16" s="1"/>
      <c r="MXW16" s="1"/>
      <c r="MXX16" s="1"/>
      <c r="MXY16" s="1"/>
      <c r="MXZ16" s="1"/>
      <c r="MYA16" s="1"/>
      <c r="MYB16" s="1"/>
      <c r="MYC16" s="1"/>
      <c r="MYD16" s="1"/>
      <c r="MYE16" s="1"/>
      <c r="MYF16" s="1"/>
      <c r="MYG16" s="1"/>
      <c r="MYH16" s="1"/>
      <c r="MYI16" s="1"/>
      <c r="MYJ16" s="1"/>
      <c r="MYK16" s="1"/>
      <c r="MYL16" s="1"/>
      <c r="MYM16" s="1"/>
      <c r="MYN16" s="1"/>
      <c r="MYO16" s="1"/>
      <c r="MYP16" s="1"/>
      <c r="MYQ16" s="1"/>
      <c r="MYR16" s="1"/>
      <c r="MYS16" s="1"/>
      <c r="MYT16" s="1"/>
      <c r="MYU16" s="1"/>
      <c r="MYV16" s="1"/>
      <c r="MYW16" s="1"/>
      <c r="MYX16" s="1"/>
      <c r="MYY16" s="1"/>
      <c r="MYZ16" s="1"/>
      <c r="MZA16" s="1"/>
      <c r="MZB16" s="1"/>
      <c r="MZC16" s="1"/>
      <c r="MZD16" s="1"/>
      <c r="MZE16" s="1"/>
      <c r="MZF16" s="1"/>
      <c r="MZG16" s="1"/>
      <c r="MZH16" s="1"/>
      <c r="MZI16" s="1"/>
      <c r="MZJ16" s="1"/>
      <c r="MZK16" s="1"/>
      <c r="MZL16" s="1"/>
      <c r="MZM16" s="1"/>
      <c r="MZN16" s="1"/>
      <c r="MZO16" s="1"/>
      <c r="MZP16" s="1"/>
      <c r="MZQ16" s="1"/>
      <c r="MZR16" s="1"/>
      <c r="MZS16" s="1"/>
      <c r="MZT16" s="1"/>
      <c r="MZU16" s="1"/>
      <c r="MZV16" s="1"/>
      <c r="MZW16" s="1"/>
      <c r="MZX16" s="1"/>
      <c r="MZY16" s="1"/>
      <c r="MZZ16" s="1"/>
      <c r="NAA16" s="1"/>
      <c r="NAB16" s="1"/>
      <c r="NAC16" s="1"/>
      <c r="NAD16" s="1"/>
      <c r="NAE16" s="1"/>
      <c r="NAF16" s="1"/>
      <c r="NAG16" s="1"/>
      <c r="NAH16" s="1"/>
      <c r="NAI16" s="1"/>
      <c r="NAJ16" s="1"/>
      <c r="NAK16" s="1"/>
      <c r="NAL16" s="1"/>
      <c r="NAM16" s="1"/>
      <c r="NAN16" s="1"/>
      <c r="NAO16" s="1"/>
      <c r="NAP16" s="1"/>
      <c r="NAQ16" s="1"/>
      <c r="NAR16" s="1"/>
      <c r="NAS16" s="1"/>
      <c r="NAT16" s="1"/>
      <c r="NAU16" s="1"/>
      <c r="NAV16" s="1"/>
      <c r="NAW16" s="1"/>
      <c r="NAX16" s="1"/>
      <c r="NAY16" s="1"/>
      <c r="NAZ16" s="1"/>
      <c r="NBA16" s="1"/>
      <c r="NBB16" s="1"/>
      <c r="NBC16" s="1"/>
      <c r="NBD16" s="1"/>
      <c r="NBE16" s="1"/>
      <c r="NBF16" s="1"/>
      <c r="NBG16" s="1"/>
      <c r="NBH16" s="1"/>
      <c r="NBI16" s="1"/>
      <c r="NBJ16" s="1"/>
      <c r="NBK16" s="1"/>
      <c r="NBL16" s="1"/>
      <c r="NBM16" s="1"/>
      <c r="NBN16" s="1"/>
      <c r="NBO16" s="1"/>
      <c r="NBP16" s="1"/>
      <c r="NBQ16" s="1"/>
      <c r="NBR16" s="1"/>
      <c r="NBS16" s="1"/>
      <c r="NBT16" s="1"/>
      <c r="NBU16" s="1"/>
      <c r="NBV16" s="1"/>
      <c r="NBW16" s="1"/>
      <c r="NBX16" s="1"/>
      <c r="NBY16" s="1"/>
      <c r="NBZ16" s="1"/>
      <c r="NCA16" s="1"/>
      <c r="NCB16" s="1"/>
      <c r="NCC16" s="1"/>
      <c r="NCD16" s="1"/>
      <c r="NCE16" s="1"/>
      <c r="NCF16" s="1"/>
      <c r="NCG16" s="1"/>
      <c r="NCH16" s="1"/>
      <c r="NCI16" s="1"/>
      <c r="NCJ16" s="1"/>
      <c r="NCK16" s="1"/>
      <c r="NCL16" s="1"/>
      <c r="NCM16" s="1"/>
      <c r="NCN16" s="1"/>
      <c r="NCO16" s="1"/>
      <c r="NCP16" s="1"/>
      <c r="NCQ16" s="1"/>
      <c r="NCR16" s="1"/>
      <c r="NCS16" s="1"/>
      <c r="NCT16" s="1"/>
      <c r="NCU16" s="1"/>
      <c r="NCV16" s="1"/>
      <c r="NCW16" s="1"/>
      <c r="NCX16" s="1"/>
      <c r="NCY16" s="1"/>
      <c r="NCZ16" s="1"/>
      <c r="NDA16" s="1"/>
      <c r="NDB16" s="1"/>
      <c r="NDC16" s="1"/>
      <c r="NDD16" s="1"/>
      <c r="NDE16" s="1"/>
      <c r="NDF16" s="1"/>
      <c r="NDG16" s="1"/>
      <c r="NDH16" s="1"/>
      <c r="NDI16" s="1"/>
      <c r="NDJ16" s="1"/>
      <c r="NDK16" s="1"/>
      <c r="NDL16" s="1"/>
      <c r="NDM16" s="1"/>
      <c r="NDN16" s="1"/>
      <c r="NDO16" s="1"/>
      <c r="NDP16" s="1"/>
      <c r="NDQ16" s="1"/>
      <c r="NDR16" s="1"/>
      <c r="NDS16" s="1"/>
      <c r="NDT16" s="1"/>
      <c r="NDU16" s="1"/>
      <c r="NDV16" s="1"/>
      <c r="NDW16" s="1"/>
      <c r="NDX16" s="1"/>
      <c r="NDY16" s="1"/>
      <c r="NDZ16" s="1"/>
      <c r="NEA16" s="1"/>
      <c r="NEB16" s="1"/>
      <c r="NEC16" s="1"/>
      <c r="NED16" s="1"/>
      <c r="NEE16" s="1"/>
      <c r="NEF16" s="1"/>
      <c r="NEG16" s="1"/>
      <c r="NEH16" s="1"/>
      <c r="NEI16" s="1"/>
      <c r="NEJ16" s="1"/>
      <c r="NEK16" s="1"/>
      <c r="NEL16" s="1"/>
      <c r="NEM16" s="1"/>
      <c r="NEN16" s="1"/>
      <c r="NEO16" s="1"/>
      <c r="NEP16" s="1"/>
      <c r="NEQ16" s="1"/>
      <c r="NER16" s="1"/>
      <c r="NES16" s="1"/>
      <c r="NET16" s="1"/>
      <c r="NEU16" s="1"/>
      <c r="NEV16" s="1"/>
      <c r="NEW16" s="1"/>
      <c r="NEX16" s="1"/>
      <c r="NEY16" s="1"/>
      <c r="NEZ16" s="1"/>
      <c r="NFA16" s="1"/>
      <c r="NFB16" s="1"/>
      <c r="NFC16" s="1"/>
      <c r="NFD16" s="1"/>
      <c r="NFE16" s="1"/>
      <c r="NFF16" s="1"/>
      <c r="NFG16" s="1"/>
      <c r="NFH16" s="1"/>
      <c r="NFI16" s="1"/>
      <c r="NFJ16" s="1"/>
      <c r="NFK16" s="1"/>
      <c r="NFL16" s="1"/>
      <c r="NFM16" s="1"/>
      <c r="NFN16" s="1"/>
      <c r="NFO16" s="1"/>
      <c r="NFP16" s="1"/>
      <c r="NFQ16" s="1"/>
      <c r="NFR16" s="1"/>
      <c r="NFS16" s="1"/>
      <c r="NFT16" s="1"/>
      <c r="NFU16" s="1"/>
      <c r="NFV16" s="1"/>
      <c r="NFW16" s="1"/>
      <c r="NFX16" s="1"/>
      <c r="NFY16" s="1"/>
      <c r="NFZ16" s="1"/>
      <c r="NGA16" s="1"/>
      <c r="NGB16" s="1"/>
      <c r="NGC16" s="1"/>
      <c r="NGD16" s="1"/>
      <c r="NGE16" s="1"/>
      <c r="NGF16" s="1"/>
      <c r="NGG16" s="1"/>
      <c r="NGH16" s="1"/>
      <c r="NGI16" s="1"/>
      <c r="NGJ16" s="1"/>
      <c r="NGK16" s="1"/>
      <c r="NGL16" s="1"/>
      <c r="NGM16" s="1"/>
      <c r="NGN16" s="1"/>
      <c r="NGO16" s="1"/>
      <c r="NGP16" s="1"/>
      <c r="NGQ16" s="1"/>
      <c r="NGR16" s="1"/>
      <c r="NGS16" s="1"/>
      <c r="NGT16" s="1"/>
      <c r="NGU16" s="1"/>
      <c r="NGV16" s="1"/>
      <c r="NGW16" s="1"/>
      <c r="NGX16" s="1"/>
      <c r="NGY16" s="1"/>
      <c r="NGZ16" s="1"/>
      <c r="NHA16" s="1"/>
      <c r="NHB16" s="1"/>
      <c r="NHC16" s="1"/>
      <c r="NHD16" s="1"/>
      <c r="NHE16" s="1"/>
      <c r="NHF16" s="1"/>
      <c r="NHG16" s="1"/>
      <c r="NHH16" s="1"/>
      <c r="NHI16" s="1"/>
      <c r="NHJ16" s="1"/>
      <c r="NHK16" s="1"/>
      <c r="NHL16" s="1"/>
      <c r="NHM16" s="1"/>
      <c r="NHN16" s="1"/>
      <c r="NHO16" s="1"/>
      <c r="NHP16" s="1"/>
      <c r="NHQ16" s="1"/>
      <c r="NHR16" s="1"/>
      <c r="NHS16" s="1"/>
      <c r="NHT16" s="1"/>
      <c r="NHU16" s="1"/>
      <c r="NHV16" s="1"/>
      <c r="NHW16" s="1"/>
      <c r="NHX16" s="1"/>
      <c r="NHY16" s="1"/>
      <c r="NHZ16" s="1"/>
      <c r="NIA16" s="1"/>
      <c r="NIB16" s="1"/>
      <c r="NIC16" s="1"/>
      <c r="NID16" s="1"/>
      <c r="NIE16" s="1"/>
      <c r="NIF16" s="1"/>
      <c r="NIG16" s="1"/>
      <c r="NIH16" s="1"/>
      <c r="NII16" s="1"/>
      <c r="NIJ16" s="1"/>
      <c r="NIK16" s="1"/>
      <c r="NIL16" s="1"/>
      <c r="NIM16" s="1"/>
      <c r="NIN16" s="1"/>
      <c r="NIO16" s="1"/>
      <c r="NIP16" s="1"/>
      <c r="NIQ16" s="1"/>
      <c r="NIR16" s="1"/>
      <c r="NIS16" s="1"/>
      <c r="NIT16" s="1"/>
      <c r="NIU16" s="1"/>
      <c r="NIV16" s="1"/>
      <c r="NIW16" s="1"/>
      <c r="NIX16" s="1"/>
      <c r="NIY16" s="1"/>
      <c r="NIZ16" s="1"/>
      <c r="NJA16" s="1"/>
      <c r="NJB16" s="1"/>
      <c r="NJC16" s="1"/>
      <c r="NJD16" s="1"/>
      <c r="NJE16" s="1"/>
      <c r="NJF16" s="1"/>
      <c r="NJG16" s="1"/>
      <c r="NJH16" s="1"/>
      <c r="NJI16" s="1"/>
      <c r="NJJ16" s="1"/>
      <c r="NJK16" s="1"/>
      <c r="NJL16" s="1"/>
      <c r="NJM16" s="1"/>
      <c r="NJN16" s="1"/>
      <c r="NJO16" s="1"/>
      <c r="NJP16" s="1"/>
      <c r="NJQ16" s="1"/>
      <c r="NJR16" s="1"/>
      <c r="NJS16" s="1"/>
      <c r="NJT16" s="1"/>
      <c r="NJU16" s="1"/>
      <c r="NJV16" s="1"/>
      <c r="NJW16" s="1"/>
      <c r="NJX16" s="1"/>
      <c r="NJY16" s="1"/>
      <c r="NJZ16" s="1"/>
      <c r="NKA16" s="1"/>
      <c r="NKB16" s="1"/>
      <c r="NKC16" s="1"/>
      <c r="NKD16" s="1"/>
      <c r="NKE16" s="1"/>
      <c r="NKF16" s="1"/>
      <c r="NKG16" s="1"/>
      <c r="NKH16" s="1"/>
      <c r="NKI16" s="1"/>
      <c r="NKJ16" s="1"/>
      <c r="NKK16" s="1"/>
      <c r="NKL16" s="1"/>
      <c r="NKM16" s="1"/>
      <c r="NKN16" s="1"/>
      <c r="NKO16" s="1"/>
      <c r="NKP16" s="1"/>
      <c r="NKQ16" s="1"/>
      <c r="NKR16" s="1"/>
      <c r="NKS16" s="1"/>
      <c r="NKT16" s="1"/>
      <c r="NKU16" s="1"/>
      <c r="NKV16" s="1"/>
      <c r="NKW16" s="1"/>
      <c r="NKX16" s="1"/>
      <c r="NKY16" s="1"/>
      <c r="NKZ16" s="1"/>
      <c r="NLA16" s="1"/>
      <c r="NLB16" s="1"/>
      <c r="NLC16" s="1"/>
      <c r="NLD16" s="1"/>
      <c r="NLE16" s="1"/>
      <c r="NLF16" s="1"/>
      <c r="NLG16" s="1"/>
      <c r="NLH16" s="1"/>
      <c r="NLI16" s="1"/>
      <c r="NLJ16" s="1"/>
      <c r="NLK16" s="1"/>
      <c r="NLL16" s="1"/>
      <c r="NLM16" s="1"/>
      <c r="NLN16" s="1"/>
      <c r="NLO16" s="1"/>
      <c r="NLP16" s="1"/>
      <c r="NLQ16" s="1"/>
      <c r="NLR16" s="1"/>
      <c r="NLS16" s="1"/>
      <c r="NLT16" s="1"/>
      <c r="NLU16" s="1"/>
      <c r="NLV16" s="1"/>
      <c r="NLW16" s="1"/>
      <c r="NLX16" s="1"/>
      <c r="NLY16" s="1"/>
      <c r="NLZ16" s="1"/>
      <c r="NMA16" s="1"/>
      <c r="NMB16" s="1"/>
      <c r="NMC16" s="1"/>
      <c r="NMD16" s="1"/>
      <c r="NME16" s="1"/>
      <c r="NMF16" s="1"/>
      <c r="NMG16" s="1"/>
      <c r="NMH16" s="1"/>
      <c r="NMI16" s="1"/>
      <c r="NMJ16" s="1"/>
      <c r="NMK16" s="1"/>
      <c r="NML16" s="1"/>
      <c r="NMM16" s="1"/>
      <c r="NMN16" s="1"/>
      <c r="NMO16" s="1"/>
      <c r="NMP16" s="1"/>
      <c r="NMQ16" s="1"/>
      <c r="NMR16" s="1"/>
      <c r="NMS16" s="1"/>
      <c r="NMT16" s="1"/>
      <c r="NMU16" s="1"/>
      <c r="NMV16" s="1"/>
      <c r="NMW16" s="1"/>
      <c r="NMX16" s="1"/>
      <c r="NMY16" s="1"/>
      <c r="NMZ16" s="1"/>
      <c r="NNA16" s="1"/>
      <c r="NNB16" s="1"/>
      <c r="NNC16" s="1"/>
      <c r="NND16" s="1"/>
      <c r="NNE16" s="1"/>
      <c r="NNF16" s="1"/>
      <c r="NNG16" s="1"/>
      <c r="NNH16" s="1"/>
      <c r="NNI16" s="1"/>
      <c r="NNJ16" s="1"/>
      <c r="NNK16" s="1"/>
      <c r="NNL16" s="1"/>
      <c r="NNM16" s="1"/>
      <c r="NNN16" s="1"/>
      <c r="NNO16" s="1"/>
      <c r="NNP16" s="1"/>
      <c r="NNQ16" s="1"/>
      <c r="NNR16" s="1"/>
      <c r="NNS16" s="1"/>
      <c r="NNT16" s="1"/>
      <c r="NNU16" s="1"/>
      <c r="NNV16" s="1"/>
      <c r="NNW16" s="1"/>
      <c r="NNX16" s="1"/>
      <c r="NNY16" s="1"/>
      <c r="NNZ16" s="1"/>
      <c r="NOA16" s="1"/>
      <c r="NOB16" s="1"/>
      <c r="NOC16" s="1"/>
      <c r="NOD16" s="1"/>
      <c r="NOE16" s="1"/>
      <c r="NOF16" s="1"/>
      <c r="NOG16" s="1"/>
      <c r="NOH16" s="1"/>
      <c r="NOI16" s="1"/>
      <c r="NOJ16" s="1"/>
      <c r="NOK16" s="1"/>
      <c r="NOL16" s="1"/>
      <c r="NOM16" s="1"/>
      <c r="NON16" s="1"/>
      <c r="NOO16" s="1"/>
      <c r="NOP16" s="1"/>
      <c r="NOQ16" s="1"/>
      <c r="NOR16" s="1"/>
      <c r="NOS16" s="1"/>
      <c r="NOT16" s="1"/>
      <c r="NOU16" s="1"/>
      <c r="NOV16" s="1"/>
      <c r="NOW16" s="1"/>
      <c r="NOX16" s="1"/>
      <c r="NOY16" s="1"/>
      <c r="NOZ16" s="1"/>
      <c r="NPA16" s="1"/>
      <c r="NPB16" s="1"/>
      <c r="NPC16" s="1"/>
      <c r="NPD16" s="1"/>
      <c r="NPE16" s="1"/>
      <c r="NPF16" s="1"/>
      <c r="NPG16" s="1"/>
      <c r="NPH16" s="1"/>
      <c r="NPI16" s="1"/>
      <c r="NPJ16" s="1"/>
      <c r="NPK16" s="1"/>
      <c r="NPL16" s="1"/>
      <c r="NPM16" s="1"/>
      <c r="NPN16" s="1"/>
      <c r="NPO16" s="1"/>
      <c r="NPP16" s="1"/>
      <c r="NPQ16" s="1"/>
      <c r="NPR16" s="1"/>
      <c r="NPS16" s="1"/>
      <c r="NPT16" s="1"/>
      <c r="NPU16" s="1"/>
      <c r="NPV16" s="1"/>
      <c r="NPW16" s="1"/>
      <c r="NPX16" s="1"/>
      <c r="NPY16" s="1"/>
      <c r="NPZ16" s="1"/>
      <c r="NQA16" s="1"/>
      <c r="NQB16" s="1"/>
      <c r="NQC16" s="1"/>
      <c r="NQD16" s="1"/>
      <c r="NQE16" s="1"/>
      <c r="NQF16" s="1"/>
      <c r="NQG16" s="1"/>
      <c r="NQH16" s="1"/>
      <c r="NQI16" s="1"/>
      <c r="NQJ16" s="1"/>
      <c r="NQK16" s="1"/>
      <c r="NQL16" s="1"/>
      <c r="NQM16" s="1"/>
      <c r="NQN16" s="1"/>
      <c r="NQO16" s="1"/>
      <c r="NQP16" s="1"/>
      <c r="NQQ16" s="1"/>
      <c r="NQR16" s="1"/>
      <c r="NQS16" s="1"/>
      <c r="NQT16" s="1"/>
      <c r="NQU16" s="1"/>
      <c r="NQV16" s="1"/>
      <c r="NQW16" s="1"/>
      <c r="NQX16" s="1"/>
      <c r="NQY16" s="1"/>
      <c r="NQZ16" s="1"/>
      <c r="NRA16" s="1"/>
      <c r="NRB16" s="1"/>
      <c r="NRC16" s="1"/>
      <c r="NRD16" s="1"/>
      <c r="NRE16" s="1"/>
      <c r="NRF16" s="1"/>
      <c r="NRG16" s="1"/>
      <c r="NRH16" s="1"/>
      <c r="NRI16" s="1"/>
      <c r="NRJ16" s="1"/>
      <c r="NRK16" s="1"/>
      <c r="NRL16" s="1"/>
      <c r="NRM16" s="1"/>
      <c r="NRN16" s="1"/>
      <c r="NRO16" s="1"/>
      <c r="NRP16" s="1"/>
      <c r="NRQ16" s="1"/>
      <c r="NRR16" s="1"/>
      <c r="NRS16" s="1"/>
      <c r="NRT16" s="1"/>
      <c r="NRU16" s="1"/>
      <c r="NRV16" s="1"/>
      <c r="NRW16" s="1"/>
      <c r="NRX16" s="1"/>
      <c r="NRY16" s="1"/>
      <c r="NRZ16" s="1"/>
      <c r="NSA16" s="1"/>
      <c r="NSB16" s="1"/>
      <c r="NSC16" s="1"/>
      <c r="NSD16" s="1"/>
      <c r="NSE16" s="1"/>
      <c r="NSF16" s="1"/>
      <c r="NSG16" s="1"/>
      <c r="NSH16" s="1"/>
      <c r="NSI16" s="1"/>
      <c r="NSJ16" s="1"/>
      <c r="NSK16" s="1"/>
      <c r="NSL16" s="1"/>
      <c r="NSM16" s="1"/>
      <c r="NSN16" s="1"/>
      <c r="NSO16" s="1"/>
      <c r="NSP16" s="1"/>
      <c r="NSQ16" s="1"/>
      <c r="NSR16" s="1"/>
      <c r="NSS16" s="1"/>
      <c r="NST16" s="1"/>
      <c r="NSU16" s="1"/>
      <c r="NSV16" s="1"/>
      <c r="NSW16" s="1"/>
      <c r="NSX16" s="1"/>
      <c r="NSY16" s="1"/>
      <c r="NSZ16" s="1"/>
      <c r="NTA16" s="1"/>
      <c r="NTB16" s="1"/>
      <c r="NTC16" s="1"/>
      <c r="NTD16" s="1"/>
      <c r="NTE16" s="1"/>
      <c r="NTF16" s="1"/>
      <c r="NTG16" s="1"/>
      <c r="NTH16" s="1"/>
      <c r="NTI16" s="1"/>
      <c r="NTJ16" s="1"/>
      <c r="NTK16" s="1"/>
      <c r="NTL16" s="1"/>
      <c r="NTM16" s="1"/>
      <c r="NTN16" s="1"/>
      <c r="NTO16" s="1"/>
      <c r="NTP16" s="1"/>
      <c r="NTQ16" s="1"/>
      <c r="NTR16" s="1"/>
      <c r="NTS16" s="1"/>
      <c r="NTT16" s="1"/>
      <c r="NTU16" s="1"/>
      <c r="NTV16" s="1"/>
      <c r="NTW16" s="1"/>
      <c r="NTX16" s="1"/>
      <c r="NTY16" s="1"/>
      <c r="NTZ16" s="1"/>
      <c r="NUA16" s="1"/>
      <c r="NUB16" s="1"/>
      <c r="NUC16" s="1"/>
      <c r="NUD16" s="1"/>
      <c r="NUE16" s="1"/>
      <c r="NUF16" s="1"/>
      <c r="NUG16" s="1"/>
      <c r="NUH16" s="1"/>
      <c r="NUI16" s="1"/>
      <c r="NUJ16" s="1"/>
      <c r="NUK16" s="1"/>
      <c r="NUL16" s="1"/>
      <c r="NUM16" s="1"/>
      <c r="NUN16" s="1"/>
      <c r="NUO16" s="1"/>
      <c r="NUP16" s="1"/>
      <c r="NUQ16" s="1"/>
      <c r="NUR16" s="1"/>
      <c r="NUS16" s="1"/>
      <c r="NUT16" s="1"/>
      <c r="NUU16" s="1"/>
      <c r="NUV16" s="1"/>
      <c r="NUW16" s="1"/>
      <c r="NUX16" s="1"/>
      <c r="NUY16" s="1"/>
      <c r="NUZ16" s="1"/>
      <c r="NVA16" s="1"/>
      <c r="NVB16" s="1"/>
      <c r="NVC16" s="1"/>
      <c r="NVD16" s="1"/>
      <c r="NVE16" s="1"/>
      <c r="NVF16" s="1"/>
      <c r="NVG16" s="1"/>
      <c r="NVH16" s="1"/>
      <c r="NVI16" s="1"/>
      <c r="NVJ16" s="1"/>
      <c r="NVK16" s="1"/>
      <c r="NVL16" s="1"/>
      <c r="NVM16" s="1"/>
      <c r="NVN16" s="1"/>
      <c r="NVO16" s="1"/>
      <c r="NVP16" s="1"/>
      <c r="NVQ16" s="1"/>
      <c r="NVR16" s="1"/>
      <c r="NVS16" s="1"/>
      <c r="NVT16" s="1"/>
      <c r="NVU16" s="1"/>
      <c r="NVV16" s="1"/>
      <c r="NVW16" s="1"/>
      <c r="NVX16" s="1"/>
      <c r="NVY16" s="1"/>
      <c r="NVZ16" s="1"/>
      <c r="NWA16" s="1"/>
      <c r="NWB16" s="1"/>
      <c r="NWC16" s="1"/>
      <c r="NWD16" s="1"/>
      <c r="NWE16" s="1"/>
      <c r="NWF16" s="1"/>
      <c r="NWG16" s="1"/>
      <c r="NWH16" s="1"/>
      <c r="NWI16" s="1"/>
      <c r="NWJ16" s="1"/>
      <c r="NWK16" s="1"/>
      <c r="NWL16" s="1"/>
      <c r="NWM16" s="1"/>
      <c r="NWN16" s="1"/>
      <c r="NWO16" s="1"/>
      <c r="NWP16" s="1"/>
      <c r="NWQ16" s="1"/>
      <c r="NWR16" s="1"/>
      <c r="NWS16" s="1"/>
      <c r="NWT16" s="1"/>
      <c r="NWU16" s="1"/>
      <c r="NWV16" s="1"/>
      <c r="NWW16" s="1"/>
      <c r="NWX16" s="1"/>
      <c r="NWY16" s="1"/>
      <c r="NWZ16" s="1"/>
      <c r="NXA16" s="1"/>
      <c r="NXB16" s="1"/>
      <c r="NXC16" s="1"/>
      <c r="NXD16" s="1"/>
      <c r="NXE16" s="1"/>
      <c r="NXF16" s="1"/>
      <c r="NXG16" s="1"/>
      <c r="NXH16" s="1"/>
      <c r="NXI16" s="1"/>
      <c r="NXJ16" s="1"/>
      <c r="NXK16" s="1"/>
      <c r="NXL16" s="1"/>
      <c r="NXM16" s="1"/>
      <c r="NXN16" s="1"/>
      <c r="NXO16" s="1"/>
      <c r="NXP16" s="1"/>
      <c r="NXQ16" s="1"/>
      <c r="NXR16" s="1"/>
      <c r="NXS16" s="1"/>
      <c r="NXT16" s="1"/>
      <c r="NXU16" s="1"/>
      <c r="NXV16" s="1"/>
      <c r="NXW16" s="1"/>
      <c r="NXX16" s="1"/>
      <c r="NXY16" s="1"/>
      <c r="NXZ16" s="1"/>
      <c r="NYA16" s="1"/>
      <c r="NYB16" s="1"/>
      <c r="NYC16" s="1"/>
      <c r="NYD16" s="1"/>
      <c r="NYE16" s="1"/>
      <c r="NYF16" s="1"/>
      <c r="NYG16" s="1"/>
      <c r="NYH16" s="1"/>
      <c r="NYI16" s="1"/>
      <c r="NYJ16" s="1"/>
      <c r="NYK16" s="1"/>
      <c r="NYL16" s="1"/>
      <c r="NYM16" s="1"/>
      <c r="NYN16" s="1"/>
      <c r="NYO16" s="1"/>
      <c r="NYP16" s="1"/>
      <c r="NYQ16" s="1"/>
      <c r="NYR16" s="1"/>
      <c r="NYS16" s="1"/>
      <c r="NYT16" s="1"/>
      <c r="NYU16" s="1"/>
      <c r="NYV16" s="1"/>
      <c r="NYW16" s="1"/>
      <c r="NYX16" s="1"/>
      <c r="NYY16" s="1"/>
      <c r="NYZ16" s="1"/>
      <c r="NZA16" s="1"/>
      <c r="NZB16" s="1"/>
      <c r="NZC16" s="1"/>
      <c r="NZD16" s="1"/>
      <c r="NZE16" s="1"/>
      <c r="NZF16" s="1"/>
      <c r="NZG16" s="1"/>
      <c r="NZH16" s="1"/>
      <c r="NZI16" s="1"/>
      <c r="NZJ16" s="1"/>
      <c r="NZK16" s="1"/>
      <c r="NZL16" s="1"/>
      <c r="NZM16" s="1"/>
      <c r="NZN16" s="1"/>
      <c r="NZO16" s="1"/>
      <c r="NZP16" s="1"/>
      <c r="NZQ16" s="1"/>
      <c r="NZR16" s="1"/>
      <c r="NZS16" s="1"/>
      <c r="NZT16" s="1"/>
      <c r="NZU16" s="1"/>
      <c r="NZV16" s="1"/>
      <c r="NZW16" s="1"/>
      <c r="NZX16" s="1"/>
      <c r="NZY16" s="1"/>
      <c r="NZZ16" s="1"/>
      <c r="OAA16" s="1"/>
      <c r="OAB16" s="1"/>
      <c r="OAC16" s="1"/>
      <c r="OAD16" s="1"/>
      <c r="OAE16" s="1"/>
      <c r="OAF16" s="1"/>
      <c r="OAG16" s="1"/>
      <c r="OAH16" s="1"/>
      <c r="OAI16" s="1"/>
      <c r="OAJ16" s="1"/>
      <c r="OAK16" s="1"/>
      <c r="OAL16" s="1"/>
      <c r="OAM16" s="1"/>
      <c r="OAN16" s="1"/>
      <c r="OAO16" s="1"/>
      <c r="OAP16" s="1"/>
      <c r="OAQ16" s="1"/>
      <c r="OAR16" s="1"/>
      <c r="OAS16" s="1"/>
      <c r="OAT16" s="1"/>
      <c r="OAU16" s="1"/>
      <c r="OAV16" s="1"/>
      <c r="OAW16" s="1"/>
      <c r="OAX16" s="1"/>
      <c r="OAY16" s="1"/>
      <c r="OAZ16" s="1"/>
      <c r="OBA16" s="1"/>
      <c r="OBB16" s="1"/>
      <c r="OBC16" s="1"/>
      <c r="OBD16" s="1"/>
      <c r="OBE16" s="1"/>
      <c r="OBF16" s="1"/>
      <c r="OBG16" s="1"/>
      <c r="OBH16" s="1"/>
      <c r="OBI16" s="1"/>
      <c r="OBJ16" s="1"/>
      <c r="OBK16" s="1"/>
      <c r="OBL16" s="1"/>
      <c r="OBM16" s="1"/>
      <c r="OBN16" s="1"/>
      <c r="OBO16" s="1"/>
      <c r="OBP16" s="1"/>
      <c r="OBQ16" s="1"/>
      <c r="OBR16" s="1"/>
      <c r="OBS16" s="1"/>
      <c r="OBT16" s="1"/>
      <c r="OBU16" s="1"/>
      <c r="OBV16" s="1"/>
      <c r="OBW16" s="1"/>
      <c r="OBX16" s="1"/>
      <c r="OBY16" s="1"/>
      <c r="OBZ16" s="1"/>
      <c r="OCA16" s="1"/>
      <c r="OCB16" s="1"/>
      <c r="OCC16" s="1"/>
      <c r="OCD16" s="1"/>
      <c r="OCE16" s="1"/>
      <c r="OCF16" s="1"/>
      <c r="OCG16" s="1"/>
      <c r="OCH16" s="1"/>
      <c r="OCI16" s="1"/>
      <c r="OCJ16" s="1"/>
      <c r="OCK16" s="1"/>
      <c r="OCL16" s="1"/>
      <c r="OCM16" s="1"/>
      <c r="OCN16" s="1"/>
      <c r="OCO16" s="1"/>
      <c r="OCP16" s="1"/>
      <c r="OCQ16" s="1"/>
      <c r="OCR16" s="1"/>
      <c r="OCS16" s="1"/>
      <c r="OCT16" s="1"/>
      <c r="OCU16" s="1"/>
      <c r="OCV16" s="1"/>
      <c r="OCW16" s="1"/>
      <c r="OCX16" s="1"/>
      <c r="OCY16" s="1"/>
      <c r="OCZ16" s="1"/>
      <c r="ODA16" s="1"/>
      <c r="ODB16" s="1"/>
      <c r="ODC16" s="1"/>
      <c r="ODD16" s="1"/>
      <c r="ODE16" s="1"/>
      <c r="ODF16" s="1"/>
      <c r="ODG16" s="1"/>
      <c r="ODH16" s="1"/>
      <c r="ODI16" s="1"/>
      <c r="ODJ16" s="1"/>
      <c r="ODK16" s="1"/>
      <c r="ODL16" s="1"/>
      <c r="ODM16" s="1"/>
      <c r="ODN16" s="1"/>
      <c r="ODO16" s="1"/>
      <c r="ODP16" s="1"/>
      <c r="ODQ16" s="1"/>
      <c r="ODR16" s="1"/>
      <c r="ODS16" s="1"/>
      <c r="ODT16" s="1"/>
      <c r="ODU16" s="1"/>
      <c r="ODV16" s="1"/>
      <c r="ODW16" s="1"/>
      <c r="ODX16" s="1"/>
      <c r="ODY16" s="1"/>
      <c r="ODZ16" s="1"/>
      <c r="OEA16" s="1"/>
      <c r="OEB16" s="1"/>
      <c r="OEC16" s="1"/>
      <c r="OED16" s="1"/>
      <c r="OEE16" s="1"/>
      <c r="OEF16" s="1"/>
      <c r="OEG16" s="1"/>
      <c r="OEH16" s="1"/>
      <c r="OEI16" s="1"/>
      <c r="OEJ16" s="1"/>
      <c r="OEK16" s="1"/>
      <c r="OEL16" s="1"/>
      <c r="OEM16" s="1"/>
      <c r="OEN16" s="1"/>
      <c r="OEO16" s="1"/>
      <c r="OEP16" s="1"/>
      <c r="OEQ16" s="1"/>
      <c r="OER16" s="1"/>
      <c r="OES16" s="1"/>
      <c r="OET16" s="1"/>
      <c r="OEU16" s="1"/>
      <c r="OEV16" s="1"/>
      <c r="OEW16" s="1"/>
      <c r="OEX16" s="1"/>
      <c r="OEY16" s="1"/>
      <c r="OEZ16" s="1"/>
      <c r="OFA16" s="1"/>
      <c r="OFB16" s="1"/>
      <c r="OFC16" s="1"/>
      <c r="OFD16" s="1"/>
      <c r="OFE16" s="1"/>
      <c r="OFF16" s="1"/>
      <c r="OFG16" s="1"/>
      <c r="OFH16" s="1"/>
      <c r="OFI16" s="1"/>
      <c r="OFJ16" s="1"/>
      <c r="OFK16" s="1"/>
      <c r="OFL16" s="1"/>
      <c r="OFM16" s="1"/>
      <c r="OFN16" s="1"/>
      <c r="OFO16" s="1"/>
      <c r="OFP16" s="1"/>
      <c r="OFQ16" s="1"/>
      <c r="OFR16" s="1"/>
      <c r="OFS16" s="1"/>
      <c r="OFT16" s="1"/>
      <c r="OFU16" s="1"/>
      <c r="OFV16" s="1"/>
      <c r="OFW16" s="1"/>
      <c r="OFX16" s="1"/>
      <c r="OFY16" s="1"/>
      <c r="OFZ16" s="1"/>
      <c r="OGA16" s="1"/>
      <c r="OGB16" s="1"/>
      <c r="OGC16" s="1"/>
      <c r="OGD16" s="1"/>
      <c r="OGE16" s="1"/>
      <c r="OGF16" s="1"/>
      <c r="OGG16" s="1"/>
      <c r="OGH16" s="1"/>
      <c r="OGI16" s="1"/>
      <c r="OGJ16" s="1"/>
      <c r="OGK16" s="1"/>
      <c r="OGL16" s="1"/>
      <c r="OGM16" s="1"/>
      <c r="OGN16" s="1"/>
      <c r="OGO16" s="1"/>
      <c r="OGP16" s="1"/>
      <c r="OGQ16" s="1"/>
      <c r="OGR16" s="1"/>
      <c r="OGS16" s="1"/>
      <c r="OGT16" s="1"/>
      <c r="OGU16" s="1"/>
      <c r="OGV16" s="1"/>
      <c r="OGW16" s="1"/>
      <c r="OGX16" s="1"/>
      <c r="OGY16" s="1"/>
      <c r="OGZ16" s="1"/>
      <c r="OHA16" s="1"/>
      <c r="OHB16" s="1"/>
      <c r="OHC16" s="1"/>
      <c r="OHD16" s="1"/>
      <c r="OHE16" s="1"/>
      <c r="OHF16" s="1"/>
      <c r="OHG16" s="1"/>
      <c r="OHH16" s="1"/>
      <c r="OHI16" s="1"/>
      <c r="OHJ16" s="1"/>
      <c r="OHK16" s="1"/>
      <c r="OHL16" s="1"/>
      <c r="OHM16" s="1"/>
      <c r="OHN16" s="1"/>
      <c r="OHO16" s="1"/>
      <c r="OHP16" s="1"/>
      <c r="OHQ16" s="1"/>
      <c r="OHR16" s="1"/>
      <c r="OHS16" s="1"/>
      <c r="OHT16" s="1"/>
      <c r="OHU16" s="1"/>
      <c r="OHV16" s="1"/>
      <c r="OHW16" s="1"/>
      <c r="OHX16" s="1"/>
      <c r="OHY16" s="1"/>
      <c r="OHZ16" s="1"/>
      <c r="OIA16" s="1"/>
      <c r="OIB16" s="1"/>
      <c r="OIC16" s="1"/>
      <c r="OID16" s="1"/>
      <c r="OIE16" s="1"/>
      <c r="OIF16" s="1"/>
      <c r="OIG16" s="1"/>
      <c r="OIH16" s="1"/>
      <c r="OII16" s="1"/>
      <c r="OIJ16" s="1"/>
      <c r="OIK16" s="1"/>
      <c r="OIL16" s="1"/>
      <c r="OIM16" s="1"/>
      <c r="OIN16" s="1"/>
      <c r="OIO16" s="1"/>
      <c r="OIP16" s="1"/>
      <c r="OIQ16" s="1"/>
      <c r="OIR16" s="1"/>
      <c r="OIS16" s="1"/>
      <c r="OIT16" s="1"/>
      <c r="OIU16" s="1"/>
      <c r="OIV16" s="1"/>
      <c r="OIW16" s="1"/>
      <c r="OIX16" s="1"/>
      <c r="OIY16" s="1"/>
      <c r="OIZ16" s="1"/>
      <c r="OJA16" s="1"/>
      <c r="OJB16" s="1"/>
      <c r="OJC16" s="1"/>
      <c r="OJD16" s="1"/>
      <c r="OJE16" s="1"/>
      <c r="OJF16" s="1"/>
      <c r="OJG16" s="1"/>
      <c r="OJH16" s="1"/>
      <c r="OJI16" s="1"/>
      <c r="OJJ16" s="1"/>
      <c r="OJK16" s="1"/>
      <c r="OJL16" s="1"/>
      <c r="OJM16" s="1"/>
      <c r="OJN16" s="1"/>
      <c r="OJO16" s="1"/>
      <c r="OJP16" s="1"/>
      <c r="OJQ16" s="1"/>
      <c r="OJR16" s="1"/>
      <c r="OJS16" s="1"/>
      <c r="OJT16" s="1"/>
      <c r="OJU16" s="1"/>
      <c r="OJV16" s="1"/>
      <c r="OJW16" s="1"/>
      <c r="OJX16" s="1"/>
      <c r="OJY16" s="1"/>
      <c r="OJZ16" s="1"/>
      <c r="OKA16" s="1"/>
      <c r="OKB16" s="1"/>
      <c r="OKC16" s="1"/>
      <c r="OKD16" s="1"/>
      <c r="OKE16" s="1"/>
      <c r="OKF16" s="1"/>
      <c r="OKG16" s="1"/>
      <c r="OKH16" s="1"/>
      <c r="OKI16" s="1"/>
      <c r="OKJ16" s="1"/>
      <c r="OKK16" s="1"/>
      <c r="OKL16" s="1"/>
      <c r="OKM16" s="1"/>
      <c r="OKN16" s="1"/>
      <c r="OKO16" s="1"/>
      <c r="OKP16" s="1"/>
      <c r="OKQ16" s="1"/>
      <c r="OKR16" s="1"/>
      <c r="OKS16" s="1"/>
      <c r="OKT16" s="1"/>
      <c r="OKU16" s="1"/>
      <c r="OKV16" s="1"/>
      <c r="OKW16" s="1"/>
      <c r="OKX16" s="1"/>
      <c r="OKY16" s="1"/>
      <c r="OKZ16" s="1"/>
      <c r="OLA16" s="1"/>
      <c r="OLB16" s="1"/>
      <c r="OLC16" s="1"/>
      <c r="OLD16" s="1"/>
      <c r="OLE16" s="1"/>
      <c r="OLF16" s="1"/>
      <c r="OLG16" s="1"/>
      <c r="OLH16" s="1"/>
      <c r="OLI16" s="1"/>
      <c r="OLJ16" s="1"/>
      <c r="OLK16" s="1"/>
      <c r="OLL16" s="1"/>
      <c r="OLM16" s="1"/>
      <c r="OLN16" s="1"/>
      <c r="OLO16" s="1"/>
      <c r="OLP16" s="1"/>
      <c r="OLQ16" s="1"/>
      <c r="OLR16" s="1"/>
      <c r="OLS16" s="1"/>
      <c r="OLT16" s="1"/>
      <c r="OLU16" s="1"/>
      <c r="OLV16" s="1"/>
      <c r="OLW16" s="1"/>
      <c r="OLX16" s="1"/>
      <c r="OLY16" s="1"/>
      <c r="OLZ16" s="1"/>
      <c r="OMA16" s="1"/>
      <c r="OMB16" s="1"/>
      <c r="OMC16" s="1"/>
      <c r="OMD16" s="1"/>
      <c r="OME16" s="1"/>
      <c r="OMF16" s="1"/>
      <c r="OMG16" s="1"/>
      <c r="OMH16" s="1"/>
      <c r="OMI16" s="1"/>
      <c r="OMJ16" s="1"/>
      <c r="OMK16" s="1"/>
      <c r="OML16" s="1"/>
      <c r="OMM16" s="1"/>
      <c r="OMN16" s="1"/>
      <c r="OMO16" s="1"/>
      <c r="OMP16" s="1"/>
      <c r="OMQ16" s="1"/>
      <c r="OMR16" s="1"/>
      <c r="OMS16" s="1"/>
      <c r="OMT16" s="1"/>
      <c r="OMU16" s="1"/>
      <c r="OMV16" s="1"/>
      <c r="OMW16" s="1"/>
      <c r="OMX16" s="1"/>
      <c r="OMY16" s="1"/>
      <c r="OMZ16" s="1"/>
      <c r="ONA16" s="1"/>
      <c r="ONB16" s="1"/>
      <c r="ONC16" s="1"/>
      <c r="OND16" s="1"/>
      <c r="ONE16" s="1"/>
      <c r="ONF16" s="1"/>
      <c r="ONG16" s="1"/>
      <c r="ONH16" s="1"/>
      <c r="ONI16" s="1"/>
      <c r="ONJ16" s="1"/>
      <c r="ONK16" s="1"/>
      <c r="ONL16" s="1"/>
      <c r="ONM16" s="1"/>
      <c r="ONN16" s="1"/>
      <c r="ONO16" s="1"/>
      <c r="ONP16" s="1"/>
      <c r="ONQ16" s="1"/>
      <c r="ONR16" s="1"/>
      <c r="ONS16" s="1"/>
      <c r="ONT16" s="1"/>
      <c r="ONU16" s="1"/>
      <c r="ONV16" s="1"/>
      <c r="ONW16" s="1"/>
      <c r="ONX16" s="1"/>
      <c r="ONY16" s="1"/>
      <c r="ONZ16" s="1"/>
      <c r="OOA16" s="1"/>
      <c r="OOB16" s="1"/>
      <c r="OOC16" s="1"/>
      <c r="OOD16" s="1"/>
      <c r="OOE16" s="1"/>
      <c r="OOF16" s="1"/>
      <c r="OOG16" s="1"/>
      <c r="OOH16" s="1"/>
      <c r="OOI16" s="1"/>
      <c r="OOJ16" s="1"/>
      <c r="OOK16" s="1"/>
      <c r="OOL16" s="1"/>
      <c r="OOM16" s="1"/>
      <c r="OON16" s="1"/>
      <c r="OOO16" s="1"/>
      <c r="OOP16" s="1"/>
      <c r="OOQ16" s="1"/>
      <c r="OOR16" s="1"/>
      <c r="OOS16" s="1"/>
      <c r="OOT16" s="1"/>
      <c r="OOU16" s="1"/>
      <c r="OOV16" s="1"/>
      <c r="OOW16" s="1"/>
      <c r="OOX16" s="1"/>
      <c r="OOY16" s="1"/>
      <c r="OOZ16" s="1"/>
      <c r="OPA16" s="1"/>
      <c r="OPB16" s="1"/>
      <c r="OPC16" s="1"/>
      <c r="OPD16" s="1"/>
      <c r="OPE16" s="1"/>
      <c r="OPF16" s="1"/>
      <c r="OPG16" s="1"/>
      <c r="OPH16" s="1"/>
      <c r="OPI16" s="1"/>
      <c r="OPJ16" s="1"/>
      <c r="OPK16" s="1"/>
      <c r="OPL16" s="1"/>
      <c r="OPM16" s="1"/>
      <c r="OPN16" s="1"/>
      <c r="OPO16" s="1"/>
      <c r="OPP16" s="1"/>
      <c r="OPQ16" s="1"/>
      <c r="OPR16" s="1"/>
      <c r="OPS16" s="1"/>
      <c r="OPT16" s="1"/>
      <c r="OPU16" s="1"/>
      <c r="OPV16" s="1"/>
      <c r="OPW16" s="1"/>
      <c r="OPX16" s="1"/>
      <c r="OPY16" s="1"/>
      <c r="OPZ16" s="1"/>
      <c r="OQA16" s="1"/>
      <c r="OQB16" s="1"/>
      <c r="OQC16" s="1"/>
      <c r="OQD16" s="1"/>
      <c r="OQE16" s="1"/>
      <c r="OQF16" s="1"/>
      <c r="OQG16" s="1"/>
      <c r="OQH16" s="1"/>
      <c r="OQI16" s="1"/>
      <c r="OQJ16" s="1"/>
      <c r="OQK16" s="1"/>
      <c r="OQL16" s="1"/>
      <c r="OQM16" s="1"/>
      <c r="OQN16" s="1"/>
      <c r="OQO16" s="1"/>
      <c r="OQP16" s="1"/>
      <c r="OQQ16" s="1"/>
      <c r="OQR16" s="1"/>
      <c r="OQS16" s="1"/>
      <c r="OQT16" s="1"/>
      <c r="OQU16" s="1"/>
      <c r="OQV16" s="1"/>
      <c r="OQW16" s="1"/>
      <c r="OQX16" s="1"/>
      <c r="OQY16" s="1"/>
      <c r="OQZ16" s="1"/>
      <c r="ORA16" s="1"/>
      <c r="ORB16" s="1"/>
      <c r="ORC16" s="1"/>
      <c r="ORD16" s="1"/>
      <c r="ORE16" s="1"/>
      <c r="ORF16" s="1"/>
      <c r="ORG16" s="1"/>
      <c r="ORH16" s="1"/>
      <c r="ORI16" s="1"/>
      <c r="ORJ16" s="1"/>
      <c r="ORK16" s="1"/>
      <c r="ORL16" s="1"/>
      <c r="ORM16" s="1"/>
      <c r="ORN16" s="1"/>
      <c r="ORO16" s="1"/>
      <c r="ORP16" s="1"/>
      <c r="ORQ16" s="1"/>
      <c r="ORR16" s="1"/>
      <c r="ORS16" s="1"/>
      <c r="ORT16" s="1"/>
      <c r="ORU16" s="1"/>
      <c r="ORV16" s="1"/>
      <c r="ORW16" s="1"/>
      <c r="ORX16" s="1"/>
      <c r="ORY16" s="1"/>
      <c r="ORZ16" s="1"/>
      <c r="OSA16" s="1"/>
      <c r="OSB16" s="1"/>
      <c r="OSC16" s="1"/>
      <c r="OSD16" s="1"/>
      <c r="OSE16" s="1"/>
      <c r="OSF16" s="1"/>
      <c r="OSG16" s="1"/>
      <c r="OSH16" s="1"/>
      <c r="OSI16" s="1"/>
      <c r="OSJ16" s="1"/>
      <c r="OSK16" s="1"/>
      <c r="OSL16" s="1"/>
      <c r="OSM16" s="1"/>
      <c r="OSN16" s="1"/>
      <c r="OSO16" s="1"/>
      <c r="OSP16" s="1"/>
      <c r="OSQ16" s="1"/>
      <c r="OSR16" s="1"/>
      <c r="OSS16" s="1"/>
      <c r="OST16" s="1"/>
      <c r="OSU16" s="1"/>
      <c r="OSV16" s="1"/>
      <c r="OSW16" s="1"/>
      <c r="OSX16" s="1"/>
      <c r="OSY16" s="1"/>
      <c r="OSZ16" s="1"/>
      <c r="OTA16" s="1"/>
      <c r="OTB16" s="1"/>
      <c r="OTC16" s="1"/>
      <c r="OTD16" s="1"/>
      <c r="OTE16" s="1"/>
      <c r="OTF16" s="1"/>
      <c r="OTG16" s="1"/>
      <c r="OTH16" s="1"/>
      <c r="OTI16" s="1"/>
      <c r="OTJ16" s="1"/>
      <c r="OTK16" s="1"/>
      <c r="OTL16" s="1"/>
      <c r="OTM16" s="1"/>
      <c r="OTN16" s="1"/>
      <c r="OTO16" s="1"/>
      <c r="OTP16" s="1"/>
      <c r="OTQ16" s="1"/>
      <c r="OTR16" s="1"/>
      <c r="OTS16" s="1"/>
      <c r="OTT16" s="1"/>
      <c r="OTU16" s="1"/>
      <c r="OTV16" s="1"/>
      <c r="OTW16" s="1"/>
      <c r="OTX16" s="1"/>
      <c r="OTY16" s="1"/>
      <c r="OTZ16" s="1"/>
      <c r="OUA16" s="1"/>
      <c r="OUB16" s="1"/>
      <c r="OUC16" s="1"/>
      <c r="OUD16" s="1"/>
      <c r="OUE16" s="1"/>
      <c r="OUF16" s="1"/>
      <c r="OUG16" s="1"/>
      <c r="OUH16" s="1"/>
      <c r="OUI16" s="1"/>
      <c r="OUJ16" s="1"/>
      <c r="OUK16" s="1"/>
      <c r="OUL16" s="1"/>
      <c r="OUM16" s="1"/>
      <c r="OUN16" s="1"/>
      <c r="OUO16" s="1"/>
      <c r="OUP16" s="1"/>
      <c r="OUQ16" s="1"/>
      <c r="OUR16" s="1"/>
      <c r="OUS16" s="1"/>
      <c r="OUT16" s="1"/>
      <c r="OUU16" s="1"/>
      <c r="OUV16" s="1"/>
      <c r="OUW16" s="1"/>
      <c r="OUX16" s="1"/>
      <c r="OUY16" s="1"/>
      <c r="OUZ16" s="1"/>
      <c r="OVA16" s="1"/>
      <c r="OVB16" s="1"/>
      <c r="OVC16" s="1"/>
      <c r="OVD16" s="1"/>
      <c r="OVE16" s="1"/>
      <c r="OVF16" s="1"/>
      <c r="OVG16" s="1"/>
      <c r="OVH16" s="1"/>
      <c r="OVI16" s="1"/>
      <c r="OVJ16" s="1"/>
      <c r="OVK16" s="1"/>
      <c r="OVL16" s="1"/>
      <c r="OVM16" s="1"/>
      <c r="OVN16" s="1"/>
      <c r="OVO16" s="1"/>
      <c r="OVP16" s="1"/>
      <c r="OVQ16" s="1"/>
      <c r="OVR16" s="1"/>
      <c r="OVS16" s="1"/>
      <c r="OVT16" s="1"/>
      <c r="OVU16" s="1"/>
      <c r="OVV16" s="1"/>
      <c r="OVW16" s="1"/>
      <c r="OVX16" s="1"/>
      <c r="OVY16" s="1"/>
      <c r="OVZ16" s="1"/>
      <c r="OWA16" s="1"/>
      <c r="OWB16" s="1"/>
      <c r="OWC16" s="1"/>
      <c r="OWD16" s="1"/>
      <c r="OWE16" s="1"/>
      <c r="OWF16" s="1"/>
      <c r="OWG16" s="1"/>
      <c r="OWH16" s="1"/>
      <c r="OWI16" s="1"/>
      <c r="OWJ16" s="1"/>
      <c r="OWK16" s="1"/>
      <c r="OWL16" s="1"/>
      <c r="OWM16" s="1"/>
      <c r="OWN16" s="1"/>
      <c r="OWO16" s="1"/>
      <c r="OWP16" s="1"/>
      <c r="OWQ16" s="1"/>
      <c r="OWR16" s="1"/>
      <c r="OWS16" s="1"/>
      <c r="OWT16" s="1"/>
      <c r="OWU16" s="1"/>
      <c r="OWV16" s="1"/>
      <c r="OWW16" s="1"/>
      <c r="OWX16" s="1"/>
      <c r="OWY16" s="1"/>
      <c r="OWZ16" s="1"/>
      <c r="OXA16" s="1"/>
      <c r="OXB16" s="1"/>
      <c r="OXC16" s="1"/>
      <c r="OXD16" s="1"/>
      <c r="OXE16" s="1"/>
      <c r="OXF16" s="1"/>
      <c r="OXG16" s="1"/>
      <c r="OXH16" s="1"/>
      <c r="OXI16" s="1"/>
      <c r="OXJ16" s="1"/>
      <c r="OXK16" s="1"/>
      <c r="OXL16" s="1"/>
      <c r="OXM16" s="1"/>
      <c r="OXN16" s="1"/>
      <c r="OXO16" s="1"/>
      <c r="OXP16" s="1"/>
      <c r="OXQ16" s="1"/>
      <c r="OXR16" s="1"/>
      <c r="OXS16" s="1"/>
      <c r="OXT16" s="1"/>
      <c r="OXU16" s="1"/>
      <c r="OXV16" s="1"/>
      <c r="OXW16" s="1"/>
      <c r="OXX16" s="1"/>
      <c r="OXY16" s="1"/>
      <c r="OXZ16" s="1"/>
      <c r="OYA16" s="1"/>
      <c r="OYB16" s="1"/>
      <c r="OYC16" s="1"/>
      <c r="OYD16" s="1"/>
      <c r="OYE16" s="1"/>
      <c r="OYF16" s="1"/>
      <c r="OYG16" s="1"/>
      <c r="OYH16" s="1"/>
      <c r="OYI16" s="1"/>
      <c r="OYJ16" s="1"/>
      <c r="OYK16" s="1"/>
      <c r="OYL16" s="1"/>
      <c r="OYM16" s="1"/>
      <c r="OYN16" s="1"/>
      <c r="OYO16" s="1"/>
      <c r="OYP16" s="1"/>
      <c r="OYQ16" s="1"/>
      <c r="OYR16" s="1"/>
      <c r="OYS16" s="1"/>
      <c r="OYT16" s="1"/>
      <c r="OYU16" s="1"/>
      <c r="OYV16" s="1"/>
      <c r="OYW16" s="1"/>
      <c r="OYX16" s="1"/>
      <c r="OYY16" s="1"/>
      <c r="OYZ16" s="1"/>
      <c r="OZA16" s="1"/>
      <c r="OZB16" s="1"/>
      <c r="OZC16" s="1"/>
      <c r="OZD16" s="1"/>
      <c r="OZE16" s="1"/>
      <c r="OZF16" s="1"/>
      <c r="OZG16" s="1"/>
      <c r="OZH16" s="1"/>
      <c r="OZI16" s="1"/>
      <c r="OZJ16" s="1"/>
      <c r="OZK16" s="1"/>
      <c r="OZL16" s="1"/>
      <c r="OZM16" s="1"/>
      <c r="OZN16" s="1"/>
      <c r="OZO16" s="1"/>
      <c r="OZP16" s="1"/>
      <c r="OZQ16" s="1"/>
      <c r="OZR16" s="1"/>
      <c r="OZS16" s="1"/>
      <c r="OZT16" s="1"/>
      <c r="OZU16" s="1"/>
      <c r="OZV16" s="1"/>
      <c r="OZW16" s="1"/>
      <c r="OZX16" s="1"/>
      <c r="OZY16" s="1"/>
      <c r="OZZ16" s="1"/>
      <c r="PAA16" s="1"/>
      <c r="PAB16" s="1"/>
      <c r="PAC16" s="1"/>
      <c r="PAD16" s="1"/>
      <c r="PAE16" s="1"/>
      <c r="PAF16" s="1"/>
      <c r="PAG16" s="1"/>
      <c r="PAH16" s="1"/>
      <c r="PAI16" s="1"/>
      <c r="PAJ16" s="1"/>
      <c r="PAK16" s="1"/>
      <c r="PAL16" s="1"/>
      <c r="PAM16" s="1"/>
      <c r="PAN16" s="1"/>
      <c r="PAO16" s="1"/>
      <c r="PAP16" s="1"/>
      <c r="PAQ16" s="1"/>
      <c r="PAR16" s="1"/>
      <c r="PAS16" s="1"/>
      <c r="PAT16" s="1"/>
      <c r="PAU16" s="1"/>
      <c r="PAV16" s="1"/>
      <c r="PAW16" s="1"/>
      <c r="PAX16" s="1"/>
      <c r="PAY16" s="1"/>
      <c r="PAZ16" s="1"/>
      <c r="PBA16" s="1"/>
      <c r="PBB16" s="1"/>
      <c r="PBC16" s="1"/>
      <c r="PBD16" s="1"/>
      <c r="PBE16" s="1"/>
      <c r="PBF16" s="1"/>
      <c r="PBG16" s="1"/>
      <c r="PBH16" s="1"/>
      <c r="PBI16" s="1"/>
      <c r="PBJ16" s="1"/>
      <c r="PBK16" s="1"/>
      <c r="PBL16" s="1"/>
      <c r="PBM16" s="1"/>
      <c r="PBN16" s="1"/>
      <c r="PBO16" s="1"/>
      <c r="PBP16" s="1"/>
      <c r="PBQ16" s="1"/>
      <c r="PBR16" s="1"/>
      <c r="PBS16" s="1"/>
      <c r="PBT16" s="1"/>
      <c r="PBU16" s="1"/>
      <c r="PBV16" s="1"/>
      <c r="PBW16" s="1"/>
      <c r="PBX16" s="1"/>
      <c r="PBY16" s="1"/>
      <c r="PBZ16" s="1"/>
      <c r="PCA16" s="1"/>
      <c r="PCB16" s="1"/>
      <c r="PCC16" s="1"/>
      <c r="PCD16" s="1"/>
      <c r="PCE16" s="1"/>
      <c r="PCF16" s="1"/>
      <c r="PCG16" s="1"/>
      <c r="PCH16" s="1"/>
      <c r="PCI16" s="1"/>
      <c r="PCJ16" s="1"/>
      <c r="PCK16" s="1"/>
      <c r="PCL16" s="1"/>
      <c r="PCM16" s="1"/>
      <c r="PCN16" s="1"/>
      <c r="PCO16" s="1"/>
      <c r="PCP16" s="1"/>
      <c r="PCQ16" s="1"/>
      <c r="PCR16" s="1"/>
      <c r="PCS16" s="1"/>
      <c r="PCT16" s="1"/>
      <c r="PCU16" s="1"/>
      <c r="PCV16" s="1"/>
      <c r="PCW16" s="1"/>
      <c r="PCX16" s="1"/>
      <c r="PCY16" s="1"/>
      <c r="PCZ16" s="1"/>
      <c r="PDA16" s="1"/>
      <c r="PDB16" s="1"/>
      <c r="PDC16" s="1"/>
      <c r="PDD16" s="1"/>
      <c r="PDE16" s="1"/>
      <c r="PDF16" s="1"/>
      <c r="PDG16" s="1"/>
      <c r="PDH16" s="1"/>
      <c r="PDI16" s="1"/>
      <c r="PDJ16" s="1"/>
      <c r="PDK16" s="1"/>
      <c r="PDL16" s="1"/>
      <c r="PDM16" s="1"/>
      <c r="PDN16" s="1"/>
      <c r="PDO16" s="1"/>
      <c r="PDP16" s="1"/>
      <c r="PDQ16" s="1"/>
      <c r="PDR16" s="1"/>
      <c r="PDS16" s="1"/>
      <c r="PDT16" s="1"/>
      <c r="PDU16" s="1"/>
      <c r="PDV16" s="1"/>
      <c r="PDW16" s="1"/>
      <c r="PDX16" s="1"/>
      <c r="PDY16" s="1"/>
      <c r="PDZ16" s="1"/>
      <c r="PEA16" s="1"/>
      <c r="PEB16" s="1"/>
      <c r="PEC16" s="1"/>
      <c r="PED16" s="1"/>
      <c r="PEE16" s="1"/>
      <c r="PEF16" s="1"/>
      <c r="PEG16" s="1"/>
      <c r="PEH16" s="1"/>
      <c r="PEI16" s="1"/>
      <c r="PEJ16" s="1"/>
      <c r="PEK16" s="1"/>
      <c r="PEL16" s="1"/>
      <c r="PEM16" s="1"/>
      <c r="PEN16" s="1"/>
      <c r="PEO16" s="1"/>
      <c r="PEP16" s="1"/>
      <c r="PEQ16" s="1"/>
      <c r="PER16" s="1"/>
      <c r="PES16" s="1"/>
      <c r="PET16" s="1"/>
      <c r="PEU16" s="1"/>
      <c r="PEV16" s="1"/>
      <c r="PEW16" s="1"/>
      <c r="PEX16" s="1"/>
      <c r="PEY16" s="1"/>
      <c r="PEZ16" s="1"/>
      <c r="PFA16" s="1"/>
      <c r="PFB16" s="1"/>
      <c r="PFC16" s="1"/>
      <c r="PFD16" s="1"/>
      <c r="PFE16" s="1"/>
      <c r="PFF16" s="1"/>
      <c r="PFG16" s="1"/>
      <c r="PFH16" s="1"/>
      <c r="PFI16" s="1"/>
      <c r="PFJ16" s="1"/>
      <c r="PFK16" s="1"/>
      <c r="PFL16" s="1"/>
      <c r="PFM16" s="1"/>
      <c r="PFN16" s="1"/>
      <c r="PFO16" s="1"/>
      <c r="PFP16" s="1"/>
      <c r="PFQ16" s="1"/>
      <c r="PFR16" s="1"/>
      <c r="PFS16" s="1"/>
      <c r="PFT16" s="1"/>
      <c r="PFU16" s="1"/>
      <c r="PFV16" s="1"/>
      <c r="PFW16" s="1"/>
      <c r="PFX16" s="1"/>
      <c r="PFY16" s="1"/>
      <c r="PFZ16" s="1"/>
      <c r="PGA16" s="1"/>
      <c r="PGB16" s="1"/>
      <c r="PGC16" s="1"/>
      <c r="PGD16" s="1"/>
      <c r="PGE16" s="1"/>
      <c r="PGF16" s="1"/>
      <c r="PGG16" s="1"/>
      <c r="PGH16" s="1"/>
      <c r="PGI16" s="1"/>
      <c r="PGJ16" s="1"/>
      <c r="PGK16" s="1"/>
      <c r="PGL16" s="1"/>
      <c r="PGM16" s="1"/>
      <c r="PGN16" s="1"/>
      <c r="PGO16" s="1"/>
      <c r="PGP16" s="1"/>
      <c r="PGQ16" s="1"/>
      <c r="PGR16" s="1"/>
      <c r="PGS16" s="1"/>
      <c r="PGT16" s="1"/>
      <c r="PGU16" s="1"/>
      <c r="PGV16" s="1"/>
      <c r="PGW16" s="1"/>
      <c r="PGX16" s="1"/>
      <c r="PGY16" s="1"/>
      <c r="PGZ16" s="1"/>
      <c r="PHA16" s="1"/>
      <c r="PHB16" s="1"/>
      <c r="PHC16" s="1"/>
      <c r="PHD16" s="1"/>
      <c r="PHE16" s="1"/>
      <c r="PHF16" s="1"/>
      <c r="PHG16" s="1"/>
      <c r="PHH16" s="1"/>
      <c r="PHI16" s="1"/>
      <c r="PHJ16" s="1"/>
      <c r="PHK16" s="1"/>
      <c r="PHL16" s="1"/>
      <c r="PHM16" s="1"/>
      <c r="PHN16" s="1"/>
      <c r="PHO16" s="1"/>
      <c r="PHP16" s="1"/>
      <c r="PHQ16" s="1"/>
      <c r="PHR16" s="1"/>
      <c r="PHS16" s="1"/>
      <c r="PHT16" s="1"/>
      <c r="PHU16" s="1"/>
      <c r="PHV16" s="1"/>
      <c r="PHW16" s="1"/>
      <c r="PHX16" s="1"/>
      <c r="PHY16" s="1"/>
      <c r="PHZ16" s="1"/>
      <c r="PIA16" s="1"/>
      <c r="PIB16" s="1"/>
      <c r="PIC16" s="1"/>
      <c r="PID16" s="1"/>
      <c r="PIE16" s="1"/>
      <c r="PIF16" s="1"/>
      <c r="PIG16" s="1"/>
      <c r="PIH16" s="1"/>
      <c r="PII16" s="1"/>
      <c r="PIJ16" s="1"/>
      <c r="PIK16" s="1"/>
      <c r="PIL16" s="1"/>
      <c r="PIM16" s="1"/>
      <c r="PIN16" s="1"/>
      <c r="PIO16" s="1"/>
      <c r="PIP16" s="1"/>
      <c r="PIQ16" s="1"/>
      <c r="PIR16" s="1"/>
      <c r="PIS16" s="1"/>
      <c r="PIT16" s="1"/>
      <c r="PIU16" s="1"/>
      <c r="PIV16" s="1"/>
      <c r="PIW16" s="1"/>
      <c r="PIX16" s="1"/>
      <c r="PIY16" s="1"/>
      <c r="PIZ16" s="1"/>
      <c r="PJA16" s="1"/>
      <c r="PJB16" s="1"/>
      <c r="PJC16" s="1"/>
      <c r="PJD16" s="1"/>
      <c r="PJE16" s="1"/>
      <c r="PJF16" s="1"/>
      <c r="PJG16" s="1"/>
      <c r="PJH16" s="1"/>
      <c r="PJI16" s="1"/>
      <c r="PJJ16" s="1"/>
      <c r="PJK16" s="1"/>
      <c r="PJL16" s="1"/>
      <c r="PJM16" s="1"/>
      <c r="PJN16" s="1"/>
      <c r="PJO16" s="1"/>
      <c r="PJP16" s="1"/>
      <c r="PJQ16" s="1"/>
      <c r="PJR16" s="1"/>
      <c r="PJS16" s="1"/>
      <c r="PJT16" s="1"/>
      <c r="PJU16" s="1"/>
      <c r="PJV16" s="1"/>
      <c r="PJW16" s="1"/>
      <c r="PJX16" s="1"/>
      <c r="PJY16" s="1"/>
      <c r="PJZ16" s="1"/>
      <c r="PKA16" s="1"/>
      <c r="PKB16" s="1"/>
      <c r="PKC16" s="1"/>
      <c r="PKD16" s="1"/>
      <c r="PKE16" s="1"/>
      <c r="PKF16" s="1"/>
      <c r="PKG16" s="1"/>
      <c r="PKH16" s="1"/>
      <c r="PKI16" s="1"/>
      <c r="PKJ16" s="1"/>
      <c r="PKK16" s="1"/>
      <c r="PKL16" s="1"/>
      <c r="PKM16" s="1"/>
      <c r="PKN16" s="1"/>
      <c r="PKO16" s="1"/>
      <c r="PKP16" s="1"/>
      <c r="PKQ16" s="1"/>
      <c r="PKR16" s="1"/>
      <c r="PKS16" s="1"/>
      <c r="PKT16" s="1"/>
      <c r="PKU16" s="1"/>
      <c r="PKV16" s="1"/>
      <c r="PKW16" s="1"/>
      <c r="PKX16" s="1"/>
      <c r="PKY16" s="1"/>
      <c r="PKZ16" s="1"/>
      <c r="PLA16" s="1"/>
      <c r="PLB16" s="1"/>
      <c r="PLC16" s="1"/>
      <c r="PLD16" s="1"/>
      <c r="PLE16" s="1"/>
      <c r="PLF16" s="1"/>
      <c r="PLG16" s="1"/>
      <c r="PLH16" s="1"/>
      <c r="PLI16" s="1"/>
      <c r="PLJ16" s="1"/>
      <c r="PLK16" s="1"/>
      <c r="PLL16" s="1"/>
      <c r="PLM16" s="1"/>
      <c r="PLN16" s="1"/>
      <c r="PLO16" s="1"/>
      <c r="PLP16" s="1"/>
      <c r="PLQ16" s="1"/>
      <c r="PLR16" s="1"/>
      <c r="PLS16" s="1"/>
      <c r="PLT16" s="1"/>
      <c r="PLU16" s="1"/>
      <c r="PLV16" s="1"/>
      <c r="PLW16" s="1"/>
      <c r="PLX16" s="1"/>
      <c r="PLY16" s="1"/>
      <c r="PLZ16" s="1"/>
      <c r="PMA16" s="1"/>
      <c r="PMB16" s="1"/>
      <c r="PMC16" s="1"/>
      <c r="PMD16" s="1"/>
      <c r="PME16" s="1"/>
      <c r="PMF16" s="1"/>
      <c r="PMG16" s="1"/>
      <c r="PMH16" s="1"/>
      <c r="PMI16" s="1"/>
      <c r="PMJ16" s="1"/>
      <c r="PMK16" s="1"/>
      <c r="PML16" s="1"/>
      <c r="PMM16" s="1"/>
      <c r="PMN16" s="1"/>
      <c r="PMO16" s="1"/>
      <c r="PMP16" s="1"/>
      <c r="PMQ16" s="1"/>
      <c r="PMR16" s="1"/>
      <c r="PMS16" s="1"/>
      <c r="PMT16" s="1"/>
      <c r="PMU16" s="1"/>
      <c r="PMV16" s="1"/>
      <c r="PMW16" s="1"/>
      <c r="PMX16" s="1"/>
      <c r="PMY16" s="1"/>
      <c r="PMZ16" s="1"/>
      <c r="PNA16" s="1"/>
      <c r="PNB16" s="1"/>
      <c r="PNC16" s="1"/>
      <c r="PND16" s="1"/>
      <c r="PNE16" s="1"/>
      <c r="PNF16" s="1"/>
      <c r="PNG16" s="1"/>
      <c r="PNH16" s="1"/>
      <c r="PNI16" s="1"/>
      <c r="PNJ16" s="1"/>
      <c r="PNK16" s="1"/>
      <c r="PNL16" s="1"/>
      <c r="PNM16" s="1"/>
      <c r="PNN16" s="1"/>
      <c r="PNO16" s="1"/>
      <c r="PNP16" s="1"/>
      <c r="PNQ16" s="1"/>
      <c r="PNR16" s="1"/>
      <c r="PNS16" s="1"/>
      <c r="PNT16" s="1"/>
      <c r="PNU16" s="1"/>
      <c r="PNV16" s="1"/>
      <c r="PNW16" s="1"/>
      <c r="PNX16" s="1"/>
      <c r="PNY16" s="1"/>
      <c r="PNZ16" s="1"/>
      <c r="POA16" s="1"/>
      <c r="POB16" s="1"/>
      <c r="POC16" s="1"/>
      <c r="POD16" s="1"/>
      <c r="POE16" s="1"/>
      <c r="POF16" s="1"/>
      <c r="POG16" s="1"/>
      <c r="POH16" s="1"/>
      <c r="POI16" s="1"/>
      <c r="POJ16" s="1"/>
      <c r="POK16" s="1"/>
      <c r="POL16" s="1"/>
      <c r="POM16" s="1"/>
      <c r="PON16" s="1"/>
      <c r="POO16" s="1"/>
      <c r="POP16" s="1"/>
      <c r="POQ16" s="1"/>
      <c r="POR16" s="1"/>
      <c r="POS16" s="1"/>
      <c r="POT16" s="1"/>
      <c r="POU16" s="1"/>
      <c r="POV16" s="1"/>
      <c r="POW16" s="1"/>
      <c r="POX16" s="1"/>
      <c r="POY16" s="1"/>
      <c r="POZ16" s="1"/>
      <c r="PPA16" s="1"/>
      <c r="PPB16" s="1"/>
      <c r="PPC16" s="1"/>
      <c r="PPD16" s="1"/>
      <c r="PPE16" s="1"/>
      <c r="PPF16" s="1"/>
      <c r="PPG16" s="1"/>
      <c r="PPH16" s="1"/>
      <c r="PPI16" s="1"/>
      <c r="PPJ16" s="1"/>
      <c r="PPK16" s="1"/>
      <c r="PPL16" s="1"/>
      <c r="PPM16" s="1"/>
      <c r="PPN16" s="1"/>
      <c r="PPO16" s="1"/>
      <c r="PPP16" s="1"/>
      <c r="PPQ16" s="1"/>
      <c r="PPR16" s="1"/>
      <c r="PPS16" s="1"/>
      <c r="PPT16" s="1"/>
      <c r="PPU16" s="1"/>
      <c r="PPV16" s="1"/>
      <c r="PPW16" s="1"/>
      <c r="PPX16" s="1"/>
      <c r="PPY16" s="1"/>
      <c r="PPZ16" s="1"/>
      <c r="PQA16" s="1"/>
      <c r="PQB16" s="1"/>
      <c r="PQC16" s="1"/>
      <c r="PQD16" s="1"/>
      <c r="PQE16" s="1"/>
      <c r="PQF16" s="1"/>
      <c r="PQG16" s="1"/>
      <c r="PQH16" s="1"/>
      <c r="PQI16" s="1"/>
      <c r="PQJ16" s="1"/>
      <c r="PQK16" s="1"/>
      <c r="PQL16" s="1"/>
      <c r="PQM16" s="1"/>
      <c r="PQN16" s="1"/>
      <c r="PQO16" s="1"/>
      <c r="PQP16" s="1"/>
      <c r="PQQ16" s="1"/>
      <c r="PQR16" s="1"/>
      <c r="PQS16" s="1"/>
      <c r="PQT16" s="1"/>
      <c r="PQU16" s="1"/>
      <c r="PQV16" s="1"/>
      <c r="PQW16" s="1"/>
      <c r="PQX16" s="1"/>
      <c r="PQY16" s="1"/>
      <c r="PQZ16" s="1"/>
      <c r="PRA16" s="1"/>
      <c r="PRB16" s="1"/>
      <c r="PRC16" s="1"/>
      <c r="PRD16" s="1"/>
      <c r="PRE16" s="1"/>
      <c r="PRF16" s="1"/>
      <c r="PRG16" s="1"/>
      <c r="PRH16" s="1"/>
      <c r="PRI16" s="1"/>
      <c r="PRJ16" s="1"/>
      <c r="PRK16" s="1"/>
      <c r="PRL16" s="1"/>
      <c r="PRM16" s="1"/>
      <c r="PRN16" s="1"/>
      <c r="PRO16" s="1"/>
      <c r="PRP16" s="1"/>
      <c r="PRQ16" s="1"/>
      <c r="PRR16" s="1"/>
      <c r="PRS16" s="1"/>
      <c r="PRT16" s="1"/>
      <c r="PRU16" s="1"/>
      <c r="PRV16" s="1"/>
      <c r="PRW16" s="1"/>
      <c r="PRX16" s="1"/>
      <c r="PRY16" s="1"/>
      <c r="PRZ16" s="1"/>
      <c r="PSA16" s="1"/>
      <c r="PSB16" s="1"/>
      <c r="PSC16" s="1"/>
      <c r="PSD16" s="1"/>
      <c r="PSE16" s="1"/>
      <c r="PSF16" s="1"/>
      <c r="PSG16" s="1"/>
      <c r="PSH16" s="1"/>
      <c r="PSI16" s="1"/>
      <c r="PSJ16" s="1"/>
      <c r="PSK16" s="1"/>
      <c r="PSL16" s="1"/>
      <c r="PSM16" s="1"/>
      <c r="PSN16" s="1"/>
      <c r="PSO16" s="1"/>
      <c r="PSP16" s="1"/>
      <c r="PSQ16" s="1"/>
      <c r="PSR16" s="1"/>
      <c r="PSS16" s="1"/>
      <c r="PST16" s="1"/>
      <c r="PSU16" s="1"/>
      <c r="PSV16" s="1"/>
      <c r="PSW16" s="1"/>
      <c r="PSX16" s="1"/>
      <c r="PSY16" s="1"/>
      <c r="PSZ16" s="1"/>
      <c r="PTA16" s="1"/>
      <c r="PTB16" s="1"/>
      <c r="PTC16" s="1"/>
      <c r="PTD16" s="1"/>
      <c r="PTE16" s="1"/>
      <c r="PTF16" s="1"/>
      <c r="PTG16" s="1"/>
      <c r="PTH16" s="1"/>
      <c r="PTI16" s="1"/>
      <c r="PTJ16" s="1"/>
      <c r="PTK16" s="1"/>
      <c r="PTL16" s="1"/>
      <c r="PTM16" s="1"/>
      <c r="PTN16" s="1"/>
      <c r="PTO16" s="1"/>
      <c r="PTP16" s="1"/>
      <c r="PTQ16" s="1"/>
      <c r="PTR16" s="1"/>
      <c r="PTS16" s="1"/>
      <c r="PTT16" s="1"/>
      <c r="PTU16" s="1"/>
      <c r="PTV16" s="1"/>
      <c r="PTW16" s="1"/>
      <c r="PTX16" s="1"/>
      <c r="PTY16" s="1"/>
      <c r="PTZ16" s="1"/>
      <c r="PUA16" s="1"/>
      <c r="PUB16" s="1"/>
      <c r="PUC16" s="1"/>
      <c r="PUD16" s="1"/>
      <c r="PUE16" s="1"/>
      <c r="PUF16" s="1"/>
      <c r="PUG16" s="1"/>
      <c r="PUH16" s="1"/>
      <c r="PUI16" s="1"/>
      <c r="PUJ16" s="1"/>
      <c r="PUK16" s="1"/>
      <c r="PUL16" s="1"/>
      <c r="PUM16" s="1"/>
      <c r="PUN16" s="1"/>
      <c r="PUO16" s="1"/>
      <c r="PUP16" s="1"/>
      <c r="PUQ16" s="1"/>
      <c r="PUR16" s="1"/>
      <c r="PUS16" s="1"/>
      <c r="PUT16" s="1"/>
      <c r="PUU16" s="1"/>
      <c r="PUV16" s="1"/>
      <c r="PUW16" s="1"/>
      <c r="PUX16" s="1"/>
      <c r="PUY16" s="1"/>
      <c r="PUZ16" s="1"/>
      <c r="PVA16" s="1"/>
      <c r="PVB16" s="1"/>
      <c r="PVC16" s="1"/>
      <c r="PVD16" s="1"/>
      <c r="PVE16" s="1"/>
      <c r="PVF16" s="1"/>
      <c r="PVG16" s="1"/>
      <c r="PVH16" s="1"/>
      <c r="PVI16" s="1"/>
      <c r="PVJ16" s="1"/>
      <c r="PVK16" s="1"/>
      <c r="PVL16" s="1"/>
      <c r="PVM16" s="1"/>
      <c r="PVN16" s="1"/>
      <c r="PVO16" s="1"/>
      <c r="PVP16" s="1"/>
      <c r="PVQ16" s="1"/>
      <c r="PVR16" s="1"/>
      <c r="PVS16" s="1"/>
      <c r="PVT16" s="1"/>
      <c r="PVU16" s="1"/>
      <c r="PVV16" s="1"/>
      <c r="PVW16" s="1"/>
      <c r="PVX16" s="1"/>
      <c r="PVY16" s="1"/>
      <c r="PVZ16" s="1"/>
      <c r="PWA16" s="1"/>
      <c r="PWB16" s="1"/>
      <c r="PWC16" s="1"/>
      <c r="PWD16" s="1"/>
      <c r="PWE16" s="1"/>
      <c r="PWF16" s="1"/>
      <c r="PWG16" s="1"/>
      <c r="PWH16" s="1"/>
      <c r="PWI16" s="1"/>
      <c r="PWJ16" s="1"/>
      <c r="PWK16" s="1"/>
      <c r="PWL16" s="1"/>
      <c r="PWM16" s="1"/>
      <c r="PWN16" s="1"/>
      <c r="PWO16" s="1"/>
      <c r="PWP16" s="1"/>
      <c r="PWQ16" s="1"/>
      <c r="PWR16" s="1"/>
      <c r="PWS16" s="1"/>
      <c r="PWT16" s="1"/>
      <c r="PWU16" s="1"/>
      <c r="PWV16" s="1"/>
      <c r="PWW16" s="1"/>
      <c r="PWX16" s="1"/>
      <c r="PWY16" s="1"/>
      <c r="PWZ16" s="1"/>
      <c r="PXA16" s="1"/>
      <c r="PXB16" s="1"/>
      <c r="PXC16" s="1"/>
      <c r="PXD16" s="1"/>
      <c r="PXE16" s="1"/>
      <c r="PXF16" s="1"/>
      <c r="PXG16" s="1"/>
      <c r="PXH16" s="1"/>
      <c r="PXI16" s="1"/>
      <c r="PXJ16" s="1"/>
      <c r="PXK16" s="1"/>
      <c r="PXL16" s="1"/>
      <c r="PXM16" s="1"/>
      <c r="PXN16" s="1"/>
      <c r="PXO16" s="1"/>
      <c r="PXP16" s="1"/>
      <c r="PXQ16" s="1"/>
      <c r="PXR16" s="1"/>
      <c r="PXS16" s="1"/>
      <c r="PXT16" s="1"/>
      <c r="PXU16" s="1"/>
      <c r="PXV16" s="1"/>
      <c r="PXW16" s="1"/>
      <c r="PXX16" s="1"/>
      <c r="PXY16" s="1"/>
      <c r="PXZ16" s="1"/>
      <c r="PYA16" s="1"/>
      <c r="PYB16" s="1"/>
      <c r="PYC16" s="1"/>
      <c r="PYD16" s="1"/>
      <c r="PYE16" s="1"/>
      <c r="PYF16" s="1"/>
      <c r="PYG16" s="1"/>
      <c r="PYH16" s="1"/>
      <c r="PYI16" s="1"/>
      <c r="PYJ16" s="1"/>
      <c r="PYK16" s="1"/>
      <c r="PYL16" s="1"/>
      <c r="PYM16" s="1"/>
      <c r="PYN16" s="1"/>
      <c r="PYO16" s="1"/>
      <c r="PYP16" s="1"/>
      <c r="PYQ16" s="1"/>
      <c r="PYR16" s="1"/>
      <c r="PYS16" s="1"/>
      <c r="PYT16" s="1"/>
      <c r="PYU16" s="1"/>
      <c r="PYV16" s="1"/>
      <c r="PYW16" s="1"/>
      <c r="PYX16" s="1"/>
      <c r="PYY16" s="1"/>
      <c r="PYZ16" s="1"/>
      <c r="PZA16" s="1"/>
      <c r="PZB16" s="1"/>
      <c r="PZC16" s="1"/>
      <c r="PZD16" s="1"/>
      <c r="PZE16" s="1"/>
      <c r="PZF16" s="1"/>
      <c r="PZG16" s="1"/>
      <c r="PZH16" s="1"/>
      <c r="PZI16" s="1"/>
      <c r="PZJ16" s="1"/>
      <c r="PZK16" s="1"/>
      <c r="PZL16" s="1"/>
      <c r="PZM16" s="1"/>
      <c r="PZN16" s="1"/>
      <c r="PZO16" s="1"/>
      <c r="PZP16" s="1"/>
      <c r="PZQ16" s="1"/>
      <c r="PZR16" s="1"/>
      <c r="PZS16" s="1"/>
      <c r="PZT16" s="1"/>
      <c r="PZU16" s="1"/>
      <c r="PZV16" s="1"/>
      <c r="PZW16" s="1"/>
      <c r="PZX16" s="1"/>
      <c r="PZY16" s="1"/>
      <c r="PZZ16" s="1"/>
      <c r="QAA16" s="1"/>
      <c r="QAB16" s="1"/>
      <c r="QAC16" s="1"/>
      <c r="QAD16" s="1"/>
      <c r="QAE16" s="1"/>
      <c r="QAF16" s="1"/>
      <c r="QAG16" s="1"/>
      <c r="QAH16" s="1"/>
      <c r="QAI16" s="1"/>
      <c r="QAJ16" s="1"/>
      <c r="QAK16" s="1"/>
      <c r="QAL16" s="1"/>
      <c r="QAM16" s="1"/>
      <c r="QAN16" s="1"/>
      <c r="QAO16" s="1"/>
      <c r="QAP16" s="1"/>
      <c r="QAQ16" s="1"/>
      <c r="QAR16" s="1"/>
      <c r="QAS16" s="1"/>
      <c r="QAT16" s="1"/>
      <c r="QAU16" s="1"/>
      <c r="QAV16" s="1"/>
      <c r="QAW16" s="1"/>
      <c r="QAX16" s="1"/>
      <c r="QAY16" s="1"/>
      <c r="QAZ16" s="1"/>
      <c r="QBA16" s="1"/>
      <c r="QBB16" s="1"/>
      <c r="QBC16" s="1"/>
      <c r="QBD16" s="1"/>
      <c r="QBE16" s="1"/>
      <c r="QBF16" s="1"/>
      <c r="QBG16" s="1"/>
      <c r="QBH16" s="1"/>
      <c r="QBI16" s="1"/>
      <c r="QBJ16" s="1"/>
      <c r="QBK16" s="1"/>
      <c r="QBL16" s="1"/>
      <c r="QBM16" s="1"/>
      <c r="QBN16" s="1"/>
      <c r="QBO16" s="1"/>
      <c r="QBP16" s="1"/>
      <c r="QBQ16" s="1"/>
      <c r="QBR16" s="1"/>
      <c r="QBS16" s="1"/>
      <c r="QBT16" s="1"/>
      <c r="QBU16" s="1"/>
      <c r="QBV16" s="1"/>
      <c r="QBW16" s="1"/>
      <c r="QBX16" s="1"/>
      <c r="QBY16" s="1"/>
      <c r="QBZ16" s="1"/>
      <c r="QCA16" s="1"/>
      <c r="QCB16" s="1"/>
      <c r="QCC16" s="1"/>
      <c r="QCD16" s="1"/>
      <c r="QCE16" s="1"/>
      <c r="QCF16" s="1"/>
      <c r="QCG16" s="1"/>
      <c r="QCH16" s="1"/>
      <c r="QCI16" s="1"/>
      <c r="QCJ16" s="1"/>
      <c r="QCK16" s="1"/>
      <c r="QCL16" s="1"/>
      <c r="QCM16" s="1"/>
      <c r="QCN16" s="1"/>
      <c r="QCO16" s="1"/>
      <c r="QCP16" s="1"/>
      <c r="QCQ16" s="1"/>
      <c r="QCR16" s="1"/>
      <c r="QCS16" s="1"/>
      <c r="QCT16" s="1"/>
      <c r="QCU16" s="1"/>
      <c r="QCV16" s="1"/>
      <c r="QCW16" s="1"/>
      <c r="QCX16" s="1"/>
      <c r="QCY16" s="1"/>
      <c r="QCZ16" s="1"/>
      <c r="QDA16" s="1"/>
      <c r="QDB16" s="1"/>
      <c r="QDC16" s="1"/>
      <c r="QDD16" s="1"/>
      <c r="QDE16" s="1"/>
      <c r="QDF16" s="1"/>
      <c r="QDG16" s="1"/>
      <c r="QDH16" s="1"/>
      <c r="QDI16" s="1"/>
      <c r="QDJ16" s="1"/>
      <c r="QDK16" s="1"/>
      <c r="QDL16" s="1"/>
      <c r="QDM16" s="1"/>
      <c r="QDN16" s="1"/>
      <c r="QDO16" s="1"/>
      <c r="QDP16" s="1"/>
      <c r="QDQ16" s="1"/>
      <c r="QDR16" s="1"/>
      <c r="QDS16" s="1"/>
      <c r="QDT16" s="1"/>
      <c r="QDU16" s="1"/>
      <c r="QDV16" s="1"/>
      <c r="QDW16" s="1"/>
      <c r="QDX16" s="1"/>
      <c r="QDY16" s="1"/>
      <c r="QDZ16" s="1"/>
      <c r="QEA16" s="1"/>
      <c r="QEB16" s="1"/>
      <c r="QEC16" s="1"/>
      <c r="QED16" s="1"/>
      <c r="QEE16" s="1"/>
      <c r="QEF16" s="1"/>
      <c r="QEG16" s="1"/>
      <c r="QEH16" s="1"/>
      <c r="QEI16" s="1"/>
      <c r="QEJ16" s="1"/>
      <c r="QEK16" s="1"/>
      <c r="QEL16" s="1"/>
      <c r="QEM16" s="1"/>
      <c r="QEN16" s="1"/>
      <c r="QEO16" s="1"/>
      <c r="QEP16" s="1"/>
      <c r="QEQ16" s="1"/>
      <c r="QER16" s="1"/>
      <c r="QES16" s="1"/>
      <c r="QET16" s="1"/>
      <c r="QEU16" s="1"/>
      <c r="QEV16" s="1"/>
      <c r="QEW16" s="1"/>
      <c r="QEX16" s="1"/>
      <c r="QEY16" s="1"/>
      <c r="QEZ16" s="1"/>
      <c r="QFA16" s="1"/>
      <c r="QFB16" s="1"/>
      <c r="QFC16" s="1"/>
      <c r="QFD16" s="1"/>
      <c r="QFE16" s="1"/>
      <c r="QFF16" s="1"/>
      <c r="QFG16" s="1"/>
      <c r="QFH16" s="1"/>
      <c r="QFI16" s="1"/>
      <c r="QFJ16" s="1"/>
      <c r="QFK16" s="1"/>
      <c r="QFL16" s="1"/>
      <c r="QFM16" s="1"/>
      <c r="QFN16" s="1"/>
      <c r="QFO16" s="1"/>
      <c r="QFP16" s="1"/>
      <c r="QFQ16" s="1"/>
      <c r="QFR16" s="1"/>
      <c r="QFS16" s="1"/>
      <c r="QFT16" s="1"/>
      <c r="QFU16" s="1"/>
      <c r="QFV16" s="1"/>
      <c r="QFW16" s="1"/>
      <c r="QFX16" s="1"/>
      <c r="QFY16" s="1"/>
      <c r="QFZ16" s="1"/>
      <c r="QGA16" s="1"/>
      <c r="QGB16" s="1"/>
      <c r="QGC16" s="1"/>
      <c r="QGD16" s="1"/>
      <c r="QGE16" s="1"/>
      <c r="QGF16" s="1"/>
      <c r="QGG16" s="1"/>
      <c r="QGH16" s="1"/>
      <c r="QGI16" s="1"/>
      <c r="QGJ16" s="1"/>
      <c r="QGK16" s="1"/>
      <c r="QGL16" s="1"/>
      <c r="QGM16" s="1"/>
      <c r="QGN16" s="1"/>
      <c r="QGO16" s="1"/>
      <c r="QGP16" s="1"/>
      <c r="QGQ16" s="1"/>
      <c r="QGR16" s="1"/>
      <c r="QGS16" s="1"/>
      <c r="QGT16" s="1"/>
      <c r="QGU16" s="1"/>
      <c r="QGV16" s="1"/>
      <c r="QGW16" s="1"/>
      <c r="QGX16" s="1"/>
      <c r="QGY16" s="1"/>
      <c r="QGZ16" s="1"/>
      <c r="QHA16" s="1"/>
      <c r="QHB16" s="1"/>
      <c r="QHC16" s="1"/>
      <c r="QHD16" s="1"/>
      <c r="QHE16" s="1"/>
      <c r="QHF16" s="1"/>
      <c r="QHG16" s="1"/>
      <c r="QHH16" s="1"/>
      <c r="QHI16" s="1"/>
      <c r="QHJ16" s="1"/>
      <c r="QHK16" s="1"/>
      <c r="QHL16" s="1"/>
      <c r="QHM16" s="1"/>
      <c r="QHN16" s="1"/>
      <c r="QHO16" s="1"/>
      <c r="QHP16" s="1"/>
      <c r="QHQ16" s="1"/>
      <c r="QHR16" s="1"/>
      <c r="QHS16" s="1"/>
      <c r="QHT16" s="1"/>
      <c r="QHU16" s="1"/>
      <c r="QHV16" s="1"/>
      <c r="QHW16" s="1"/>
      <c r="QHX16" s="1"/>
      <c r="QHY16" s="1"/>
      <c r="QHZ16" s="1"/>
      <c r="QIA16" s="1"/>
      <c r="QIB16" s="1"/>
      <c r="QIC16" s="1"/>
      <c r="QID16" s="1"/>
      <c r="QIE16" s="1"/>
      <c r="QIF16" s="1"/>
      <c r="QIG16" s="1"/>
      <c r="QIH16" s="1"/>
      <c r="QII16" s="1"/>
      <c r="QIJ16" s="1"/>
      <c r="QIK16" s="1"/>
      <c r="QIL16" s="1"/>
      <c r="QIM16" s="1"/>
      <c r="QIN16" s="1"/>
      <c r="QIO16" s="1"/>
      <c r="QIP16" s="1"/>
      <c r="QIQ16" s="1"/>
      <c r="QIR16" s="1"/>
      <c r="QIS16" s="1"/>
      <c r="QIT16" s="1"/>
      <c r="QIU16" s="1"/>
      <c r="QIV16" s="1"/>
      <c r="QIW16" s="1"/>
      <c r="QIX16" s="1"/>
      <c r="QIY16" s="1"/>
      <c r="QIZ16" s="1"/>
      <c r="QJA16" s="1"/>
      <c r="QJB16" s="1"/>
      <c r="QJC16" s="1"/>
      <c r="QJD16" s="1"/>
      <c r="QJE16" s="1"/>
      <c r="QJF16" s="1"/>
      <c r="QJG16" s="1"/>
      <c r="QJH16" s="1"/>
      <c r="QJI16" s="1"/>
      <c r="QJJ16" s="1"/>
      <c r="QJK16" s="1"/>
      <c r="QJL16" s="1"/>
      <c r="QJM16" s="1"/>
      <c r="QJN16" s="1"/>
      <c r="QJO16" s="1"/>
      <c r="QJP16" s="1"/>
      <c r="QJQ16" s="1"/>
      <c r="QJR16" s="1"/>
      <c r="QJS16" s="1"/>
      <c r="QJT16" s="1"/>
      <c r="QJU16" s="1"/>
      <c r="QJV16" s="1"/>
      <c r="QJW16" s="1"/>
      <c r="QJX16" s="1"/>
      <c r="QJY16" s="1"/>
      <c r="QJZ16" s="1"/>
      <c r="QKA16" s="1"/>
      <c r="QKB16" s="1"/>
      <c r="QKC16" s="1"/>
      <c r="QKD16" s="1"/>
      <c r="QKE16" s="1"/>
      <c r="QKF16" s="1"/>
      <c r="QKG16" s="1"/>
      <c r="QKH16" s="1"/>
      <c r="QKI16" s="1"/>
      <c r="QKJ16" s="1"/>
      <c r="QKK16" s="1"/>
      <c r="QKL16" s="1"/>
      <c r="QKM16" s="1"/>
      <c r="QKN16" s="1"/>
      <c r="QKO16" s="1"/>
      <c r="QKP16" s="1"/>
      <c r="QKQ16" s="1"/>
      <c r="QKR16" s="1"/>
      <c r="QKS16" s="1"/>
      <c r="QKT16" s="1"/>
      <c r="QKU16" s="1"/>
      <c r="QKV16" s="1"/>
      <c r="QKW16" s="1"/>
      <c r="QKX16" s="1"/>
      <c r="QKY16" s="1"/>
      <c r="QKZ16" s="1"/>
      <c r="QLA16" s="1"/>
      <c r="QLB16" s="1"/>
      <c r="QLC16" s="1"/>
      <c r="QLD16" s="1"/>
      <c r="QLE16" s="1"/>
      <c r="QLF16" s="1"/>
      <c r="QLG16" s="1"/>
      <c r="QLH16" s="1"/>
      <c r="QLI16" s="1"/>
      <c r="QLJ16" s="1"/>
      <c r="QLK16" s="1"/>
      <c r="QLL16" s="1"/>
      <c r="QLM16" s="1"/>
      <c r="QLN16" s="1"/>
      <c r="QLO16" s="1"/>
      <c r="QLP16" s="1"/>
      <c r="QLQ16" s="1"/>
      <c r="QLR16" s="1"/>
      <c r="QLS16" s="1"/>
      <c r="QLT16" s="1"/>
      <c r="QLU16" s="1"/>
      <c r="QLV16" s="1"/>
      <c r="QLW16" s="1"/>
      <c r="QLX16" s="1"/>
      <c r="QLY16" s="1"/>
      <c r="QLZ16" s="1"/>
      <c r="QMA16" s="1"/>
      <c r="QMB16" s="1"/>
      <c r="QMC16" s="1"/>
      <c r="QMD16" s="1"/>
      <c r="QME16" s="1"/>
      <c r="QMF16" s="1"/>
      <c r="QMG16" s="1"/>
      <c r="QMH16" s="1"/>
      <c r="QMI16" s="1"/>
      <c r="QMJ16" s="1"/>
      <c r="QMK16" s="1"/>
      <c r="QML16" s="1"/>
      <c r="QMM16" s="1"/>
      <c r="QMN16" s="1"/>
      <c r="QMO16" s="1"/>
      <c r="QMP16" s="1"/>
      <c r="QMQ16" s="1"/>
      <c r="QMR16" s="1"/>
      <c r="QMS16" s="1"/>
      <c r="QMT16" s="1"/>
      <c r="QMU16" s="1"/>
      <c r="QMV16" s="1"/>
      <c r="QMW16" s="1"/>
      <c r="QMX16" s="1"/>
      <c r="QMY16" s="1"/>
      <c r="QMZ16" s="1"/>
      <c r="QNA16" s="1"/>
      <c r="QNB16" s="1"/>
      <c r="QNC16" s="1"/>
      <c r="QND16" s="1"/>
      <c r="QNE16" s="1"/>
      <c r="QNF16" s="1"/>
      <c r="QNG16" s="1"/>
      <c r="QNH16" s="1"/>
      <c r="QNI16" s="1"/>
      <c r="QNJ16" s="1"/>
      <c r="QNK16" s="1"/>
      <c r="QNL16" s="1"/>
      <c r="QNM16" s="1"/>
      <c r="QNN16" s="1"/>
      <c r="QNO16" s="1"/>
      <c r="QNP16" s="1"/>
      <c r="QNQ16" s="1"/>
      <c r="QNR16" s="1"/>
      <c r="QNS16" s="1"/>
      <c r="QNT16" s="1"/>
      <c r="QNU16" s="1"/>
      <c r="QNV16" s="1"/>
      <c r="QNW16" s="1"/>
      <c r="QNX16" s="1"/>
      <c r="QNY16" s="1"/>
      <c r="QNZ16" s="1"/>
      <c r="QOA16" s="1"/>
      <c r="QOB16" s="1"/>
      <c r="QOC16" s="1"/>
      <c r="QOD16" s="1"/>
      <c r="QOE16" s="1"/>
      <c r="QOF16" s="1"/>
      <c r="QOG16" s="1"/>
      <c r="QOH16" s="1"/>
      <c r="QOI16" s="1"/>
      <c r="QOJ16" s="1"/>
      <c r="QOK16" s="1"/>
      <c r="QOL16" s="1"/>
      <c r="QOM16" s="1"/>
      <c r="QON16" s="1"/>
      <c r="QOO16" s="1"/>
      <c r="QOP16" s="1"/>
      <c r="QOQ16" s="1"/>
      <c r="QOR16" s="1"/>
      <c r="QOS16" s="1"/>
      <c r="QOT16" s="1"/>
      <c r="QOU16" s="1"/>
      <c r="QOV16" s="1"/>
      <c r="QOW16" s="1"/>
      <c r="QOX16" s="1"/>
      <c r="QOY16" s="1"/>
      <c r="QOZ16" s="1"/>
      <c r="QPA16" s="1"/>
      <c r="QPB16" s="1"/>
      <c r="QPC16" s="1"/>
      <c r="QPD16" s="1"/>
      <c r="QPE16" s="1"/>
      <c r="QPF16" s="1"/>
      <c r="QPG16" s="1"/>
      <c r="QPH16" s="1"/>
      <c r="QPI16" s="1"/>
      <c r="QPJ16" s="1"/>
      <c r="QPK16" s="1"/>
      <c r="QPL16" s="1"/>
      <c r="QPM16" s="1"/>
      <c r="QPN16" s="1"/>
      <c r="QPO16" s="1"/>
      <c r="QPP16" s="1"/>
      <c r="QPQ16" s="1"/>
      <c r="QPR16" s="1"/>
      <c r="QPS16" s="1"/>
      <c r="QPT16" s="1"/>
      <c r="QPU16" s="1"/>
      <c r="QPV16" s="1"/>
      <c r="QPW16" s="1"/>
      <c r="QPX16" s="1"/>
      <c r="QPY16" s="1"/>
      <c r="QPZ16" s="1"/>
      <c r="QQA16" s="1"/>
      <c r="QQB16" s="1"/>
      <c r="QQC16" s="1"/>
      <c r="QQD16" s="1"/>
      <c r="QQE16" s="1"/>
      <c r="QQF16" s="1"/>
      <c r="QQG16" s="1"/>
      <c r="QQH16" s="1"/>
      <c r="QQI16" s="1"/>
      <c r="QQJ16" s="1"/>
      <c r="QQK16" s="1"/>
      <c r="QQL16" s="1"/>
      <c r="QQM16" s="1"/>
      <c r="QQN16" s="1"/>
      <c r="QQO16" s="1"/>
      <c r="QQP16" s="1"/>
      <c r="QQQ16" s="1"/>
      <c r="QQR16" s="1"/>
      <c r="QQS16" s="1"/>
      <c r="QQT16" s="1"/>
      <c r="QQU16" s="1"/>
      <c r="QQV16" s="1"/>
      <c r="QQW16" s="1"/>
      <c r="QQX16" s="1"/>
      <c r="QQY16" s="1"/>
      <c r="QQZ16" s="1"/>
      <c r="QRA16" s="1"/>
      <c r="QRB16" s="1"/>
      <c r="QRC16" s="1"/>
      <c r="QRD16" s="1"/>
      <c r="QRE16" s="1"/>
      <c r="QRF16" s="1"/>
      <c r="QRG16" s="1"/>
      <c r="QRH16" s="1"/>
      <c r="QRI16" s="1"/>
      <c r="QRJ16" s="1"/>
      <c r="QRK16" s="1"/>
      <c r="QRL16" s="1"/>
      <c r="QRM16" s="1"/>
      <c r="QRN16" s="1"/>
      <c r="QRO16" s="1"/>
      <c r="QRP16" s="1"/>
      <c r="QRQ16" s="1"/>
      <c r="QRR16" s="1"/>
      <c r="QRS16" s="1"/>
      <c r="QRT16" s="1"/>
      <c r="QRU16" s="1"/>
      <c r="QRV16" s="1"/>
      <c r="QRW16" s="1"/>
      <c r="QRX16" s="1"/>
      <c r="QRY16" s="1"/>
      <c r="QRZ16" s="1"/>
      <c r="QSA16" s="1"/>
      <c r="QSB16" s="1"/>
      <c r="QSC16" s="1"/>
      <c r="QSD16" s="1"/>
      <c r="QSE16" s="1"/>
      <c r="QSF16" s="1"/>
      <c r="QSG16" s="1"/>
      <c r="QSH16" s="1"/>
      <c r="QSI16" s="1"/>
      <c r="QSJ16" s="1"/>
      <c r="QSK16" s="1"/>
      <c r="QSL16" s="1"/>
      <c r="QSM16" s="1"/>
      <c r="QSN16" s="1"/>
      <c r="QSO16" s="1"/>
      <c r="QSP16" s="1"/>
      <c r="QSQ16" s="1"/>
      <c r="QSR16" s="1"/>
      <c r="QSS16" s="1"/>
      <c r="QST16" s="1"/>
      <c r="QSU16" s="1"/>
      <c r="QSV16" s="1"/>
      <c r="QSW16" s="1"/>
      <c r="QSX16" s="1"/>
      <c r="QSY16" s="1"/>
      <c r="QSZ16" s="1"/>
      <c r="QTA16" s="1"/>
      <c r="QTB16" s="1"/>
      <c r="QTC16" s="1"/>
      <c r="QTD16" s="1"/>
      <c r="QTE16" s="1"/>
      <c r="QTF16" s="1"/>
      <c r="QTG16" s="1"/>
      <c r="QTH16" s="1"/>
      <c r="QTI16" s="1"/>
      <c r="QTJ16" s="1"/>
      <c r="QTK16" s="1"/>
      <c r="QTL16" s="1"/>
      <c r="QTM16" s="1"/>
      <c r="QTN16" s="1"/>
      <c r="QTO16" s="1"/>
      <c r="QTP16" s="1"/>
      <c r="QTQ16" s="1"/>
      <c r="QTR16" s="1"/>
      <c r="QTS16" s="1"/>
      <c r="QTT16" s="1"/>
      <c r="QTU16" s="1"/>
      <c r="QTV16" s="1"/>
      <c r="QTW16" s="1"/>
      <c r="QTX16" s="1"/>
      <c r="QTY16" s="1"/>
      <c r="QTZ16" s="1"/>
      <c r="QUA16" s="1"/>
      <c r="QUB16" s="1"/>
      <c r="QUC16" s="1"/>
      <c r="QUD16" s="1"/>
      <c r="QUE16" s="1"/>
      <c r="QUF16" s="1"/>
      <c r="QUG16" s="1"/>
      <c r="QUH16" s="1"/>
      <c r="QUI16" s="1"/>
      <c r="QUJ16" s="1"/>
      <c r="QUK16" s="1"/>
      <c r="QUL16" s="1"/>
      <c r="QUM16" s="1"/>
      <c r="QUN16" s="1"/>
      <c r="QUO16" s="1"/>
      <c r="QUP16" s="1"/>
      <c r="QUQ16" s="1"/>
      <c r="QUR16" s="1"/>
      <c r="QUS16" s="1"/>
      <c r="QUT16" s="1"/>
      <c r="QUU16" s="1"/>
      <c r="QUV16" s="1"/>
      <c r="QUW16" s="1"/>
      <c r="QUX16" s="1"/>
      <c r="QUY16" s="1"/>
      <c r="QUZ16" s="1"/>
      <c r="QVA16" s="1"/>
      <c r="QVB16" s="1"/>
      <c r="QVC16" s="1"/>
      <c r="QVD16" s="1"/>
      <c r="QVE16" s="1"/>
      <c r="QVF16" s="1"/>
      <c r="QVG16" s="1"/>
      <c r="QVH16" s="1"/>
      <c r="QVI16" s="1"/>
      <c r="QVJ16" s="1"/>
      <c r="QVK16" s="1"/>
      <c r="QVL16" s="1"/>
      <c r="QVM16" s="1"/>
      <c r="QVN16" s="1"/>
      <c r="QVO16" s="1"/>
      <c r="QVP16" s="1"/>
      <c r="QVQ16" s="1"/>
      <c r="QVR16" s="1"/>
      <c r="QVS16" s="1"/>
      <c r="QVT16" s="1"/>
      <c r="QVU16" s="1"/>
      <c r="QVV16" s="1"/>
      <c r="QVW16" s="1"/>
      <c r="QVX16" s="1"/>
      <c r="QVY16" s="1"/>
      <c r="QVZ16" s="1"/>
      <c r="QWA16" s="1"/>
      <c r="QWB16" s="1"/>
      <c r="QWC16" s="1"/>
      <c r="QWD16" s="1"/>
      <c r="QWE16" s="1"/>
      <c r="QWF16" s="1"/>
      <c r="QWG16" s="1"/>
      <c r="QWH16" s="1"/>
      <c r="QWI16" s="1"/>
      <c r="QWJ16" s="1"/>
      <c r="QWK16" s="1"/>
      <c r="QWL16" s="1"/>
      <c r="QWM16" s="1"/>
      <c r="QWN16" s="1"/>
      <c r="QWO16" s="1"/>
      <c r="QWP16" s="1"/>
      <c r="QWQ16" s="1"/>
      <c r="QWR16" s="1"/>
      <c r="QWS16" s="1"/>
      <c r="QWT16" s="1"/>
      <c r="QWU16" s="1"/>
      <c r="QWV16" s="1"/>
      <c r="QWW16" s="1"/>
      <c r="QWX16" s="1"/>
      <c r="QWY16" s="1"/>
      <c r="QWZ16" s="1"/>
      <c r="QXA16" s="1"/>
      <c r="QXB16" s="1"/>
      <c r="QXC16" s="1"/>
      <c r="QXD16" s="1"/>
      <c r="QXE16" s="1"/>
      <c r="QXF16" s="1"/>
      <c r="QXG16" s="1"/>
      <c r="QXH16" s="1"/>
      <c r="QXI16" s="1"/>
      <c r="QXJ16" s="1"/>
      <c r="QXK16" s="1"/>
      <c r="QXL16" s="1"/>
      <c r="QXM16" s="1"/>
      <c r="QXN16" s="1"/>
      <c r="QXO16" s="1"/>
      <c r="QXP16" s="1"/>
      <c r="QXQ16" s="1"/>
      <c r="QXR16" s="1"/>
      <c r="QXS16" s="1"/>
      <c r="QXT16" s="1"/>
      <c r="QXU16" s="1"/>
      <c r="QXV16" s="1"/>
      <c r="QXW16" s="1"/>
      <c r="QXX16" s="1"/>
      <c r="QXY16" s="1"/>
      <c r="QXZ16" s="1"/>
      <c r="QYA16" s="1"/>
      <c r="QYB16" s="1"/>
      <c r="QYC16" s="1"/>
      <c r="QYD16" s="1"/>
      <c r="QYE16" s="1"/>
      <c r="QYF16" s="1"/>
      <c r="QYG16" s="1"/>
      <c r="QYH16" s="1"/>
      <c r="QYI16" s="1"/>
      <c r="QYJ16" s="1"/>
      <c r="QYK16" s="1"/>
      <c r="QYL16" s="1"/>
      <c r="QYM16" s="1"/>
      <c r="QYN16" s="1"/>
      <c r="QYO16" s="1"/>
      <c r="QYP16" s="1"/>
      <c r="QYQ16" s="1"/>
      <c r="QYR16" s="1"/>
      <c r="QYS16" s="1"/>
      <c r="QYT16" s="1"/>
      <c r="QYU16" s="1"/>
      <c r="QYV16" s="1"/>
      <c r="QYW16" s="1"/>
      <c r="QYX16" s="1"/>
      <c r="QYY16" s="1"/>
      <c r="QYZ16" s="1"/>
      <c r="QZA16" s="1"/>
      <c r="QZB16" s="1"/>
      <c r="QZC16" s="1"/>
      <c r="QZD16" s="1"/>
      <c r="QZE16" s="1"/>
      <c r="QZF16" s="1"/>
      <c r="QZG16" s="1"/>
      <c r="QZH16" s="1"/>
      <c r="QZI16" s="1"/>
      <c r="QZJ16" s="1"/>
      <c r="QZK16" s="1"/>
      <c r="QZL16" s="1"/>
      <c r="QZM16" s="1"/>
      <c r="QZN16" s="1"/>
      <c r="QZO16" s="1"/>
      <c r="QZP16" s="1"/>
      <c r="QZQ16" s="1"/>
      <c r="QZR16" s="1"/>
      <c r="QZS16" s="1"/>
      <c r="QZT16" s="1"/>
      <c r="QZU16" s="1"/>
      <c r="QZV16" s="1"/>
      <c r="QZW16" s="1"/>
      <c r="QZX16" s="1"/>
      <c r="QZY16" s="1"/>
      <c r="QZZ16" s="1"/>
      <c r="RAA16" s="1"/>
      <c r="RAB16" s="1"/>
      <c r="RAC16" s="1"/>
      <c r="RAD16" s="1"/>
      <c r="RAE16" s="1"/>
      <c r="RAF16" s="1"/>
      <c r="RAG16" s="1"/>
      <c r="RAH16" s="1"/>
      <c r="RAI16" s="1"/>
      <c r="RAJ16" s="1"/>
      <c r="RAK16" s="1"/>
      <c r="RAL16" s="1"/>
      <c r="RAM16" s="1"/>
      <c r="RAN16" s="1"/>
      <c r="RAO16" s="1"/>
      <c r="RAP16" s="1"/>
      <c r="RAQ16" s="1"/>
      <c r="RAR16" s="1"/>
      <c r="RAS16" s="1"/>
      <c r="RAT16" s="1"/>
      <c r="RAU16" s="1"/>
      <c r="RAV16" s="1"/>
      <c r="RAW16" s="1"/>
      <c r="RAX16" s="1"/>
      <c r="RAY16" s="1"/>
      <c r="RAZ16" s="1"/>
      <c r="RBA16" s="1"/>
      <c r="RBB16" s="1"/>
      <c r="RBC16" s="1"/>
      <c r="RBD16" s="1"/>
      <c r="RBE16" s="1"/>
      <c r="RBF16" s="1"/>
      <c r="RBG16" s="1"/>
      <c r="RBH16" s="1"/>
      <c r="RBI16" s="1"/>
      <c r="RBJ16" s="1"/>
      <c r="RBK16" s="1"/>
      <c r="RBL16" s="1"/>
      <c r="RBM16" s="1"/>
      <c r="RBN16" s="1"/>
      <c r="RBO16" s="1"/>
      <c r="RBP16" s="1"/>
      <c r="RBQ16" s="1"/>
      <c r="RBR16" s="1"/>
      <c r="RBS16" s="1"/>
      <c r="RBT16" s="1"/>
      <c r="RBU16" s="1"/>
      <c r="RBV16" s="1"/>
      <c r="RBW16" s="1"/>
      <c r="RBX16" s="1"/>
      <c r="RBY16" s="1"/>
      <c r="RBZ16" s="1"/>
      <c r="RCA16" s="1"/>
      <c r="RCB16" s="1"/>
      <c r="RCC16" s="1"/>
      <c r="RCD16" s="1"/>
      <c r="RCE16" s="1"/>
      <c r="RCF16" s="1"/>
      <c r="RCG16" s="1"/>
      <c r="RCH16" s="1"/>
      <c r="RCI16" s="1"/>
      <c r="RCJ16" s="1"/>
      <c r="RCK16" s="1"/>
      <c r="RCL16" s="1"/>
      <c r="RCM16" s="1"/>
      <c r="RCN16" s="1"/>
      <c r="RCO16" s="1"/>
      <c r="RCP16" s="1"/>
      <c r="RCQ16" s="1"/>
      <c r="RCR16" s="1"/>
      <c r="RCS16" s="1"/>
      <c r="RCT16" s="1"/>
      <c r="RCU16" s="1"/>
      <c r="RCV16" s="1"/>
      <c r="RCW16" s="1"/>
      <c r="RCX16" s="1"/>
      <c r="RCY16" s="1"/>
      <c r="RCZ16" s="1"/>
      <c r="RDA16" s="1"/>
      <c r="RDB16" s="1"/>
      <c r="RDC16" s="1"/>
      <c r="RDD16" s="1"/>
      <c r="RDE16" s="1"/>
      <c r="RDF16" s="1"/>
      <c r="RDG16" s="1"/>
      <c r="RDH16" s="1"/>
      <c r="RDI16" s="1"/>
      <c r="RDJ16" s="1"/>
      <c r="RDK16" s="1"/>
      <c r="RDL16" s="1"/>
      <c r="RDM16" s="1"/>
      <c r="RDN16" s="1"/>
      <c r="RDO16" s="1"/>
      <c r="RDP16" s="1"/>
      <c r="RDQ16" s="1"/>
      <c r="RDR16" s="1"/>
      <c r="RDS16" s="1"/>
      <c r="RDT16" s="1"/>
      <c r="RDU16" s="1"/>
      <c r="RDV16" s="1"/>
      <c r="RDW16" s="1"/>
      <c r="RDX16" s="1"/>
      <c r="RDY16" s="1"/>
      <c r="RDZ16" s="1"/>
      <c r="REA16" s="1"/>
      <c r="REB16" s="1"/>
      <c r="REC16" s="1"/>
      <c r="RED16" s="1"/>
      <c r="REE16" s="1"/>
      <c r="REF16" s="1"/>
      <c r="REG16" s="1"/>
      <c r="REH16" s="1"/>
      <c r="REI16" s="1"/>
      <c r="REJ16" s="1"/>
      <c r="REK16" s="1"/>
      <c r="REL16" s="1"/>
      <c r="REM16" s="1"/>
      <c r="REN16" s="1"/>
      <c r="REO16" s="1"/>
      <c r="REP16" s="1"/>
      <c r="REQ16" s="1"/>
      <c r="RER16" s="1"/>
      <c r="RES16" s="1"/>
      <c r="RET16" s="1"/>
      <c r="REU16" s="1"/>
      <c r="REV16" s="1"/>
      <c r="REW16" s="1"/>
      <c r="REX16" s="1"/>
      <c r="REY16" s="1"/>
      <c r="REZ16" s="1"/>
      <c r="RFA16" s="1"/>
      <c r="RFB16" s="1"/>
      <c r="RFC16" s="1"/>
      <c r="RFD16" s="1"/>
      <c r="RFE16" s="1"/>
      <c r="RFF16" s="1"/>
      <c r="RFG16" s="1"/>
      <c r="RFH16" s="1"/>
      <c r="RFI16" s="1"/>
      <c r="RFJ16" s="1"/>
      <c r="RFK16" s="1"/>
      <c r="RFL16" s="1"/>
      <c r="RFM16" s="1"/>
      <c r="RFN16" s="1"/>
      <c r="RFO16" s="1"/>
      <c r="RFP16" s="1"/>
      <c r="RFQ16" s="1"/>
      <c r="RFR16" s="1"/>
      <c r="RFS16" s="1"/>
      <c r="RFT16" s="1"/>
      <c r="RFU16" s="1"/>
      <c r="RFV16" s="1"/>
      <c r="RFW16" s="1"/>
      <c r="RFX16" s="1"/>
      <c r="RFY16" s="1"/>
      <c r="RFZ16" s="1"/>
      <c r="RGA16" s="1"/>
      <c r="RGB16" s="1"/>
      <c r="RGC16" s="1"/>
      <c r="RGD16" s="1"/>
      <c r="RGE16" s="1"/>
      <c r="RGF16" s="1"/>
      <c r="RGG16" s="1"/>
      <c r="RGH16" s="1"/>
      <c r="RGI16" s="1"/>
      <c r="RGJ16" s="1"/>
      <c r="RGK16" s="1"/>
      <c r="RGL16" s="1"/>
      <c r="RGM16" s="1"/>
      <c r="RGN16" s="1"/>
      <c r="RGO16" s="1"/>
      <c r="RGP16" s="1"/>
      <c r="RGQ16" s="1"/>
      <c r="RGR16" s="1"/>
      <c r="RGS16" s="1"/>
      <c r="RGT16" s="1"/>
      <c r="RGU16" s="1"/>
      <c r="RGV16" s="1"/>
      <c r="RGW16" s="1"/>
      <c r="RGX16" s="1"/>
      <c r="RGY16" s="1"/>
      <c r="RGZ16" s="1"/>
      <c r="RHA16" s="1"/>
      <c r="RHB16" s="1"/>
      <c r="RHC16" s="1"/>
      <c r="RHD16" s="1"/>
      <c r="RHE16" s="1"/>
      <c r="RHF16" s="1"/>
      <c r="RHG16" s="1"/>
      <c r="RHH16" s="1"/>
      <c r="RHI16" s="1"/>
      <c r="RHJ16" s="1"/>
      <c r="RHK16" s="1"/>
      <c r="RHL16" s="1"/>
      <c r="RHM16" s="1"/>
      <c r="RHN16" s="1"/>
      <c r="RHO16" s="1"/>
      <c r="RHP16" s="1"/>
      <c r="RHQ16" s="1"/>
      <c r="RHR16" s="1"/>
      <c r="RHS16" s="1"/>
      <c r="RHT16" s="1"/>
      <c r="RHU16" s="1"/>
      <c r="RHV16" s="1"/>
      <c r="RHW16" s="1"/>
      <c r="RHX16" s="1"/>
      <c r="RHY16" s="1"/>
      <c r="RHZ16" s="1"/>
      <c r="RIA16" s="1"/>
      <c r="RIB16" s="1"/>
      <c r="RIC16" s="1"/>
      <c r="RID16" s="1"/>
      <c r="RIE16" s="1"/>
      <c r="RIF16" s="1"/>
      <c r="RIG16" s="1"/>
      <c r="RIH16" s="1"/>
      <c r="RII16" s="1"/>
      <c r="RIJ16" s="1"/>
      <c r="RIK16" s="1"/>
      <c r="RIL16" s="1"/>
      <c r="RIM16" s="1"/>
      <c r="RIN16" s="1"/>
      <c r="RIO16" s="1"/>
      <c r="RIP16" s="1"/>
      <c r="RIQ16" s="1"/>
      <c r="RIR16" s="1"/>
      <c r="RIS16" s="1"/>
      <c r="RIT16" s="1"/>
      <c r="RIU16" s="1"/>
      <c r="RIV16" s="1"/>
      <c r="RIW16" s="1"/>
      <c r="RIX16" s="1"/>
      <c r="RIY16" s="1"/>
      <c r="RIZ16" s="1"/>
      <c r="RJA16" s="1"/>
      <c r="RJB16" s="1"/>
      <c r="RJC16" s="1"/>
      <c r="RJD16" s="1"/>
      <c r="RJE16" s="1"/>
      <c r="RJF16" s="1"/>
      <c r="RJG16" s="1"/>
      <c r="RJH16" s="1"/>
      <c r="RJI16" s="1"/>
      <c r="RJJ16" s="1"/>
      <c r="RJK16" s="1"/>
      <c r="RJL16" s="1"/>
      <c r="RJM16" s="1"/>
      <c r="RJN16" s="1"/>
      <c r="RJO16" s="1"/>
      <c r="RJP16" s="1"/>
      <c r="RJQ16" s="1"/>
      <c r="RJR16" s="1"/>
      <c r="RJS16" s="1"/>
      <c r="RJT16" s="1"/>
      <c r="RJU16" s="1"/>
      <c r="RJV16" s="1"/>
      <c r="RJW16" s="1"/>
      <c r="RJX16" s="1"/>
      <c r="RJY16" s="1"/>
      <c r="RJZ16" s="1"/>
      <c r="RKA16" s="1"/>
      <c r="RKB16" s="1"/>
      <c r="RKC16" s="1"/>
      <c r="RKD16" s="1"/>
      <c r="RKE16" s="1"/>
      <c r="RKF16" s="1"/>
      <c r="RKG16" s="1"/>
      <c r="RKH16" s="1"/>
      <c r="RKI16" s="1"/>
      <c r="RKJ16" s="1"/>
      <c r="RKK16" s="1"/>
      <c r="RKL16" s="1"/>
      <c r="RKM16" s="1"/>
      <c r="RKN16" s="1"/>
      <c r="RKO16" s="1"/>
      <c r="RKP16" s="1"/>
      <c r="RKQ16" s="1"/>
      <c r="RKR16" s="1"/>
      <c r="RKS16" s="1"/>
      <c r="RKT16" s="1"/>
      <c r="RKU16" s="1"/>
      <c r="RKV16" s="1"/>
      <c r="RKW16" s="1"/>
      <c r="RKX16" s="1"/>
      <c r="RKY16" s="1"/>
      <c r="RKZ16" s="1"/>
      <c r="RLA16" s="1"/>
      <c r="RLB16" s="1"/>
      <c r="RLC16" s="1"/>
      <c r="RLD16" s="1"/>
      <c r="RLE16" s="1"/>
      <c r="RLF16" s="1"/>
      <c r="RLG16" s="1"/>
      <c r="RLH16" s="1"/>
      <c r="RLI16" s="1"/>
      <c r="RLJ16" s="1"/>
      <c r="RLK16" s="1"/>
      <c r="RLL16" s="1"/>
      <c r="RLM16" s="1"/>
      <c r="RLN16" s="1"/>
      <c r="RLO16" s="1"/>
      <c r="RLP16" s="1"/>
      <c r="RLQ16" s="1"/>
      <c r="RLR16" s="1"/>
      <c r="RLS16" s="1"/>
      <c r="RLT16" s="1"/>
      <c r="RLU16" s="1"/>
      <c r="RLV16" s="1"/>
      <c r="RLW16" s="1"/>
      <c r="RLX16" s="1"/>
      <c r="RLY16" s="1"/>
      <c r="RLZ16" s="1"/>
      <c r="RMA16" s="1"/>
      <c r="RMB16" s="1"/>
      <c r="RMC16" s="1"/>
      <c r="RMD16" s="1"/>
      <c r="RME16" s="1"/>
      <c r="RMF16" s="1"/>
      <c r="RMG16" s="1"/>
      <c r="RMH16" s="1"/>
      <c r="RMI16" s="1"/>
      <c r="RMJ16" s="1"/>
      <c r="RMK16" s="1"/>
      <c r="RML16" s="1"/>
      <c r="RMM16" s="1"/>
      <c r="RMN16" s="1"/>
      <c r="RMO16" s="1"/>
      <c r="RMP16" s="1"/>
      <c r="RMQ16" s="1"/>
      <c r="RMR16" s="1"/>
      <c r="RMS16" s="1"/>
      <c r="RMT16" s="1"/>
      <c r="RMU16" s="1"/>
      <c r="RMV16" s="1"/>
      <c r="RMW16" s="1"/>
      <c r="RMX16" s="1"/>
      <c r="RMY16" s="1"/>
      <c r="RMZ16" s="1"/>
      <c r="RNA16" s="1"/>
      <c r="RNB16" s="1"/>
      <c r="RNC16" s="1"/>
      <c r="RND16" s="1"/>
      <c r="RNE16" s="1"/>
      <c r="RNF16" s="1"/>
      <c r="RNG16" s="1"/>
      <c r="RNH16" s="1"/>
      <c r="RNI16" s="1"/>
      <c r="RNJ16" s="1"/>
      <c r="RNK16" s="1"/>
      <c r="RNL16" s="1"/>
      <c r="RNM16" s="1"/>
      <c r="RNN16" s="1"/>
      <c r="RNO16" s="1"/>
      <c r="RNP16" s="1"/>
      <c r="RNQ16" s="1"/>
      <c r="RNR16" s="1"/>
      <c r="RNS16" s="1"/>
      <c r="RNT16" s="1"/>
      <c r="RNU16" s="1"/>
      <c r="RNV16" s="1"/>
      <c r="RNW16" s="1"/>
      <c r="RNX16" s="1"/>
      <c r="RNY16" s="1"/>
      <c r="RNZ16" s="1"/>
      <c r="ROA16" s="1"/>
      <c r="ROB16" s="1"/>
      <c r="ROC16" s="1"/>
      <c r="ROD16" s="1"/>
      <c r="ROE16" s="1"/>
      <c r="ROF16" s="1"/>
      <c r="ROG16" s="1"/>
      <c r="ROH16" s="1"/>
      <c r="ROI16" s="1"/>
      <c r="ROJ16" s="1"/>
      <c r="ROK16" s="1"/>
      <c r="ROL16" s="1"/>
      <c r="ROM16" s="1"/>
      <c r="RON16" s="1"/>
      <c r="ROO16" s="1"/>
      <c r="ROP16" s="1"/>
      <c r="ROQ16" s="1"/>
      <c r="ROR16" s="1"/>
      <c r="ROS16" s="1"/>
      <c r="ROT16" s="1"/>
      <c r="ROU16" s="1"/>
      <c r="ROV16" s="1"/>
      <c r="ROW16" s="1"/>
      <c r="ROX16" s="1"/>
      <c r="ROY16" s="1"/>
      <c r="ROZ16" s="1"/>
      <c r="RPA16" s="1"/>
      <c r="RPB16" s="1"/>
      <c r="RPC16" s="1"/>
      <c r="RPD16" s="1"/>
      <c r="RPE16" s="1"/>
      <c r="RPF16" s="1"/>
      <c r="RPG16" s="1"/>
      <c r="RPH16" s="1"/>
      <c r="RPI16" s="1"/>
      <c r="RPJ16" s="1"/>
      <c r="RPK16" s="1"/>
      <c r="RPL16" s="1"/>
      <c r="RPM16" s="1"/>
      <c r="RPN16" s="1"/>
      <c r="RPO16" s="1"/>
      <c r="RPP16" s="1"/>
      <c r="RPQ16" s="1"/>
      <c r="RPR16" s="1"/>
      <c r="RPS16" s="1"/>
      <c r="RPT16" s="1"/>
      <c r="RPU16" s="1"/>
      <c r="RPV16" s="1"/>
      <c r="RPW16" s="1"/>
      <c r="RPX16" s="1"/>
      <c r="RPY16" s="1"/>
      <c r="RPZ16" s="1"/>
      <c r="RQA16" s="1"/>
      <c r="RQB16" s="1"/>
      <c r="RQC16" s="1"/>
      <c r="RQD16" s="1"/>
      <c r="RQE16" s="1"/>
      <c r="RQF16" s="1"/>
      <c r="RQG16" s="1"/>
      <c r="RQH16" s="1"/>
      <c r="RQI16" s="1"/>
      <c r="RQJ16" s="1"/>
      <c r="RQK16" s="1"/>
      <c r="RQL16" s="1"/>
      <c r="RQM16" s="1"/>
      <c r="RQN16" s="1"/>
      <c r="RQO16" s="1"/>
      <c r="RQP16" s="1"/>
      <c r="RQQ16" s="1"/>
      <c r="RQR16" s="1"/>
      <c r="RQS16" s="1"/>
      <c r="RQT16" s="1"/>
      <c r="RQU16" s="1"/>
      <c r="RQV16" s="1"/>
      <c r="RQW16" s="1"/>
      <c r="RQX16" s="1"/>
      <c r="RQY16" s="1"/>
      <c r="RQZ16" s="1"/>
      <c r="RRA16" s="1"/>
      <c r="RRB16" s="1"/>
      <c r="RRC16" s="1"/>
      <c r="RRD16" s="1"/>
      <c r="RRE16" s="1"/>
      <c r="RRF16" s="1"/>
      <c r="RRG16" s="1"/>
      <c r="RRH16" s="1"/>
      <c r="RRI16" s="1"/>
      <c r="RRJ16" s="1"/>
      <c r="RRK16" s="1"/>
      <c r="RRL16" s="1"/>
      <c r="RRM16" s="1"/>
      <c r="RRN16" s="1"/>
      <c r="RRO16" s="1"/>
      <c r="RRP16" s="1"/>
      <c r="RRQ16" s="1"/>
      <c r="RRR16" s="1"/>
      <c r="RRS16" s="1"/>
      <c r="RRT16" s="1"/>
      <c r="RRU16" s="1"/>
      <c r="RRV16" s="1"/>
      <c r="RRW16" s="1"/>
      <c r="RRX16" s="1"/>
      <c r="RRY16" s="1"/>
      <c r="RRZ16" s="1"/>
      <c r="RSA16" s="1"/>
      <c r="RSB16" s="1"/>
      <c r="RSC16" s="1"/>
      <c r="RSD16" s="1"/>
      <c r="RSE16" s="1"/>
      <c r="RSF16" s="1"/>
      <c r="RSG16" s="1"/>
      <c r="RSH16" s="1"/>
      <c r="RSI16" s="1"/>
      <c r="RSJ16" s="1"/>
      <c r="RSK16" s="1"/>
      <c r="RSL16" s="1"/>
      <c r="RSM16" s="1"/>
      <c r="RSN16" s="1"/>
      <c r="RSO16" s="1"/>
      <c r="RSP16" s="1"/>
      <c r="RSQ16" s="1"/>
      <c r="RSR16" s="1"/>
      <c r="RSS16" s="1"/>
      <c r="RST16" s="1"/>
      <c r="RSU16" s="1"/>
      <c r="RSV16" s="1"/>
      <c r="RSW16" s="1"/>
      <c r="RSX16" s="1"/>
      <c r="RSY16" s="1"/>
      <c r="RSZ16" s="1"/>
      <c r="RTA16" s="1"/>
      <c r="RTB16" s="1"/>
      <c r="RTC16" s="1"/>
      <c r="RTD16" s="1"/>
      <c r="RTE16" s="1"/>
      <c r="RTF16" s="1"/>
      <c r="RTG16" s="1"/>
      <c r="RTH16" s="1"/>
      <c r="RTI16" s="1"/>
      <c r="RTJ16" s="1"/>
      <c r="RTK16" s="1"/>
      <c r="RTL16" s="1"/>
      <c r="RTM16" s="1"/>
      <c r="RTN16" s="1"/>
      <c r="RTO16" s="1"/>
      <c r="RTP16" s="1"/>
      <c r="RTQ16" s="1"/>
      <c r="RTR16" s="1"/>
      <c r="RTS16" s="1"/>
      <c r="RTT16" s="1"/>
      <c r="RTU16" s="1"/>
      <c r="RTV16" s="1"/>
      <c r="RTW16" s="1"/>
      <c r="RTX16" s="1"/>
      <c r="RTY16" s="1"/>
      <c r="RTZ16" s="1"/>
      <c r="RUA16" s="1"/>
      <c r="RUB16" s="1"/>
      <c r="RUC16" s="1"/>
      <c r="RUD16" s="1"/>
      <c r="RUE16" s="1"/>
      <c r="RUF16" s="1"/>
      <c r="RUG16" s="1"/>
      <c r="RUH16" s="1"/>
      <c r="RUI16" s="1"/>
      <c r="RUJ16" s="1"/>
      <c r="RUK16" s="1"/>
      <c r="RUL16" s="1"/>
      <c r="RUM16" s="1"/>
      <c r="RUN16" s="1"/>
      <c r="RUO16" s="1"/>
      <c r="RUP16" s="1"/>
      <c r="RUQ16" s="1"/>
      <c r="RUR16" s="1"/>
      <c r="RUS16" s="1"/>
      <c r="RUT16" s="1"/>
      <c r="RUU16" s="1"/>
      <c r="RUV16" s="1"/>
      <c r="RUW16" s="1"/>
      <c r="RUX16" s="1"/>
      <c r="RUY16" s="1"/>
      <c r="RUZ16" s="1"/>
      <c r="RVA16" s="1"/>
      <c r="RVB16" s="1"/>
      <c r="RVC16" s="1"/>
      <c r="RVD16" s="1"/>
      <c r="RVE16" s="1"/>
      <c r="RVF16" s="1"/>
      <c r="RVG16" s="1"/>
      <c r="RVH16" s="1"/>
      <c r="RVI16" s="1"/>
      <c r="RVJ16" s="1"/>
      <c r="RVK16" s="1"/>
      <c r="RVL16" s="1"/>
      <c r="RVM16" s="1"/>
      <c r="RVN16" s="1"/>
      <c r="RVO16" s="1"/>
      <c r="RVP16" s="1"/>
      <c r="RVQ16" s="1"/>
      <c r="RVR16" s="1"/>
      <c r="RVS16" s="1"/>
      <c r="RVT16" s="1"/>
      <c r="RVU16" s="1"/>
      <c r="RVV16" s="1"/>
      <c r="RVW16" s="1"/>
      <c r="RVX16" s="1"/>
      <c r="RVY16" s="1"/>
      <c r="RVZ16" s="1"/>
      <c r="RWA16" s="1"/>
      <c r="RWB16" s="1"/>
      <c r="RWC16" s="1"/>
      <c r="RWD16" s="1"/>
      <c r="RWE16" s="1"/>
      <c r="RWF16" s="1"/>
      <c r="RWG16" s="1"/>
      <c r="RWH16" s="1"/>
      <c r="RWI16" s="1"/>
      <c r="RWJ16" s="1"/>
      <c r="RWK16" s="1"/>
      <c r="RWL16" s="1"/>
      <c r="RWM16" s="1"/>
      <c r="RWN16" s="1"/>
      <c r="RWO16" s="1"/>
      <c r="RWP16" s="1"/>
      <c r="RWQ16" s="1"/>
      <c r="RWR16" s="1"/>
      <c r="RWS16" s="1"/>
      <c r="RWT16" s="1"/>
      <c r="RWU16" s="1"/>
      <c r="RWV16" s="1"/>
      <c r="RWW16" s="1"/>
      <c r="RWX16" s="1"/>
      <c r="RWY16" s="1"/>
      <c r="RWZ16" s="1"/>
      <c r="RXA16" s="1"/>
      <c r="RXB16" s="1"/>
      <c r="RXC16" s="1"/>
      <c r="RXD16" s="1"/>
      <c r="RXE16" s="1"/>
      <c r="RXF16" s="1"/>
      <c r="RXG16" s="1"/>
      <c r="RXH16" s="1"/>
      <c r="RXI16" s="1"/>
      <c r="RXJ16" s="1"/>
      <c r="RXK16" s="1"/>
      <c r="RXL16" s="1"/>
      <c r="RXM16" s="1"/>
      <c r="RXN16" s="1"/>
      <c r="RXO16" s="1"/>
      <c r="RXP16" s="1"/>
      <c r="RXQ16" s="1"/>
      <c r="RXR16" s="1"/>
      <c r="RXS16" s="1"/>
      <c r="RXT16" s="1"/>
      <c r="RXU16" s="1"/>
      <c r="RXV16" s="1"/>
      <c r="RXW16" s="1"/>
      <c r="RXX16" s="1"/>
      <c r="RXY16" s="1"/>
      <c r="RXZ16" s="1"/>
      <c r="RYA16" s="1"/>
      <c r="RYB16" s="1"/>
      <c r="RYC16" s="1"/>
      <c r="RYD16" s="1"/>
      <c r="RYE16" s="1"/>
      <c r="RYF16" s="1"/>
      <c r="RYG16" s="1"/>
      <c r="RYH16" s="1"/>
      <c r="RYI16" s="1"/>
      <c r="RYJ16" s="1"/>
      <c r="RYK16" s="1"/>
      <c r="RYL16" s="1"/>
      <c r="RYM16" s="1"/>
      <c r="RYN16" s="1"/>
      <c r="RYO16" s="1"/>
      <c r="RYP16" s="1"/>
      <c r="RYQ16" s="1"/>
      <c r="RYR16" s="1"/>
      <c r="RYS16" s="1"/>
      <c r="RYT16" s="1"/>
      <c r="RYU16" s="1"/>
      <c r="RYV16" s="1"/>
      <c r="RYW16" s="1"/>
      <c r="RYX16" s="1"/>
      <c r="RYY16" s="1"/>
      <c r="RYZ16" s="1"/>
      <c r="RZA16" s="1"/>
      <c r="RZB16" s="1"/>
      <c r="RZC16" s="1"/>
      <c r="RZD16" s="1"/>
      <c r="RZE16" s="1"/>
      <c r="RZF16" s="1"/>
      <c r="RZG16" s="1"/>
      <c r="RZH16" s="1"/>
      <c r="RZI16" s="1"/>
      <c r="RZJ16" s="1"/>
      <c r="RZK16" s="1"/>
      <c r="RZL16" s="1"/>
      <c r="RZM16" s="1"/>
      <c r="RZN16" s="1"/>
      <c r="RZO16" s="1"/>
      <c r="RZP16" s="1"/>
      <c r="RZQ16" s="1"/>
      <c r="RZR16" s="1"/>
      <c r="RZS16" s="1"/>
      <c r="RZT16" s="1"/>
      <c r="RZU16" s="1"/>
      <c r="RZV16" s="1"/>
      <c r="RZW16" s="1"/>
      <c r="RZX16" s="1"/>
      <c r="RZY16" s="1"/>
      <c r="RZZ16" s="1"/>
      <c r="SAA16" s="1"/>
      <c r="SAB16" s="1"/>
      <c r="SAC16" s="1"/>
      <c r="SAD16" s="1"/>
      <c r="SAE16" s="1"/>
      <c r="SAF16" s="1"/>
      <c r="SAG16" s="1"/>
      <c r="SAH16" s="1"/>
      <c r="SAI16" s="1"/>
      <c r="SAJ16" s="1"/>
      <c r="SAK16" s="1"/>
      <c r="SAL16" s="1"/>
      <c r="SAM16" s="1"/>
      <c r="SAN16" s="1"/>
      <c r="SAO16" s="1"/>
      <c r="SAP16" s="1"/>
      <c r="SAQ16" s="1"/>
      <c r="SAR16" s="1"/>
      <c r="SAS16" s="1"/>
      <c r="SAT16" s="1"/>
      <c r="SAU16" s="1"/>
      <c r="SAV16" s="1"/>
      <c r="SAW16" s="1"/>
      <c r="SAX16" s="1"/>
      <c r="SAY16" s="1"/>
      <c r="SAZ16" s="1"/>
      <c r="SBA16" s="1"/>
      <c r="SBB16" s="1"/>
      <c r="SBC16" s="1"/>
      <c r="SBD16" s="1"/>
      <c r="SBE16" s="1"/>
      <c r="SBF16" s="1"/>
      <c r="SBG16" s="1"/>
      <c r="SBH16" s="1"/>
      <c r="SBI16" s="1"/>
      <c r="SBJ16" s="1"/>
      <c r="SBK16" s="1"/>
      <c r="SBL16" s="1"/>
      <c r="SBM16" s="1"/>
      <c r="SBN16" s="1"/>
      <c r="SBO16" s="1"/>
      <c r="SBP16" s="1"/>
      <c r="SBQ16" s="1"/>
      <c r="SBR16" s="1"/>
      <c r="SBS16" s="1"/>
      <c r="SBT16" s="1"/>
      <c r="SBU16" s="1"/>
      <c r="SBV16" s="1"/>
      <c r="SBW16" s="1"/>
      <c r="SBX16" s="1"/>
      <c r="SBY16" s="1"/>
      <c r="SBZ16" s="1"/>
      <c r="SCA16" s="1"/>
      <c r="SCB16" s="1"/>
      <c r="SCC16" s="1"/>
      <c r="SCD16" s="1"/>
      <c r="SCE16" s="1"/>
      <c r="SCF16" s="1"/>
      <c r="SCG16" s="1"/>
      <c r="SCH16" s="1"/>
      <c r="SCI16" s="1"/>
      <c r="SCJ16" s="1"/>
      <c r="SCK16" s="1"/>
      <c r="SCL16" s="1"/>
      <c r="SCM16" s="1"/>
      <c r="SCN16" s="1"/>
      <c r="SCO16" s="1"/>
      <c r="SCP16" s="1"/>
      <c r="SCQ16" s="1"/>
      <c r="SCR16" s="1"/>
      <c r="SCS16" s="1"/>
      <c r="SCT16" s="1"/>
      <c r="SCU16" s="1"/>
      <c r="SCV16" s="1"/>
      <c r="SCW16" s="1"/>
      <c r="SCX16" s="1"/>
      <c r="SCY16" s="1"/>
      <c r="SCZ16" s="1"/>
      <c r="SDA16" s="1"/>
      <c r="SDB16" s="1"/>
      <c r="SDC16" s="1"/>
      <c r="SDD16" s="1"/>
      <c r="SDE16" s="1"/>
      <c r="SDF16" s="1"/>
      <c r="SDG16" s="1"/>
      <c r="SDH16" s="1"/>
      <c r="SDI16" s="1"/>
      <c r="SDJ16" s="1"/>
      <c r="SDK16" s="1"/>
      <c r="SDL16" s="1"/>
      <c r="SDM16" s="1"/>
      <c r="SDN16" s="1"/>
      <c r="SDO16" s="1"/>
      <c r="SDP16" s="1"/>
      <c r="SDQ16" s="1"/>
      <c r="SDR16" s="1"/>
      <c r="SDS16" s="1"/>
      <c r="SDT16" s="1"/>
      <c r="SDU16" s="1"/>
      <c r="SDV16" s="1"/>
      <c r="SDW16" s="1"/>
      <c r="SDX16" s="1"/>
      <c r="SDY16" s="1"/>
      <c r="SDZ16" s="1"/>
      <c r="SEA16" s="1"/>
      <c r="SEB16" s="1"/>
      <c r="SEC16" s="1"/>
      <c r="SED16" s="1"/>
      <c r="SEE16" s="1"/>
      <c r="SEF16" s="1"/>
      <c r="SEG16" s="1"/>
      <c r="SEH16" s="1"/>
      <c r="SEI16" s="1"/>
      <c r="SEJ16" s="1"/>
      <c r="SEK16" s="1"/>
      <c r="SEL16" s="1"/>
      <c r="SEM16" s="1"/>
      <c r="SEN16" s="1"/>
      <c r="SEO16" s="1"/>
      <c r="SEP16" s="1"/>
      <c r="SEQ16" s="1"/>
      <c r="SER16" s="1"/>
      <c r="SES16" s="1"/>
      <c r="SET16" s="1"/>
      <c r="SEU16" s="1"/>
      <c r="SEV16" s="1"/>
      <c r="SEW16" s="1"/>
      <c r="SEX16" s="1"/>
      <c r="SEY16" s="1"/>
      <c r="SEZ16" s="1"/>
      <c r="SFA16" s="1"/>
      <c r="SFB16" s="1"/>
      <c r="SFC16" s="1"/>
      <c r="SFD16" s="1"/>
      <c r="SFE16" s="1"/>
      <c r="SFF16" s="1"/>
      <c r="SFG16" s="1"/>
      <c r="SFH16" s="1"/>
      <c r="SFI16" s="1"/>
      <c r="SFJ16" s="1"/>
      <c r="SFK16" s="1"/>
      <c r="SFL16" s="1"/>
      <c r="SFM16" s="1"/>
      <c r="SFN16" s="1"/>
      <c r="SFO16" s="1"/>
      <c r="SFP16" s="1"/>
      <c r="SFQ16" s="1"/>
      <c r="SFR16" s="1"/>
      <c r="SFS16" s="1"/>
      <c r="SFT16" s="1"/>
      <c r="SFU16" s="1"/>
      <c r="SFV16" s="1"/>
      <c r="SFW16" s="1"/>
      <c r="SFX16" s="1"/>
      <c r="SFY16" s="1"/>
      <c r="SFZ16" s="1"/>
      <c r="SGA16" s="1"/>
      <c r="SGB16" s="1"/>
      <c r="SGC16" s="1"/>
      <c r="SGD16" s="1"/>
      <c r="SGE16" s="1"/>
      <c r="SGF16" s="1"/>
      <c r="SGG16" s="1"/>
      <c r="SGH16" s="1"/>
      <c r="SGI16" s="1"/>
      <c r="SGJ16" s="1"/>
      <c r="SGK16" s="1"/>
      <c r="SGL16" s="1"/>
      <c r="SGM16" s="1"/>
      <c r="SGN16" s="1"/>
      <c r="SGO16" s="1"/>
      <c r="SGP16" s="1"/>
      <c r="SGQ16" s="1"/>
      <c r="SGR16" s="1"/>
      <c r="SGS16" s="1"/>
      <c r="SGT16" s="1"/>
      <c r="SGU16" s="1"/>
      <c r="SGV16" s="1"/>
      <c r="SGW16" s="1"/>
      <c r="SGX16" s="1"/>
      <c r="SGY16" s="1"/>
      <c r="SGZ16" s="1"/>
      <c r="SHA16" s="1"/>
      <c r="SHB16" s="1"/>
      <c r="SHC16" s="1"/>
      <c r="SHD16" s="1"/>
      <c r="SHE16" s="1"/>
      <c r="SHF16" s="1"/>
      <c r="SHG16" s="1"/>
      <c r="SHH16" s="1"/>
      <c r="SHI16" s="1"/>
      <c r="SHJ16" s="1"/>
      <c r="SHK16" s="1"/>
      <c r="SHL16" s="1"/>
      <c r="SHM16" s="1"/>
      <c r="SHN16" s="1"/>
      <c r="SHO16" s="1"/>
      <c r="SHP16" s="1"/>
      <c r="SHQ16" s="1"/>
      <c r="SHR16" s="1"/>
      <c r="SHS16" s="1"/>
      <c r="SHT16" s="1"/>
      <c r="SHU16" s="1"/>
      <c r="SHV16" s="1"/>
      <c r="SHW16" s="1"/>
      <c r="SHX16" s="1"/>
      <c r="SHY16" s="1"/>
      <c r="SHZ16" s="1"/>
      <c r="SIA16" s="1"/>
      <c r="SIB16" s="1"/>
      <c r="SIC16" s="1"/>
      <c r="SID16" s="1"/>
      <c r="SIE16" s="1"/>
      <c r="SIF16" s="1"/>
      <c r="SIG16" s="1"/>
      <c r="SIH16" s="1"/>
      <c r="SII16" s="1"/>
      <c r="SIJ16" s="1"/>
      <c r="SIK16" s="1"/>
      <c r="SIL16" s="1"/>
      <c r="SIM16" s="1"/>
      <c r="SIN16" s="1"/>
      <c r="SIO16" s="1"/>
      <c r="SIP16" s="1"/>
      <c r="SIQ16" s="1"/>
      <c r="SIR16" s="1"/>
      <c r="SIS16" s="1"/>
      <c r="SIT16" s="1"/>
      <c r="SIU16" s="1"/>
      <c r="SIV16" s="1"/>
      <c r="SIW16" s="1"/>
      <c r="SIX16" s="1"/>
      <c r="SIY16" s="1"/>
      <c r="SIZ16" s="1"/>
      <c r="SJA16" s="1"/>
      <c r="SJB16" s="1"/>
      <c r="SJC16" s="1"/>
      <c r="SJD16" s="1"/>
      <c r="SJE16" s="1"/>
      <c r="SJF16" s="1"/>
      <c r="SJG16" s="1"/>
      <c r="SJH16" s="1"/>
      <c r="SJI16" s="1"/>
      <c r="SJJ16" s="1"/>
      <c r="SJK16" s="1"/>
      <c r="SJL16" s="1"/>
      <c r="SJM16" s="1"/>
      <c r="SJN16" s="1"/>
      <c r="SJO16" s="1"/>
      <c r="SJP16" s="1"/>
      <c r="SJQ16" s="1"/>
      <c r="SJR16" s="1"/>
      <c r="SJS16" s="1"/>
      <c r="SJT16" s="1"/>
      <c r="SJU16" s="1"/>
      <c r="SJV16" s="1"/>
      <c r="SJW16" s="1"/>
      <c r="SJX16" s="1"/>
      <c r="SJY16" s="1"/>
      <c r="SJZ16" s="1"/>
      <c r="SKA16" s="1"/>
      <c r="SKB16" s="1"/>
      <c r="SKC16" s="1"/>
      <c r="SKD16" s="1"/>
      <c r="SKE16" s="1"/>
      <c r="SKF16" s="1"/>
      <c r="SKG16" s="1"/>
      <c r="SKH16" s="1"/>
      <c r="SKI16" s="1"/>
      <c r="SKJ16" s="1"/>
      <c r="SKK16" s="1"/>
      <c r="SKL16" s="1"/>
      <c r="SKM16" s="1"/>
      <c r="SKN16" s="1"/>
      <c r="SKO16" s="1"/>
      <c r="SKP16" s="1"/>
      <c r="SKQ16" s="1"/>
      <c r="SKR16" s="1"/>
      <c r="SKS16" s="1"/>
      <c r="SKT16" s="1"/>
      <c r="SKU16" s="1"/>
      <c r="SKV16" s="1"/>
      <c r="SKW16" s="1"/>
      <c r="SKX16" s="1"/>
      <c r="SKY16" s="1"/>
      <c r="SKZ16" s="1"/>
      <c r="SLA16" s="1"/>
      <c r="SLB16" s="1"/>
      <c r="SLC16" s="1"/>
      <c r="SLD16" s="1"/>
      <c r="SLE16" s="1"/>
      <c r="SLF16" s="1"/>
      <c r="SLG16" s="1"/>
      <c r="SLH16" s="1"/>
      <c r="SLI16" s="1"/>
      <c r="SLJ16" s="1"/>
      <c r="SLK16" s="1"/>
      <c r="SLL16" s="1"/>
      <c r="SLM16" s="1"/>
      <c r="SLN16" s="1"/>
      <c r="SLO16" s="1"/>
      <c r="SLP16" s="1"/>
      <c r="SLQ16" s="1"/>
      <c r="SLR16" s="1"/>
      <c r="SLS16" s="1"/>
      <c r="SLT16" s="1"/>
      <c r="SLU16" s="1"/>
      <c r="SLV16" s="1"/>
      <c r="SLW16" s="1"/>
      <c r="SLX16" s="1"/>
      <c r="SLY16" s="1"/>
      <c r="SLZ16" s="1"/>
      <c r="SMA16" s="1"/>
      <c r="SMB16" s="1"/>
      <c r="SMC16" s="1"/>
      <c r="SMD16" s="1"/>
      <c r="SME16" s="1"/>
      <c r="SMF16" s="1"/>
      <c r="SMG16" s="1"/>
      <c r="SMH16" s="1"/>
      <c r="SMI16" s="1"/>
      <c r="SMJ16" s="1"/>
      <c r="SMK16" s="1"/>
      <c r="SML16" s="1"/>
      <c r="SMM16" s="1"/>
      <c r="SMN16" s="1"/>
      <c r="SMO16" s="1"/>
      <c r="SMP16" s="1"/>
      <c r="SMQ16" s="1"/>
      <c r="SMR16" s="1"/>
      <c r="SMS16" s="1"/>
      <c r="SMT16" s="1"/>
      <c r="SMU16" s="1"/>
      <c r="SMV16" s="1"/>
      <c r="SMW16" s="1"/>
      <c r="SMX16" s="1"/>
      <c r="SMY16" s="1"/>
      <c r="SMZ16" s="1"/>
      <c r="SNA16" s="1"/>
      <c r="SNB16" s="1"/>
      <c r="SNC16" s="1"/>
      <c r="SND16" s="1"/>
      <c r="SNE16" s="1"/>
      <c r="SNF16" s="1"/>
      <c r="SNG16" s="1"/>
      <c r="SNH16" s="1"/>
      <c r="SNI16" s="1"/>
      <c r="SNJ16" s="1"/>
      <c r="SNK16" s="1"/>
      <c r="SNL16" s="1"/>
      <c r="SNM16" s="1"/>
      <c r="SNN16" s="1"/>
      <c r="SNO16" s="1"/>
      <c r="SNP16" s="1"/>
      <c r="SNQ16" s="1"/>
      <c r="SNR16" s="1"/>
      <c r="SNS16" s="1"/>
      <c r="SNT16" s="1"/>
      <c r="SNU16" s="1"/>
      <c r="SNV16" s="1"/>
      <c r="SNW16" s="1"/>
      <c r="SNX16" s="1"/>
      <c r="SNY16" s="1"/>
      <c r="SNZ16" s="1"/>
      <c r="SOA16" s="1"/>
      <c r="SOB16" s="1"/>
      <c r="SOC16" s="1"/>
      <c r="SOD16" s="1"/>
      <c r="SOE16" s="1"/>
      <c r="SOF16" s="1"/>
      <c r="SOG16" s="1"/>
      <c r="SOH16" s="1"/>
      <c r="SOI16" s="1"/>
      <c r="SOJ16" s="1"/>
      <c r="SOK16" s="1"/>
      <c r="SOL16" s="1"/>
      <c r="SOM16" s="1"/>
      <c r="SON16" s="1"/>
      <c r="SOO16" s="1"/>
      <c r="SOP16" s="1"/>
      <c r="SOQ16" s="1"/>
      <c r="SOR16" s="1"/>
      <c r="SOS16" s="1"/>
      <c r="SOT16" s="1"/>
      <c r="SOU16" s="1"/>
      <c r="SOV16" s="1"/>
      <c r="SOW16" s="1"/>
      <c r="SOX16" s="1"/>
      <c r="SOY16" s="1"/>
      <c r="SOZ16" s="1"/>
      <c r="SPA16" s="1"/>
      <c r="SPB16" s="1"/>
      <c r="SPC16" s="1"/>
      <c r="SPD16" s="1"/>
      <c r="SPE16" s="1"/>
      <c r="SPF16" s="1"/>
      <c r="SPG16" s="1"/>
      <c r="SPH16" s="1"/>
      <c r="SPI16" s="1"/>
      <c r="SPJ16" s="1"/>
      <c r="SPK16" s="1"/>
      <c r="SPL16" s="1"/>
      <c r="SPM16" s="1"/>
      <c r="SPN16" s="1"/>
      <c r="SPO16" s="1"/>
      <c r="SPP16" s="1"/>
      <c r="SPQ16" s="1"/>
      <c r="SPR16" s="1"/>
      <c r="SPS16" s="1"/>
      <c r="SPT16" s="1"/>
      <c r="SPU16" s="1"/>
      <c r="SPV16" s="1"/>
      <c r="SPW16" s="1"/>
      <c r="SPX16" s="1"/>
      <c r="SPY16" s="1"/>
      <c r="SPZ16" s="1"/>
      <c r="SQA16" s="1"/>
      <c r="SQB16" s="1"/>
      <c r="SQC16" s="1"/>
      <c r="SQD16" s="1"/>
      <c r="SQE16" s="1"/>
      <c r="SQF16" s="1"/>
      <c r="SQG16" s="1"/>
      <c r="SQH16" s="1"/>
      <c r="SQI16" s="1"/>
      <c r="SQJ16" s="1"/>
      <c r="SQK16" s="1"/>
      <c r="SQL16" s="1"/>
      <c r="SQM16" s="1"/>
      <c r="SQN16" s="1"/>
      <c r="SQO16" s="1"/>
      <c r="SQP16" s="1"/>
      <c r="SQQ16" s="1"/>
      <c r="SQR16" s="1"/>
      <c r="SQS16" s="1"/>
      <c r="SQT16" s="1"/>
      <c r="SQU16" s="1"/>
      <c r="SQV16" s="1"/>
      <c r="SQW16" s="1"/>
      <c r="SQX16" s="1"/>
      <c r="SQY16" s="1"/>
      <c r="SQZ16" s="1"/>
      <c r="SRA16" s="1"/>
      <c r="SRB16" s="1"/>
      <c r="SRC16" s="1"/>
      <c r="SRD16" s="1"/>
      <c r="SRE16" s="1"/>
      <c r="SRF16" s="1"/>
      <c r="SRG16" s="1"/>
      <c r="SRH16" s="1"/>
      <c r="SRI16" s="1"/>
      <c r="SRJ16" s="1"/>
      <c r="SRK16" s="1"/>
      <c r="SRL16" s="1"/>
      <c r="SRM16" s="1"/>
      <c r="SRN16" s="1"/>
      <c r="SRO16" s="1"/>
      <c r="SRP16" s="1"/>
      <c r="SRQ16" s="1"/>
      <c r="SRR16" s="1"/>
      <c r="SRS16" s="1"/>
      <c r="SRT16" s="1"/>
      <c r="SRU16" s="1"/>
      <c r="SRV16" s="1"/>
      <c r="SRW16" s="1"/>
      <c r="SRX16" s="1"/>
      <c r="SRY16" s="1"/>
      <c r="SRZ16" s="1"/>
      <c r="SSA16" s="1"/>
      <c r="SSB16" s="1"/>
      <c r="SSC16" s="1"/>
      <c r="SSD16" s="1"/>
      <c r="SSE16" s="1"/>
      <c r="SSF16" s="1"/>
      <c r="SSG16" s="1"/>
      <c r="SSH16" s="1"/>
      <c r="SSI16" s="1"/>
      <c r="SSJ16" s="1"/>
      <c r="SSK16" s="1"/>
      <c r="SSL16" s="1"/>
      <c r="SSM16" s="1"/>
      <c r="SSN16" s="1"/>
      <c r="SSO16" s="1"/>
      <c r="SSP16" s="1"/>
      <c r="SSQ16" s="1"/>
      <c r="SSR16" s="1"/>
      <c r="SSS16" s="1"/>
      <c r="SST16" s="1"/>
      <c r="SSU16" s="1"/>
      <c r="SSV16" s="1"/>
      <c r="SSW16" s="1"/>
      <c r="SSX16" s="1"/>
      <c r="SSY16" s="1"/>
      <c r="SSZ16" s="1"/>
      <c r="STA16" s="1"/>
      <c r="STB16" s="1"/>
      <c r="STC16" s="1"/>
      <c r="STD16" s="1"/>
      <c r="STE16" s="1"/>
      <c r="STF16" s="1"/>
      <c r="STG16" s="1"/>
      <c r="STH16" s="1"/>
      <c r="STI16" s="1"/>
      <c r="STJ16" s="1"/>
      <c r="STK16" s="1"/>
      <c r="STL16" s="1"/>
      <c r="STM16" s="1"/>
      <c r="STN16" s="1"/>
      <c r="STO16" s="1"/>
      <c r="STP16" s="1"/>
      <c r="STQ16" s="1"/>
      <c r="STR16" s="1"/>
      <c r="STS16" s="1"/>
      <c r="STT16" s="1"/>
      <c r="STU16" s="1"/>
      <c r="STV16" s="1"/>
      <c r="STW16" s="1"/>
      <c r="STX16" s="1"/>
      <c r="STY16" s="1"/>
      <c r="STZ16" s="1"/>
      <c r="SUA16" s="1"/>
      <c r="SUB16" s="1"/>
      <c r="SUC16" s="1"/>
      <c r="SUD16" s="1"/>
      <c r="SUE16" s="1"/>
      <c r="SUF16" s="1"/>
      <c r="SUG16" s="1"/>
      <c r="SUH16" s="1"/>
      <c r="SUI16" s="1"/>
      <c r="SUJ16" s="1"/>
      <c r="SUK16" s="1"/>
      <c r="SUL16" s="1"/>
      <c r="SUM16" s="1"/>
      <c r="SUN16" s="1"/>
      <c r="SUO16" s="1"/>
      <c r="SUP16" s="1"/>
      <c r="SUQ16" s="1"/>
      <c r="SUR16" s="1"/>
      <c r="SUS16" s="1"/>
      <c r="SUT16" s="1"/>
      <c r="SUU16" s="1"/>
      <c r="SUV16" s="1"/>
      <c r="SUW16" s="1"/>
      <c r="SUX16" s="1"/>
      <c r="SUY16" s="1"/>
      <c r="SUZ16" s="1"/>
      <c r="SVA16" s="1"/>
      <c r="SVB16" s="1"/>
      <c r="SVC16" s="1"/>
      <c r="SVD16" s="1"/>
      <c r="SVE16" s="1"/>
      <c r="SVF16" s="1"/>
      <c r="SVG16" s="1"/>
      <c r="SVH16" s="1"/>
      <c r="SVI16" s="1"/>
      <c r="SVJ16" s="1"/>
      <c r="SVK16" s="1"/>
      <c r="SVL16" s="1"/>
      <c r="SVM16" s="1"/>
      <c r="SVN16" s="1"/>
      <c r="SVO16" s="1"/>
      <c r="SVP16" s="1"/>
      <c r="SVQ16" s="1"/>
      <c r="SVR16" s="1"/>
      <c r="SVS16" s="1"/>
      <c r="SVT16" s="1"/>
      <c r="SVU16" s="1"/>
      <c r="SVV16" s="1"/>
      <c r="SVW16" s="1"/>
      <c r="SVX16" s="1"/>
      <c r="SVY16" s="1"/>
      <c r="SVZ16" s="1"/>
      <c r="SWA16" s="1"/>
      <c r="SWB16" s="1"/>
      <c r="SWC16" s="1"/>
      <c r="SWD16" s="1"/>
      <c r="SWE16" s="1"/>
      <c r="SWF16" s="1"/>
      <c r="SWG16" s="1"/>
      <c r="SWH16" s="1"/>
      <c r="SWI16" s="1"/>
      <c r="SWJ16" s="1"/>
      <c r="SWK16" s="1"/>
      <c r="SWL16" s="1"/>
      <c r="SWM16" s="1"/>
      <c r="SWN16" s="1"/>
      <c r="SWO16" s="1"/>
      <c r="SWP16" s="1"/>
      <c r="SWQ16" s="1"/>
      <c r="SWR16" s="1"/>
      <c r="SWS16" s="1"/>
      <c r="SWT16" s="1"/>
      <c r="SWU16" s="1"/>
      <c r="SWV16" s="1"/>
      <c r="SWW16" s="1"/>
      <c r="SWX16" s="1"/>
      <c r="SWY16" s="1"/>
      <c r="SWZ16" s="1"/>
      <c r="SXA16" s="1"/>
      <c r="SXB16" s="1"/>
      <c r="SXC16" s="1"/>
      <c r="SXD16" s="1"/>
      <c r="SXE16" s="1"/>
      <c r="SXF16" s="1"/>
      <c r="SXG16" s="1"/>
      <c r="SXH16" s="1"/>
      <c r="SXI16" s="1"/>
      <c r="SXJ16" s="1"/>
      <c r="SXK16" s="1"/>
      <c r="SXL16" s="1"/>
      <c r="SXM16" s="1"/>
      <c r="SXN16" s="1"/>
      <c r="SXO16" s="1"/>
      <c r="SXP16" s="1"/>
      <c r="SXQ16" s="1"/>
      <c r="SXR16" s="1"/>
      <c r="SXS16" s="1"/>
      <c r="SXT16" s="1"/>
      <c r="SXU16" s="1"/>
      <c r="SXV16" s="1"/>
      <c r="SXW16" s="1"/>
      <c r="SXX16" s="1"/>
      <c r="SXY16" s="1"/>
      <c r="SXZ16" s="1"/>
      <c r="SYA16" s="1"/>
      <c r="SYB16" s="1"/>
      <c r="SYC16" s="1"/>
      <c r="SYD16" s="1"/>
      <c r="SYE16" s="1"/>
      <c r="SYF16" s="1"/>
      <c r="SYG16" s="1"/>
      <c r="SYH16" s="1"/>
      <c r="SYI16" s="1"/>
      <c r="SYJ16" s="1"/>
      <c r="SYK16" s="1"/>
      <c r="SYL16" s="1"/>
      <c r="SYM16" s="1"/>
      <c r="SYN16" s="1"/>
      <c r="SYO16" s="1"/>
      <c r="SYP16" s="1"/>
      <c r="SYQ16" s="1"/>
      <c r="SYR16" s="1"/>
      <c r="SYS16" s="1"/>
      <c r="SYT16" s="1"/>
      <c r="SYU16" s="1"/>
      <c r="SYV16" s="1"/>
      <c r="SYW16" s="1"/>
      <c r="SYX16" s="1"/>
      <c r="SYY16" s="1"/>
      <c r="SYZ16" s="1"/>
      <c r="SZA16" s="1"/>
      <c r="SZB16" s="1"/>
      <c r="SZC16" s="1"/>
      <c r="SZD16" s="1"/>
      <c r="SZE16" s="1"/>
      <c r="SZF16" s="1"/>
      <c r="SZG16" s="1"/>
      <c r="SZH16" s="1"/>
      <c r="SZI16" s="1"/>
      <c r="SZJ16" s="1"/>
      <c r="SZK16" s="1"/>
      <c r="SZL16" s="1"/>
      <c r="SZM16" s="1"/>
      <c r="SZN16" s="1"/>
      <c r="SZO16" s="1"/>
      <c r="SZP16" s="1"/>
      <c r="SZQ16" s="1"/>
      <c r="SZR16" s="1"/>
      <c r="SZS16" s="1"/>
      <c r="SZT16" s="1"/>
      <c r="SZU16" s="1"/>
      <c r="SZV16" s="1"/>
      <c r="SZW16" s="1"/>
      <c r="SZX16" s="1"/>
      <c r="SZY16" s="1"/>
      <c r="SZZ16" s="1"/>
      <c r="TAA16" s="1"/>
      <c r="TAB16" s="1"/>
      <c r="TAC16" s="1"/>
      <c r="TAD16" s="1"/>
      <c r="TAE16" s="1"/>
      <c r="TAF16" s="1"/>
      <c r="TAG16" s="1"/>
      <c r="TAH16" s="1"/>
      <c r="TAI16" s="1"/>
      <c r="TAJ16" s="1"/>
      <c r="TAK16" s="1"/>
      <c r="TAL16" s="1"/>
      <c r="TAM16" s="1"/>
      <c r="TAN16" s="1"/>
      <c r="TAO16" s="1"/>
      <c r="TAP16" s="1"/>
      <c r="TAQ16" s="1"/>
      <c r="TAR16" s="1"/>
      <c r="TAS16" s="1"/>
      <c r="TAT16" s="1"/>
      <c r="TAU16" s="1"/>
      <c r="TAV16" s="1"/>
      <c r="TAW16" s="1"/>
      <c r="TAX16" s="1"/>
      <c r="TAY16" s="1"/>
      <c r="TAZ16" s="1"/>
      <c r="TBA16" s="1"/>
      <c r="TBB16" s="1"/>
      <c r="TBC16" s="1"/>
      <c r="TBD16" s="1"/>
      <c r="TBE16" s="1"/>
      <c r="TBF16" s="1"/>
      <c r="TBG16" s="1"/>
      <c r="TBH16" s="1"/>
      <c r="TBI16" s="1"/>
      <c r="TBJ16" s="1"/>
      <c r="TBK16" s="1"/>
      <c r="TBL16" s="1"/>
      <c r="TBM16" s="1"/>
      <c r="TBN16" s="1"/>
      <c r="TBO16" s="1"/>
      <c r="TBP16" s="1"/>
      <c r="TBQ16" s="1"/>
      <c r="TBR16" s="1"/>
      <c r="TBS16" s="1"/>
      <c r="TBT16" s="1"/>
      <c r="TBU16" s="1"/>
      <c r="TBV16" s="1"/>
      <c r="TBW16" s="1"/>
      <c r="TBX16" s="1"/>
      <c r="TBY16" s="1"/>
      <c r="TBZ16" s="1"/>
      <c r="TCA16" s="1"/>
      <c r="TCB16" s="1"/>
      <c r="TCC16" s="1"/>
      <c r="TCD16" s="1"/>
      <c r="TCE16" s="1"/>
      <c r="TCF16" s="1"/>
      <c r="TCG16" s="1"/>
      <c r="TCH16" s="1"/>
      <c r="TCI16" s="1"/>
      <c r="TCJ16" s="1"/>
      <c r="TCK16" s="1"/>
      <c r="TCL16" s="1"/>
      <c r="TCM16" s="1"/>
      <c r="TCN16" s="1"/>
      <c r="TCO16" s="1"/>
      <c r="TCP16" s="1"/>
      <c r="TCQ16" s="1"/>
      <c r="TCR16" s="1"/>
      <c r="TCS16" s="1"/>
      <c r="TCT16" s="1"/>
      <c r="TCU16" s="1"/>
      <c r="TCV16" s="1"/>
      <c r="TCW16" s="1"/>
      <c r="TCX16" s="1"/>
      <c r="TCY16" s="1"/>
      <c r="TCZ16" s="1"/>
      <c r="TDA16" s="1"/>
      <c r="TDB16" s="1"/>
      <c r="TDC16" s="1"/>
      <c r="TDD16" s="1"/>
      <c r="TDE16" s="1"/>
      <c r="TDF16" s="1"/>
      <c r="TDG16" s="1"/>
      <c r="TDH16" s="1"/>
      <c r="TDI16" s="1"/>
      <c r="TDJ16" s="1"/>
      <c r="TDK16" s="1"/>
      <c r="TDL16" s="1"/>
      <c r="TDM16" s="1"/>
      <c r="TDN16" s="1"/>
      <c r="TDO16" s="1"/>
      <c r="TDP16" s="1"/>
      <c r="TDQ16" s="1"/>
      <c r="TDR16" s="1"/>
      <c r="TDS16" s="1"/>
      <c r="TDT16" s="1"/>
      <c r="TDU16" s="1"/>
      <c r="TDV16" s="1"/>
      <c r="TDW16" s="1"/>
      <c r="TDX16" s="1"/>
      <c r="TDY16" s="1"/>
      <c r="TDZ16" s="1"/>
      <c r="TEA16" s="1"/>
      <c r="TEB16" s="1"/>
      <c r="TEC16" s="1"/>
      <c r="TED16" s="1"/>
      <c r="TEE16" s="1"/>
      <c r="TEF16" s="1"/>
      <c r="TEG16" s="1"/>
      <c r="TEH16" s="1"/>
      <c r="TEI16" s="1"/>
      <c r="TEJ16" s="1"/>
      <c r="TEK16" s="1"/>
      <c r="TEL16" s="1"/>
      <c r="TEM16" s="1"/>
      <c r="TEN16" s="1"/>
      <c r="TEO16" s="1"/>
      <c r="TEP16" s="1"/>
      <c r="TEQ16" s="1"/>
      <c r="TER16" s="1"/>
      <c r="TES16" s="1"/>
      <c r="TET16" s="1"/>
      <c r="TEU16" s="1"/>
      <c r="TEV16" s="1"/>
      <c r="TEW16" s="1"/>
      <c r="TEX16" s="1"/>
      <c r="TEY16" s="1"/>
      <c r="TEZ16" s="1"/>
      <c r="TFA16" s="1"/>
      <c r="TFB16" s="1"/>
      <c r="TFC16" s="1"/>
      <c r="TFD16" s="1"/>
      <c r="TFE16" s="1"/>
      <c r="TFF16" s="1"/>
      <c r="TFG16" s="1"/>
      <c r="TFH16" s="1"/>
      <c r="TFI16" s="1"/>
      <c r="TFJ16" s="1"/>
      <c r="TFK16" s="1"/>
      <c r="TFL16" s="1"/>
      <c r="TFM16" s="1"/>
      <c r="TFN16" s="1"/>
      <c r="TFO16" s="1"/>
      <c r="TFP16" s="1"/>
      <c r="TFQ16" s="1"/>
      <c r="TFR16" s="1"/>
      <c r="TFS16" s="1"/>
      <c r="TFT16" s="1"/>
      <c r="TFU16" s="1"/>
      <c r="TFV16" s="1"/>
      <c r="TFW16" s="1"/>
      <c r="TFX16" s="1"/>
      <c r="TFY16" s="1"/>
      <c r="TFZ16" s="1"/>
      <c r="TGA16" s="1"/>
      <c r="TGB16" s="1"/>
      <c r="TGC16" s="1"/>
      <c r="TGD16" s="1"/>
      <c r="TGE16" s="1"/>
      <c r="TGF16" s="1"/>
      <c r="TGG16" s="1"/>
      <c r="TGH16" s="1"/>
      <c r="TGI16" s="1"/>
      <c r="TGJ16" s="1"/>
      <c r="TGK16" s="1"/>
      <c r="TGL16" s="1"/>
      <c r="TGM16" s="1"/>
      <c r="TGN16" s="1"/>
      <c r="TGO16" s="1"/>
      <c r="TGP16" s="1"/>
      <c r="TGQ16" s="1"/>
      <c r="TGR16" s="1"/>
      <c r="TGS16" s="1"/>
      <c r="TGT16" s="1"/>
      <c r="TGU16" s="1"/>
      <c r="TGV16" s="1"/>
      <c r="TGW16" s="1"/>
      <c r="TGX16" s="1"/>
      <c r="TGY16" s="1"/>
      <c r="TGZ16" s="1"/>
      <c r="THA16" s="1"/>
      <c r="THB16" s="1"/>
      <c r="THC16" s="1"/>
      <c r="THD16" s="1"/>
      <c r="THE16" s="1"/>
      <c r="THF16" s="1"/>
      <c r="THG16" s="1"/>
      <c r="THH16" s="1"/>
      <c r="THI16" s="1"/>
      <c r="THJ16" s="1"/>
      <c r="THK16" s="1"/>
      <c r="THL16" s="1"/>
      <c r="THM16" s="1"/>
      <c r="THN16" s="1"/>
      <c r="THO16" s="1"/>
      <c r="THP16" s="1"/>
      <c r="THQ16" s="1"/>
      <c r="THR16" s="1"/>
      <c r="THS16" s="1"/>
      <c r="THT16" s="1"/>
      <c r="THU16" s="1"/>
      <c r="THV16" s="1"/>
      <c r="THW16" s="1"/>
      <c r="THX16" s="1"/>
      <c r="THY16" s="1"/>
      <c r="THZ16" s="1"/>
      <c r="TIA16" s="1"/>
      <c r="TIB16" s="1"/>
      <c r="TIC16" s="1"/>
      <c r="TID16" s="1"/>
      <c r="TIE16" s="1"/>
      <c r="TIF16" s="1"/>
      <c r="TIG16" s="1"/>
      <c r="TIH16" s="1"/>
      <c r="TII16" s="1"/>
      <c r="TIJ16" s="1"/>
      <c r="TIK16" s="1"/>
      <c r="TIL16" s="1"/>
      <c r="TIM16" s="1"/>
      <c r="TIN16" s="1"/>
      <c r="TIO16" s="1"/>
      <c r="TIP16" s="1"/>
      <c r="TIQ16" s="1"/>
      <c r="TIR16" s="1"/>
      <c r="TIS16" s="1"/>
      <c r="TIT16" s="1"/>
      <c r="TIU16" s="1"/>
      <c r="TIV16" s="1"/>
      <c r="TIW16" s="1"/>
      <c r="TIX16" s="1"/>
      <c r="TIY16" s="1"/>
      <c r="TIZ16" s="1"/>
      <c r="TJA16" s="1"/>
      <c r="TJB16" s="1"/>
      <c r="TJC16" s="1"/>
      <c r="TJD16" s="1"/>
      <c r="TJE16" s="1"/>
      <c r="TJF16" s="1"/>
      <c r="TJG16" s="1"/>
      <c r="TJH16" s="1"/>
      <c r="TJI16" s="1"/>
      <c r="TJJ16" s="1"/>
      <c r="TJK16" s="1"/>
      <c r="TJL16" s="1"/>
      <c r="TJM16" s="1"/>
      <c r="TJN16" s="1"/>
      <c r="TJO16" s="1"/>
      <c r="TJP16" s="1"/>
      <c r="TJQ16" s="1"/>
      <c r="TJR16" s="1"/>
      <c r="TJS16" s="1"/>
      <c r="TJT16" s="1"/>
      <c r="TJU16" s="1"/>
      <c r="TJV16" s="1"/>
      <c r="TJW16" s="1"/>
      <c r="TJX16" s="1"/>
      <c r="TJY16" s="1"/>
      <c r="TJZ16" s="1"/>
      <c r="TKA16" s="1"/>
      <c r="TKB16" s="1"/>
      <c r="TKC16" s="1"/>
      <c r="TKD16" s="1"/>
      <c r="TKE16" s="1"/>
      <c r="TKF16" s="1"/>
      <c r="TKG16" s="1"/>
      <c r="TKH16" s="1"/>
      <c r="TKI16" s="1"/>
      <c r="TKJ16" s="1"/>
      <c r="TKK16" s="1"/>
      <c r="TKL16" s="1"/>
      <c r="TKM16" s="1"/>
      <c r="TKN16" s="1"/>
      <c r="TKO16" s="1"/>
      <c r="TKP16" s="1"/>
      <c r="TKQ16" s="1"/>
      <c r="TKR16" s="1"/>
      <c r="TKS16" s="1"/>
      <c r="TKT16" s="1"/>
      <c r="TKU16" s="1"/>
      <c r="TKV16" s="1"/>
      <c r="TKW16" s="1"/>
      <c r="TKX16" s="1"/>
      <c r="TKY16" s="1"/>
      <c r="TKZ16" s="1"/>
      <c r="TLA16" s="1"/>
      <c r="TLB16" s="1"/>
      <c r="TLC16" s="1"/>
      <c r="TLD16" s="1"/>
      <c r="TLE16" s="1"/>
      <c r="TLF16" s="1"/>
      <c r="TLG16" s="1"/>
      <c r="TLH16" s="1"/>
      <c r="TLI16" s="1"/>
      <c r="TLJ16" s="1"/>
      <c r="TLK16" s="1"/>
      <c r="TLL16" s="1"/>
      <c r="TLM16" s="1"/>
      <c r="TLN16" s="1"/>
      <c r="TLO16" s="1"/>
      <c r="TLP16" s="1"/>
      <c r="TLQ16" s="1"/>
      <c r="TLR16" s="1"/>
      <c r="TLS16" s="1"/>
      <c r="TLT16" s="1"/>
      <c r="TLU16" s="1"/>
      <c r="TLV16" s="1"/>
      <c r="TLW16" s="1"/>
      <c r="TLX16" s="1"/>
      <c r="TLY16" s="1"/>
      <c r="TLZ16" s="1"/>
      <c r="TMA16" s="1"/>
      <c r="TMB16" s="1"/>
      <c r="TMC16" s="1"/>
      <c r="TMD16" s="1"/>
      <c r="TME16" s="1"/>
      <c r="TMF16" s="1"/>
      <c r="TMG16" s="1"/>
      <c r="TMH16" s="1"/>
      <c r="TMI16" s="1"/>
      <c r="TMJ16" s="1"/>
      <c r="TMK16" s="1"/>
      <c r="TML16" s="1"/>
      <c r="TMM16" s="1"/>
      <c r="TMN16" s="1"/>
      <c r="TMO16" s="1"/>
      <c r="TMP16" s="1"/>
      <c r="TMQ16" s="1"/>
      <c r="TMR16" s="1"/>
      <c r="TMS16" s="1"/>
      <c r="TMT16" s="1"/>
      <c r="TMU16" s="1"/>
      <c r="TMV16" s="1"/>
      <c r="TMW16" s="1"/>
      <c r="TMX16" s="1"/>
      <c r="TMY16" s="1"/>
      <c r="TMZ16" s="1"/>
      <c r="TNA16" s="1"/>
      <c r="TNB16" s="1"/>
      <c r="TNC16" s="1"/>
      <c r="TND16" s="1"/>
      <c r="TNE16" s="1"/>
      <c r="TNF16" s="1"/>
      <c r="TNG16" s="1"/>
      <c r="TNH16" s="1"/>
      <c r="TNI16" s="1"/>
      <c r="TNJ16" s="1"/>
      <c r="TNK16" s="1"/>
      <c r="TNL16" s="1"/>
      <c r="TNM16" s="1"/>
      <c r="TNN16" s="1"/>
      <c r="TNO16" s="1"/>
      <c r="TNP16" s="1"/>
      <c r="TNQ16" s="1"/>
      <c r="TNR16" s="1"/>
      <c r="TNS16" s="1"/>
      <c r="TNT16" s="1"/>
      <c r="TNU16" s="1"/>
      <c r="TNV16" s="1"/>
      <c r="TNW16" s="1"/>
      <c r="TNX16" s="1"/>
      <c r="TNY16" s="1"/>
      <c r="TNZ16" s="1"/>
      <c r="TOA16" s="1"/>
      <c r="TOB16" s="1"/>
      <c r="TOC16" s="1"/>
      <c r="TOD16" s="1"/>
      <c r="TOE16" s="1"/>
      <c r="TOF16" s="1"/>
      <c r="TOG16" s="1"/>
      <c r="TOH16" s="1"/>
      <c r="TOI16" s="1"/>
      <c r="TOJ16" s="1"/>
      <c r="TOK16" s="1"/>
      <c r="TOL16" s="1"/>
      <c r="TOM16" s="1"/>
      <c r="TON16" s="1"/>
      <c r="TOO16" s="1"/>
      <c r="TOP16" s="1"/>
      <c r="TOQ16" s="1"/>
      <c r="TOR16" s="1"/>
      <c r="TOS16" s="1"/>
      <c r="TOT16" s="1"/>
      <c r="TOU16" s="1"/>
      <c r="TOV16" s="1"/>
      <c r="TOW16" s="1"/>
      <c r="TOX16" s="1"/>
      <c r="TOY16" s="1"/>
      <c r="TOZ16" s="1"/>
      <c r="TPA16" s="1"/>
      <c r="TPB16" s="1"/>
      <c r="TPC16" s="1"/>
      <c r="TPD16" s="1"/>
      <c r="TPE16" s="1"/>
      <c r="TPF16" s="1"/>
      <c r="TPG16" s="1"/>
      <c r="TPH16" s="1"/>
      <c r="TPI16" s="1"/>
      <c r="TPJ16" s="1"/>
      <c r="TPK16" s="1"/>
      <c r="TPL16" s="1"/>
      <c r="TPM16" s="1"/>
      <c r="TPN16" s="1"/>
      <c r="TPO16" s="1"/>
      <c r="TPP16" s="1"/>
      <c r="TPQ16" s="1"/>
      <c r="TPR16" s="1"/>
      <c r="TPS16" s="1"/>
      <c r="TPT16" s="1"/>
      <c r="TPU16" s="1"/>
      <c r="TPV16" s="1"/>
      <c r="TPW16" s="1"/>
      <c r="TPX16" s="1"/>
      <c r="TPY16" s="1"/>
      <c r="TPZ16" s="1"/>
      <c r="TQA16" s="1"/>
      <c r="TQB16" s="1"/>
      <c r="TQC16" s="1"/>
      <c r="TQD16" s="1"/>
      <c r="TQE16" s="1"/>
      <c r="TQF16" s="1"/>
      <c r="TQG16" s="1"/>
      <c r="TQH16" s="1"/>
      <c r="TQI16" s="1"/>
      <c r="TQJ16" s="1"/>
      <c r="TQK16" s="1"/>
      <c r="TQL16" s="1"/>
      <c r="TQM16" s="1"/>
      <c r="TQN16" s="1"/>
      <c r="TQO16" s="1"/>
      <c r="TQP16" s="1"/>
      <c r="TQQ16" s="1"/>
      <c r="TQR16" s="1"/>
      <c r="TQS16" s="1"/>
      <c r="TQT16" s="1"/>
      <c r="TQU16" s="1"/>
      <c r="TQV16" s="1"/>
      <c r="TQW16" s="1"/>
      <c r="TQX16" s="1"/>
      <c r="TQY16" s="1"/>
      <c r="TQZ16" s="1"/>
      <c r="TRA16" s="1"/>
      <c r="TRB16" s="1"/>
      <c r="TRC16" s="1"/>
      <c r="TRD16" s="1"/>
      <c r="TRE16" s="1"/>
      <c r="TRF16" s="1"/>
      <c r="TRG16" s="1"/>
      <c r="TRH16" s="1"/>
      <c r="TRI16" s="1"/>
      <c r="TRJ16" s="1"/>
      <c r="TRK16" s="1"/>
      <c r="TRL16" s="1"/>
      <c r="TRM16" s="1"/>
      <c r="TRN16" s="1"/>
      <c r="TRO16" s="1"/>
      <c r="TRP16" s="1"/>
      <c r="TRQ16" s="1"/>
      <c r="TRR16" s="1"/>
      <c r="TRS16" s="1"/>
      <c r="TRT16" s="1"/>
      <c r="TRU16" s="1"/>
      <c r="TRV16" s="1"/>
      <c r="TRW16" s="1"/>
      <c r="TRX16" s="1"/>
      <c r="TRY16" s="1"/>
      <c r="TRZ16" s="1"/>
      <c r="TSA16" s="1"/>
      <c r="TSB16" s="1"/>
      <c r="TSC16" s="1"/>
      <c r="TSD16" s="1"/>
      <c r="TSE16" s="1"/>
      <c r="TSF16" s="1"/>
      <c r="TSG16" s="1"/>
      <c r="TSH16" s="1"/>
      <c r="TSI16" s="1"/>
      <c r="TSJ16" s="1"/>
      <c r="TSK16" s="1"/>
      <c r="TSL16" s="1"/>
      <c r="TSM16" s="1"/>
      <c r="TSN16" s="1"/>
      <c r="TSO16" s="1"/>
      <c r="TSP16" s="1"/>
      <c r="TSQ16" s="1"/>
      <c r="TSR16" s="1"/>
      <c r="TSS16" s="1"/>
      <c r="TST16" s="1"/>
      <c r="TSU16" s="1"/>
      <c r="TSV16" s="1"/>
      <c r="TSW16" s="1"/>
      <c r="TSX16" s="1"/>
      <c r="TSY16" s="1"/>
      <c r="TSZ16" s="1"/>
      <c r="TTA16" s="1"/>
      <c r="TTB16" s="1"/>
      <c r="TTC16" s="1"/>
      <c r="TTD16" s="1"/>
      <c r="TTE16" s="1"/>
      <c r="TTF16" s="1"/>
      <c r="TTG16" s="1"/>
      <c r="TTH16" s="1"/>
      <c r="TTI16" s="1"/>
      <c r="TTJ16" s="1"/>
      <c r="TTK16" s="1"/>
      <c r="TTL16" s="1"/>
      <c r="TTM16" s="1"/>
      <c r="TTN16" s="1"/>
      <c r="TTO16" s="1"/>
      <c r="TTP16" s="1"/>
      <c r="TTQ16" s="1"/>
      <c r="TTR16" s="1"/>
      <c r="TTS16" s="1"/>
      <c r="TTT16" s="1"/>
      <c r="TTU16" s="1"/>
      <c r="TTV16" s="1"/>
      <c r="TTW16" s="1"/>
      <c r="TTX16" s="1"/>
      <c r="TTY16" s="1"/>
      <c r="TTZ16" s="1"/>
      <c r="TUA16" s="1"/>
      <c r="TUB16" s="1"/>
      <c r="TUC16" s="1"/>
      <c r="TUD16" s="1"/>
      <c r="TUE16" s="1"/>
      <c r="TUF16" s="1"/>
      <c r="TUG16" s="1"/>
      <c r="TUH16" s="1"/>
      <c r="TUI16" s="1"/>
      <c r="TUJ16" s="1"/>
      <c r="TUK16" s="1"/>
      <c r="TUL16" s="1"/>
      <c r="TUM16" s="1"/>
      <c r="TUN16" s="1"/>
      <c r="TUO16" s="1"/>
      <c r="TUP16" s="1"/>
      <c r="TUQ16" s="1"/>
      <c r="TUR16" s="1"/>
      <c r="TUS16" s="1"/>
      <c r="TUT16" s="1"/>
      <c r="TUU16" s="1"/>
      <c r="TUV16" s="1"/>
      <c r="TUW16" s="1"/>
      <c r="TUX16" s="1"/>
      <c r="TUY16" s="1"/>
      <c r="TUZ16" s="1"/>
      <c r="TVA16" s="1"/>
      <c r="TVB16" s="1"/>
      <c r="TVC16" s="1"/>
      <c r="TVD16" s="1"/>
      <c r="TVE16" s="1"/>
      <c r="TVF16" s="1"/>
      <c r="TVG16" s="1"/>
      <c r="TVH16" s="1"/>
      <c r="TVI16" s="1"/>
      <c r="TVJ16" s="1"/>
      <c r="TVK16" s="1"/>
      <c r="TVL16" s="1"/>
      <c r="TVM16" s="1"/>
      <c r="TVN16" s="1"/>
      <c r="TVO16" s="1"/>
      <c r="TVP16" s="1"/>
      <c r="TVQ16" s="1"/>
      <c r="TVR16" s="1"/>
      <c r="TVS16" s="1"/>
      <c r="TVT16" s="1"/>
      <c r="TVU16" s="1"/>
      <c r="TVV16" s="1"/>
      <c r="TVW16" s="1"/>
      <c r="TVX16" s="1"/>
      <c r="TVY16" s="1"/>
      <c r="TVZ16" s="1"/>
      <c r="TWA16" s="1"/>
      <c r="TWB16" s="1"/>
      <c r="TWC16" s="1"/>
      <c r="TWD16" s="1"/>
      <c r="TWE16" s="1"/>
      <c r="TWF16" s="1"/>
      <c r="TWG16" s="1"/>
      <c r="TWH16" s="1"/>
      <c r="TWI16" s="1"/>
      <c r="TWJ16" s="1"/>
      <c r="TWK16" s="1"/>
      <c r="TWL16" s="1"/>
      <c r="TWM16" s="1"/>
      <c r="TWN16" s="1"/>
      <c r="TWO16" s="1"/>
      <c r="TWP16" s="1"/>
      <c r="TWQ16" s="1"/>
      <c r="TWR16" s="1"/>
      <c r="TWS16" s="1"/>
      <c r="TWT16" s="1"/>
      <c r="TWU16" s="1"/>
      <c r="TWV16" s="1"/>
      <c r="TWW16" s="1"/>
      <c r="TWX16" s="1"/>
      <c r="TWY16" s="1"/>
      <c r="TWZ16" s="1"/>
      <c r="TXA16" s="1"/>
      <c r="TXB16" s="1"/>
      <c r="TXC16" s="1"/>
      <c r="TXD16" s="1"/>
      <c r="TXE16" s="1"/>
      <c r="TXF16" s="1"/>
      <c r="TXG16" s="1"/>
      <c r="TXH16" s="1"/>
      <c r="TXI16" s="1"/>
      <c r="TXJ16" s="1"/>
      <c r="TXK16" s="1"/>
      <c r="TXL16" s="1"/>
      <c r="TXM16" s="1"/>
      <c r="TXN16" s="1"/>
      <c r="TXO16" s="1"/>
      <c r="TXP16" s="1"/>
      <c r="TXQ16" s="1"/>
      <c r="TXR16" s="1"/>
      <c r="TXS16" s="1"/>
      <c r="TXT16" s="1"/>
      <c r="TXU16" s="1"/>
      <c r="TXV16" s="1"/>
      <c r="TXW16" s="1"/>
      <c r="TXX16" s="1"/>
      <c r="TXY16" s="1"/>
      <c r="TXZ16" s="1"/>
      <c r="TYA16" s="1"/>
      <c r="TYB16" s="1"/>
      <c r="TYC16" s="1"/>
      <c r="TYD16" s="1"/>
      <c r="TYE16" s="1"/>
      <c r="TYF16" s="1"/>
      <c r="TYG16" s="1"/>
      <c r="TYH16" s="1"/>
      <c r="TYI16" s="1"/>
      <c r="TYJ16" s="1"/>
      <c r="TYK16" s="1"/>
      <c r="TYL16" s="1"/>
      <c r="TYM16" s="1"/>
      <c r="TYN16" s="1"/>
      <c r="TYO16" s="1"/>
      <c r="TYP16" s="1"/>
      <c r="TYQ16" s="1"/>
      <c r="TYR16" s="1"/>
      <c r="TYS16" s="1"/>
      <c r="TYT16" s="1"/>
      <c r="TYU16" s="1"/>
      <c r="TYV16" s="1"/>
      <c r="TYW16" s="1"/>
      <c r="TYX16" s="1"/>
      <c r="TYY16" s="1"/>
      <c r="TYZ16" s="1"/>
      <c r="TZA16" s="1"/>
      <c r="TZB16" s="1"/>
      <c r="TZC16" s="1"/>
      <c r="TZD16" s="1"/>
      <c r="TZE16" s="1"/>
      <c r="TZF16" s="1"/>
      <c r="TZG16" s="1"/>
      <c r="TZH16" s="1"/>
      <c r="TZI16" s="1"/>
      <c r="TZJ16" s="1"/>
      <c r="TZK16" s="1"/>
      <c r="TZL16" s="1"/>
      <c r="TZM16" s="1"/>
      <c r="TZN16" s="1"/>
      <c r="TZO16" s="1"/>
      <c r="TZP16" s="1"/>
      <c r="TZQ16" s="1"/>
      <c r="TZR16" s="1"/>
      <c r="TZS16" s="1"/>
      <c r="TZT16" s="1"/>
      <c r="TZU16" s="1"/>
      <c r="TZV16" s="1"/>
      <c r="TZW16" s="1"/>
      <c r="TZX16" s="1"/>
      <c r="TZY16" s="1"/>
      <c r="TZZ16" s="1"/>
      <c r="UAA16" s="1"/>
      <c r="UAB16" s="1"/>
      <c r="UAC16" s="1"/>
      <c r="UAD16" s="1"/>
      <c r="UAE16" s="1"/>
      <c r="UAF16" s="1"/>
      <c r="UAG16" s="1"/>
      <c r="UAH16" s="1"/>
      <c r="UAI16" s="1"/>
      <c r="UAJ16" s="1"/>
      <c r="UAK16" s="1"/>
      <c r="UAL16" s="1"/>
      <c r="UAM16" s="1"/>
      <c r="UAN16" s="1"/>
      <c r="UAO16" s="1"/>
      <c r="UAP16" s="1"/>
      <c r="UAQ16" s="1"/>
      <c r="UAR16" s="1"/>
      <c r="UAS16" s="1"/>
      <c r="UAT16" s="1"/>
      <c r="UAU16" s="1"/>
      <c r="UAV16" s="1"/>
      <c r="UAW16" s="1"/>
      <c r="UAX16" s="1"/>
      <c r="UAY16" s="1"/>
      <c r="UAZ16" s="1"/>
      <c r="UBA16" s="1"/>
      <c r="UBB16" s="1"/>
      <c r="UBC16" s="1"/>
      <c r="UBD16" s="1"/>
      <c r="UBE16" s="1"/>
      <c r="UBF16" s="1"/>
      <c r="UBG16" s="1"/>
      <c r="UBH16" s="1"/>
      <c r="UBI16" s="1"/>
      <c r="UBJ16" s="1"/>
      <c r="UBK16" s="1"/>
      <c r="UBL16" s="1"/>
      <c r="UBM16" s="1"/>
      <c r="UBN16" s="1"/>
      <c r="UBO16" s="1"/>
      <c r="UBP16" s="1"/>
      <c r="UBQ16" s="1"/>
      <c r="UBR16" s="1"/>
      <c r="UBS16" s="1"/>
      <c r="UBT16" s="1"/>
      <c r="UBU16" s="1"/>
      <c r="UBV16" s="1"/>
      <c r="UBW16" s="1"/>
      <c r="UBX16" s="1"/>
      <c r="UBY16" s="1"/>
      <c r="UBZ16" s="1"/>
      <c r="UCA16" s="1"/>
      <c r="UCB16" s="1"/>
      <c r="UCC16" s="1"/>
      <c r="UCD16" s="1"/>
      <c r="UCE16" s="1"/>
      <c r="UCF16" s="1"/>
      <c r="UCG16" s="1"/>
      <c r="UCH16" s="1"/>
      <c r="UCI16" s="1"/>
      <c r="UCJ16" s="1"/>
      <c r="UCK16" s="1"/>
      <c r="UCL16" s="1"/>
      <c r="UCM16" s="1"/>
      <c r="UCN16" s="1"/>
      <c r="UCO16" s="1"/>
      <c r="UCP16" s="1"/>
      <c r="UCQ16" s="1"/>
      <c r="UCR16" s="1"/>
      <c r="UCS16" s="1"/>
      <c r="UCT16" s="1"/>
      <c r="UCU16" s="1"/>
      <c r="UCV16" s="1"/>
      <c r="UCW16" s="1"/>
      <c r="UCX16" s="1"/>
      <c r="UCY16" s="1"/>
      <c r="UCZ16" s="1"/>
      <c r="UDA16" s="1"/>
      <c r="UDB16" s="1"/>
      <c r="UDC16" s="1"/>
      <c r="UDD16" s="1"/>
      <c r="UDE16" s="1"/>
      <c r="UDF16" s="1"/>
      <c r="UDG16" s="1"/>
      <c r="UDH16" s="1"/>
      <c r="UDI16" s="1"/>
      <c r="UDJ16" s="1"/>
      <c r="UDK16" s="1"/>
      <c r="UDL16" s="1"/>
      <c r="UDM16" s="1"/>
      <c r="UDN16" s="1"/>
      <c r="UDO16" s="1"/>
      <c r="UDP16" s="1"/>
      <c r="UDQ16" s="1"/>
      <c r="UDR16" s="1"/>
      <c r="UDS16" s="1"/>
      <c r="UDT16" s="1"/>
      <c r="UDU16" s="1"/>
      <c r="UDV16" s="1"/>
      <c r="UDW16" s="1"/>
      <c r="UDX16" s="1"/>
      <c r="UDY16" s="1"/>
      <c r="UDZ16" s="1"/>
      <c r="UEA16" s="1"/>
      <c r="UEB16" s="1"/>
      <c r="UEC16" s="1"/>
      <c r="UED16" s="1"/>
      <c r="UEE16" s="1"/>
      <c r="UEF16" s="1"/>
      <c r="UEG16" s="1"/>
      <c r="UEH16" s="1"/>
      <c r="UEI16" s="1"/>
      <c r="UEJ16" s="1"/>
      <c r="UEK16" s="1"/>
      <c r="UEL16" s="1"/>
      <c r="UEM16" s="1"/>
      <c r="UEN16" s="1"/>
      <c r="UEO16" s="1"/>
      <c r="UEP16" s="1"/>
      <c r="UEQ16" s="1"/>
      <c r="UER16" s="1"/>
      <c r="UES16" s="1"/>
      <c r="UET16" s="1"/>
      <c r="UEU16" s="1"/>
      <c r="UEV16" s="1"/>
      <c r="UEW16" s="1"/>
      <c r="UEX16" s="1"/>
      <c r="UEY16" s="1"/>
      <c r="UEZ16" s="1"/>
      <c r="UFA16" s="1"/>
      <c r="UFB16" s="1"/>
      <c r="UFC16" s="1"/>
      <c r="UFD16" s="1"/>
      <c r="UFE16" s="1"/>
      <c r="UFF16" s="1"/>
      <c r="UFG16" s="1"/>
      <c r="UFH16" s="1"/>
      <c r="UFI16" s="1"/>
      <c r="UFJ16" s="1"/>
      <c r="UFK16" s="1"/>
      <c r="UFL16" s="1"/>
      <c r="UFM16" s="1"/>
      <c r="UFN16" s="1"/>
      <c r="UFO16" s="1"/>
      <c r="UFP16" s="1"/>
      <c r="UFQ16" s="1"/>
      <c r="UFR16" s="1"/>
      <c r="UFS16" s="1"/>
      <c r="UFT16" s="1"/>
      <c r="UFU16" s="1"/>
      <c r="UFV16" s="1"/>
      <c r="UFW16" s="1"/>
      <c r="UFX16" s="1"/>
      <c r="UFY16" s="1"/>
      <c r="UFZ16" s="1"/>
      <c r="UGA16" s="1"/>
      <c r="UGB16" s="1"/>
      <c r="UGC16" s="1"/>
      <c r="UGD16" s="1"/>
      <c r="UGE16" s="1"/>
      <c r="UGF16" s="1"/>
      <c r="UGG16" s="1"/>
      <c r="UGH16" s="1"/>
      <c r="UGI16" s="1"/>
      <c r="UGJ16" s="1"/>
      <c r="UGK16" s="1"/>
      <c r="UGL16" s="1"/>
      <c r="UGM16" s="1"/>
      <c r="UGN16" s="1"/>
      <c r="UGO16" s="1"/>
      <c r="UGP16" s="1"/>
      <c r="UGQ16" s="1"/>
      <c r="UGR16" s="1"/>
      <c r="UGS16" s="1"/>
      <c r="UGT16" s="1"/>
      <c r="UGU16" s="1"/>
      <c r="UGV16" s="1"/>
      <c r="UGW16" s="1"/>
      <c r="UGX16" s="1"/>
      <c r="UGY16" s="1"/>
      <c r="UGZ16" s="1"/>
      <c r="UHA16" s="1"/>
      <c r="UHB16" s="1"/>
      <c r="UHC16" s="1"/>
      <c r="UHD16" s="1"/>
      <c r="UHE16" s="1"/>
      <c r="UHF16" s="1"/>
      <c r="UHG16" s="1"/>
      <c r="UHH16" s="1"/>
      <c r="UHI16" s="1"/>
      <c r="UHJ16" s="1"/>
      <c r="UHK16" s="1"/>
      <c r="UHL16" s="1"/>
      <c r="UHM16" s="1"/>
      <c r="UHN16" s="1"/>
      <c r="UHO16" s="1"/>
      <c r="UHP16" s="1"/>
      <c r="UHQ16" s="1"/>
      <c r="UHR16" s="1"/>
      <c r="UHS16" s="1"/>
      <c r="UHT16" s="1"/>
      <c r="UHU16" s="1"/>
      <c r="UHV16" s="1"/>
      <c r="UHW16" s="1"/>
      <c r="UHX16" s="1"/>
      <c r="UHY16" s="1"/>
      <c r="UHZ16" s="1"/>
      <c r="UIA16" s="1"/>
      <c r="UIB16" s="1"/>
      <c r="UIC16" s="1"/>
      <c r="UID16" s="1"/>
      <c r="UIE16" s="1"/>
      <c r="UIF16" s="1"/>
      <c r="UIG16" s="1"/>
      <c r="UIH16" s="1"/>
      <c r="UII16" s="1"/>
      <c r="UIJ16" s="1"/>
      <c r="UIK16" s="1"/>
      <c r="UIL16" s="1"/>
      <c r="UIM16" s="1"/>
      <c r="UIN16" s="1"/>
      <c r="UIO16" s="1"/>
      <c r="UIP16" s="1"/>
      <c r="UIQ16" s="1"/>
      <c r="UIR16" s="1"/>
      <c r="UIS16" s="1"/>
      <c r="UIT16" s="1"/>
      <c r="UIU16" s="1"/>
      <c r="UIV16" s="1"/>
      <c r="UIW16" s="1"/>
      <c r="UIX16" s="1"/>
      <c r="UIY16" s="1"/>
      <c r="UIZ16" s="1"/>
      <c r="UJA16" s="1"/>
      <c r="UJB16" s="1"/>
      <c r="UJC16" s="1"/>
      <c r="UJD16" s="1"/>
      <c r="UJE16" s="1"/>
      <c r="UJF16" s="1"/>
      <c r="UJG16" s="1"/>
      <c r="UJH16" s="1"/>
      <c r="UJI16" s="1"/>
      <c r="UJJ16" s="1"/>
      <c r="UJK16" s="1"/>
      <c r="UJL16" s="1"/>
      <c r="UJM16" s="1"/>
      <c r="UJN16" s="1"/>
      <c r="UJO16" s="1"/>
      <c r="UJP16" s="1"/>
      <c r="UJQ16" s="1"/>
      <c r="UJR16" s="1"/>
      <c r="UJS16" s="1"/>
      <c r="UJT16" s="1"/>
      <c r="UJU16" s="1"/>
      <c r="UJV16" s="1"/>
      <c r="UJW16" s="1"/>
      <c r="UJX16" s="1"/>
      <c r="UJY16" s="1"/>
      <c r="UJZ16" s="1"/>
      <c r="UKA16" s="1"/>
      <c r="UKB16" s="1"/>
      <c r="UKC16" s="1"/>
      <c r="UKD16" s="1"/>
      <c r="UKE16" s="1"/>
      <c r="UKF16" s="1"/>
      <c r="UKG16" s="1"/>
      <c r="UKH16" s="1"/>
      <c r="UKI16" s="1"/>
      <c r="UKJ16" s="1"/>
      <c r="UKK16" s="1"/>
      <c r="UKL16" s="1"/>
      <c r="UKM16" s="1"/>
      <c r="UKN16" s="1"/>
      <c r="UKO16" s="1"/>
      <c r="UKP16" s="1"/>
      <c r="UKQ16" s="1"/>
      <c r="UKR16" s="1"/>
      <c r="UKS16" s="1"/>
      <c r="UKT16" s="1"/>
      <c r="UKU16" s="1"/>
      <c r="UKV16" s="1"/>
      <c r="UKW16" s="1"/>
      <c r="UKX16" s="1"/>
      <c r="UKY16" s="1"/>
      <c r="UKZ16" s="1"/>
      <c r="ULA16" s="1"/>
      <c r="ULB16" s="1"/>
      <c r="ULC16" s="1"/>
      <c r="ULD16" s="1"/>
      <c r="ULE16" s="1"/>
      <c r="ULF16" s="1"/>
      <c r="ULG16" s="1"/>
      <c r="ULH16" s="1"/>
      <c r="ULI16" s="1"/>
      <c r="ULJ16" s="1"/>
      <c r="ULK16" s="1"/>
      <c r="ULL16" s="1"/>
      <c r="ULM16" s="1"/>
      <c r="ULN16" s="1"/>
      <c r="ULO16" s="1"/>
      <c r="ULP16" s="1"/>
      <c r="ULQ16" s="1"/>
      <c r="ULR16" s="1"/>
      <c r="ULS16" s="1"/>
      <c r="ULT16" s="1"/>
      <c r="ULU16" s="1"/>
      <c r="ULV16" s="1"/>
      <c r="ULW16" s="1"/>
      <c r="ULX16" s="1"/>
      <c r="ULY16" s="1"/>
      <c r="ULZ16" s="1"/>
      <c r="UMA16" s="1"/>
      <c r="UMB16" s="1"/>
      <c r="UMC16" s="1"/>
      <c r="UMD16" s="1"/>
      <c r="UME16" s="1"/>
      <c r="UMF16" s="1"/>
      <c r="UMG16" s="1"/>
      <c r="UMH16" s="1"/>
      <c r="UMI16" s="1"/>
      <c r="UMJ16" s="1"/>
      <c r="UMK16" s="1"/>
      <c r="UML16" s="1"/>
      <c r="UMM16" s="1"/>
      <c r="UMN16" s="1"/>
      <c r="UMO16" s="1"/>
      <c r="UMP16" s="1"/>
      <c r="UMQ16" s="1"/>
      <c r="UMR16" s="1"/>
      <c r="UMS16" s="1"/>
      <c r="UMT16" s="1"/>
      <c r="UMU16" s="1"/>
      <c r="UMV16" s="1"/>
      <c r="UMW16" s="1"/>
      <c r="UMX16" s="1"/>
      <c r="UMY16" s="1"/>
      <c r="UMZ16" s="1"/>
      <c r="UNA16" s="1"/>
      <c r="UNB16" s="1"/>
      <c r="UNC16" s="1"/>
      <c r="UND16" s="1"/>
      <c r="UNE16" s="1"/>
      <c r="UNF16" s="1"/>
      <c r="UNG16" s="1"/>
      <c r="UNH16" s="1"/>
      <c r="UNI16" s="1"/>
      <c r="UNJ16" s="1"/>
      <c r="UNK16" s="1"/>
      <c r="UNL16" s="1"/>
      <c r="UNM16" s="1"/>
      <c r="UNN16" s="1"/>
      <c r="UNO16" s="1"/>
      <c r="UNP16" s="1"/>
      <c r="UNQ16" s="1"/>
      <c r="UNR16" s="1"/>
      <c r="UNS16" s="1"/>
      <c r="UNT16" s="1"/>
      <c r="UNU16" s="1"/>
      <c r="UNV16" s="1"/>
      <c r="UNW16" s="1"/>
      <c r="UNX16" s="1"/>
      <c r="UNY16" s="1"/>
      <c r="UNZ16" s="1"/>
      <c r="UOA16" s="1"/>
      <c r="UOB16" s="1"/>
      <c r="UOC16" s="1"/>
      <c r="UOD16" s="1"/>
      <c r="UOE16" s="1"/>
      <c r="UOF16" s="1"/>
      <c r="UOG16" s="1"/>
      <c r="UOH16" s="1"/>
      <c r="UOI16" s="1"/>
      <c r="UOJ16" s="1"/>
      <c r="UOK16" s="1"/>
      <c r="UOL16" s="1"/>
      <c r="UOM16" s="1"/>
      <c r="UON16" s="1"/>
      <c r="UOO16" s="1"/>
      <c r="UOP16" s="1"/>
      <c r="UOQ16" s="1"/>
      <c r="UOR16" s="1"/>
      <c r="UOS16" s="1"/>
      <c r="UOT16" s="1"/>
      <c r="UOU16" s="1"/>
      <c r="UOV16" s="1"/>
      <c r="UOW16" s="1"/>
      <c r="UOX16" s="1"/>
      <c r="UOY16" s="1"/>
      <c r="UOZ16" s="1"/>
      <c r="UPA16" s="1"/>
      <c r="UPB16" s="1"/>
      <c r="UPC16" s="1"/>
      <c r="UPD16" s="1"/>
      <c r="UPE16" s="1"/>
      <c r="UPF16" s="1"/>
      <c r="UPG16" s="1"/>
      <c r="UPH16" s="1"/>
      <c r="UPI16" s="1"/>
      <c r="UPJ16" s="1"/>
      <c r="UPK16" s="1"/>
      <c r="UPL16" s="1"/>
      <c r="UPM16" s="1"/>
      <c r="UPN16" s="1"/>
      <c r="UPO16" s="1"/>
      <c r="UPP16" s="1"/>
      <c r="UPQ16" s="1"/>
      <c r="UPR16" s="1"/>
      <c r="UPS16" s="1"/>
      <c r="UPT16" s="1"/>
      <c r="UPU16" s="1"/>
      <c r="UPV16" s="1"/>
      <c r="UPW16" s="1"/>
      <c r="UPX16" s="1"/>
      <c r="UPY16" s="1"/>
      <c r="UPZ16" s="1"/>
      <c r="UQA16" s="1"/>
      <c r="UQB16" s="1"/>
      <c r="UQC16" s="1"/>
      <c r="UQD16" s="1"/>
      <c r="UQE16" s="1"/>
      <c r="UQF16" s="1"/>
      <c r="UQG16" s="1"/>
      <c r="UQH16" s="1"/>
      <c r="UQI16" s="1"/>
      <c r="UQJ16" s="1"/>
      <c r="UQK16" s="1"/>
      <c r="UQL16" s="1"/>
      <c r="UQM16" s="1"/>
      <c r="UQN16" s="1"/>
      <c r="UQO16" s="1"/>
      <c r="UQP16" s="1"/>
      <c r="UQQ16" s="1"/>
      <c r="UQR16" s="1"/>
      <c r="UQS16" s="1"/>
      <c r="UQT16" s="1"/>
      <c r="UQU16" s="1"/>
      <c r="UQV16" s="1"/>
      <c r="UQW16" s="1"/>
      <c r="UQX16" s="1"/>
      <c r="UQY16" s="1"/>
      <c r="UQZ16" s="1"/>
      <c r="URA16" s="1"/>
      <c r="URB16" s="1"/>
      <c r="URC16" s="1"/>
      <c r="URD16" s="1"/>
      <c r="URE16" s="1"/>
      <c r="URF16" s="1"/>
      <c r="URG16" s="1"/>
      <c r="URH16" s="1"/>
      <c r="URI16" s="1"/>
      <c r="URJ16" s="1"/>
      <c r="URK16" s="1"/>
      <c r="URL16" s="1"/>
      <c r="URM16" s="1"/>
      <c r="URN16" s="1"/>
      <c r="URO16" s="1"/>
      <c r="URP16" s="1"/>
      <c r="URQ16" s="1"/>
      <c r="URR16" s="1"/>
      <c r="URS16" s="1"/>
      <c r="URT16" s="1"/>
      <c r="URU16" s="1"/>
      <c r="URV16" s="1"/>
      <c r="URW16" s="1"/>
      <c r="URX16" s="1"/>
      <c r="URY16" s="1"/>
      <c r="URZ16" s="1"/>
      <c r="USA16" s="1"/>
      <c r="USB16" s="1"/>
      <c r="USC16" s="1"/>
      <c r="USD16" s="1"/>
      <c r="USE16" s="1"/>
      <c r="USF16" s="1"/>
      <c r="USG16" s="1"/>
      <c r="USH16" s="1"/>
      <c r="USI16" s="1"/>
      <c r="USJ16" s="1"/>
      <c r="USK16" s="1"/>
      <c r="USL16" s="1"/>
      <c r="USM16" s="1"/>
      <c r="USN16" s="1"/>
      <c r="USO16" s="1"/>
      <c r="USP16" s="1"/>
      <c r="USQ16" s="1"/>
      <c r="USR16" s="1"/>
      <c r="USS16" s="1"/>
      <c r="UST16" s="1"/>
      <c r="USU16" s="1"/>
      <c r="USV16" s="1"/>
      <c r="USW16" s="1"/>
      <c r="USX16" s="1"/>
      <c r="USY16" s="1"/>
      <c r="USZ16" s="1"/>
      <c r="UTA16" s="1"/>
      <c r="UTB16" s="1"/>
      <c r="UTC16" s="1"/>
      <c r="UTD16" s="1"/>
      <c r="UTE16" s="1"/>
      <c r="UTF16" s="1"/>
      <c r="UTG16" s="1"/>
      <c r="UTH16" s="1"/>
      <c r="UTI16" s="1"/>
      <c r="UTJ16" s="1"/>
      <c r="UTK16" s="1"/>
      <c r="UTL16" s="1"/>
      <c r="UTM16" s="1"/>
      <c r="UTN16" s="1"/>
      <c r="UTO16" s="1"/>
      <c r="UTP16" s="1"/>
      <c r="UTQ16" s="1"/>
      <c r="UTR16" s="1"/>
      <c r="UTS16" s="1"/>
      <c r="UTT16" s="1"/>
      <c r="UTU16" s="1"/>
      <c r="UTV16" s="1"/>
      <c r="UTW16" s="1"/>
      <c r="UTX16" s="1"/>
      <c r="UTY16" s="1"/>
      <c r="UTZ16" s="1"/>
      <c r="UUA16" s="1"/>
      <c r="UUB16" s="1"/>
      <c r="UUC16" s="1"/>
      <c r="UUD16" s="1"/>
      <c r="UUE16" s="1"/>
      <c r="UUF16" s="1"/>
      <c r="UUG16" s="1"/>
      <c r="UUH16" s="1"/>
      <c r="UUI16" s="1"/>
      <c r="UUJ16" s="1"/>
      <c r="UUK16" s="1"/>
      <c r="UUL16" s="1"/>
      <c r="UUM16" s="1"/>
      <c r="UUN16" s="1"/>
      <c r="UUO16" s="1"/>
      <c r="UUP16" s="1"/>
      <c r="UUQ16" s="1"/>
      <c r="UUR16" s="1"/>
      <c r="UUS16" s="1"/>
      <c r="UUT16" s="1"/>
      <c r="UUU16" s="1"/>
      <c r="UUV16" s="1"/>
      <c r="UUW16" s="1"/>
      <c r="UUX16" s="1"/>
      <c r="UUY16" s="1"/>
      <c r="UUZ16" s="1"/>
      <c r="UVA16" s="1"/>
      <c r="UVB16" s="1"/>
      <c r="UVC16" s="1"/>
      <c r="UVD16" s="1"/>
      <c r="UVE16" s="1"/>
      <c r="UVF16" s="1"/>
      <c r="UVG16" s="1"/>
      <c r="UVH16" s="1"/>
      <c r="UVI16" s="1"/>
      <c r="UVJ16" s="1"/>
      <c r="UVK16" s="1"/>
      <c r="UVL16" s="1"/>
      <c r="UVM16" s="1"/>
      <c r="UVN16" s="1"/>
      <c r="UVO16" s="1"/>
      <c r="UVP16" s="1"/>
      <c r="UVQ16" s="1"/>
      <c r="UVR16" s="1"/>
      <c r="UVS16" s="1"/>
      <c r="UVT16" s="1"/>
      <c r="UVU16" s="1"/>
      <c r="UVV16" s="1"/>
      <c r="UVW16" s="1"/>
      <c r="UVX16" s="1"/>
      <c r="UVY16" s="1"/>
      <c r="UVZ16" s="1"/>
      <c r="UWA16" s="1"/>
      <c r="UWB16" s="1"/>
      <c r="UWC16" s="1"/>
      <c r="UWD16" s="1"/>
      <c r="UWE16" s="1"/>
      <c r="UWF16" s="1"/>
      <c r="UWG16" s="1"/>
      <c r="UWH16" s="1"/>
      <c r="UWI16" s="1"/>
      <c r="UWJ16" s="1"/>
      <c r="UWK16" s="1"/>
      <c r="UWL16" s="1"/>
      <c r="UWM16" s="1"/>
      <c r="UWN16" s="1"/>
      <c r="UWO16" s="1"/>
      <c r="UWP16" s="1"/>
      <c r="UWQ16" s="1"/>
      <c r="UWR16" s="1"/>
      <c r="UWS16" s="1"/>
      <c r="UWT16" s="1"/>
      <c r="UWU16" s="1"/>
      <c r="UWV16" s="1"/>
      <c r="UWW16" s="1"/>
      <c r="UWX16" s="1"/>
      <c r="UWY16" s="1"/>
      <c r="UWZ16" s="1"/>
      <c r="UXA16" s="1"/>
      <c r="UXB16" s="1"/>
      <c r="UXC16" s="1"/>
      <c r="UXD16" s="1"/>
      <c r="UXE16" s="1"/>
      <c r="UXF16" s="1"/>
      <c r="UXG16" s="1"/>
      <c r="UXH16" s="1"/>
      <c r="UXI16" s="1"/>
      <c r="UXJ16" s="1"/>
      <c r="UXK16" s="1"/>
      <c r="UXL16" s="1"/>
      <c r="UXM16" s="1"/>
      <c r="UXN16" s="1"/>
      <c r="UXO16" s="1"/>
      <c r="UXP16" s="1"/>
      <c r="UXQ16" s="1"/>
      <c r="UXR16" s="1"/>
      <c r="UXS16" s="1"/>
      <c r="UXT16" s="1"/>
      <c r="UXU16" s="1"/>
      <c r="UXV16" s="1"/>
      <c r="UXW16" s="1"/>
      <c r="UXX16" s="1"/>
      <c r="UXY16" s="1"/>
      <c r="UXZ16" s="1"/>
      <c r="UYA16" s="1"/>
      <c r="UYB16" s="1"/>
      <c r="UYC16" s="1"/>
      <c r="UYD16" s="1"/>
      <c r="UYE16" s="1"/>
      <c r="UYF16" s="1"/>
      <c r="UYG16" s="1"/>
      <c r="UYH16" s="1"/>
      <c r="UYI16" s="1"/>
      <c r="UYJ16" s="1"/>
      <c r="UYK16" s="1"/>
      <c r="UYL16" s="1"/>
      <c r="UYM16" s="1"/>
      <c r="UYN16" s="1"/>
      <c r="UYO16" s="1"/>
      <c r="UYP16" s="1"/>
      <c r="UYQ16" s="1"/>
      <c r="UYR16" s="1"/>
      <c r="UYS16" s="1"/>
      <c r="UYT16" s="1"/>
      <c r="UYU16" s="1"/>
      <c r="UYV16" s="1"/>
      <c r="UYW16" s="1"/>
      <c r="UYX16" s="1"/>
      <c r="UYY16" s="1"/>
      <c r="UYZ16" s="1"/>
      <c r="UZA16" s="1"/>
      <c r="UZB16" s="1"/>
      <c r="UZC16" s="1"/>
      <c r="UZD16" s="1"/>
      <c r="UZE16" s="1"/>
      <c r="UZF16" s="1"/>
      <c r="UZG16" s="1"/>
      <c r="UZH16" s="1"/>
      <c r="UZI16" s="1"/>
      <c r="UZJ16" s="1"/>
      <c r="UZK16" s="1"/>
      <c r="UZL16" s="1"/>
      <c r="UZM16" s="1"/>
      <c r="UZN16" s="1"/>
      <c r="UZO16" s="1"/>
      <c r="UZP16" s="1"/>
      <c r="UZQ16" s="1"/>
      <c r="UZR16" s="1"/>
      <c r="UZS16" s="1"/>
      <c r="UZT16" s="1"/>
      <c r="UZU16" s="1"/>
      <c r="UZV16" s="1"/>
      <c r="UZW16" s="1"/>
      <c r="UZX16" s="1"/>
      <c r="UZY16" s="1"/>
      <c r="UZZ16" s="1"/>
      <c r="VAA16" s="1"/>
      <c r="VAB16" s="1"/>
      <c r="VAC16" s="1"/>
      <c r="VAD16" s="1"/>
      <c r="VAE16" s="1"/>
      <c r="VAF16" s="1"/>
      <c r="VAG16" s="1"/>
      <c r="VAH16" s="1"/>
      <c r="VAI16" s="1"/>
      <c r="VAJ16" s="1"/>
      <c r="VAK16" s="1"/>
      <c r="VAL16" s="1"/>
      <c r="VAM16" s="1"/>
      <c r="VAN16" s="1"/>
      <c r="VAO16" s="1"/>
      <c r="VAP16" s="1"/>
      <c r="VAQ16" s="1"/>
      <c r="VAR16" s="1"/>
      <c r="VAS16" s="1"/>
      <c r="VAT16" s="1"/>
      <c r="VAU16" s="1"/>
      <c r="VAV16" s="1"/>
      <c r="VAW16" s="1"/>
      <c r="VAX16" s="1"/>
      <c r="VAY16" s="1"/>
      <c r="VAZ16" s="1"/>
      <c r="VBA16" s="1"/>
      <c r="VBB16" s="1"/>
      <c r="VBC16" s="1"/>
      <c r="VBD16" s="1"/>
      <c r="VBE16" s="1"/>
      <c r="VBF16" s="1"/>
      <c r="VBG16" s="1"/>
      <c r="VBH16" s="1"/>
      <c r="VBI16" s="1"/>
      <c r="VBJ16" s="1"/>
      <c r="VBK16" s="1"/>
      <c r="VBL16" s="1"/>
      <c r="VBM16" s="1"/>
      <c r="VBN16" s="1"/>
      <c r="VBO16" s="1"/>
      <c r="VBP16" s="1"/>
      <c r="VBQ16" s="1"/>
      <c r="VBR16" s="1"/>
      <c r="VBS16" s="1"/>
      <c r="VBT16" s="1"/>
      <c r="VBU16" s="1"/>
      <c r="VBV16" s="1"/>
      <c r="VBW16" s="1"/>
      <c r="VBX16" s="1"/>
      <c r="VBY16" s="1"/>
      <c r="VBZ16" s="1"/>
      <c r="VCA16" s="1"/>
      <c r="VCB16" s="1"/>
      <c r="VCC16" s="1"/>
      <c r="VCD16" s="1"/>
      <c r="VCE16" s="1"/>
      <c r="VCF16" s="1"/>
      <c r="VCG16" s="1"/>
      <c r="VCH16" s="1"/>
      <c r="VCI16" s="1"/>
      <c r="VCJ16" s="1"/>
      <c r="VCK16" s="1"/>
      <c r="VCL16" s="1"/>
      <c r="VCM16" s="1"/>
      <c r="VCN16" s="1"/>
      <c r="VCO16" s="1"/>
      <c r="VCP16" s="1"/>
      <c r="VCQ16" s="1"/>
      <c r="VCR16" s="1"/>
      <c r="VCS16" s="1"/>
      <c r="VCT16" s="1"/>
      <c r="VCU16" s="1"/>
      <c r="VCV16" s="1"/>
      <c r="VCW16" s="1"/>
      <c r="VCX16" s="1"/>
      <c r="VCY16" s="1"/>
      <c r="VCZ16" s="1"/>
      <c r="VDA16" s="1"/>
      <c r="VDB16" s="1"/>
      <c r="VDC16" s="1"/>
      <c r="VDD16" s="1"/>
      <c r="VDE16" s="1"/>
      <c r="VDF16" s="1"/>
      <c r="VDG16" s="1"/>
      <c r="VDH16" s="1"/>
      <c r="VDI16" s="1"/>
      <c r="VDJ16" s="1"/>
      <c r="VDK16" s="1"/>
      <c r="VDL16" s="1"/>
      <c r="VDM16" s="1"/>
      <c r="VDN16" s="1"/>
      <c r="VDO16" s="1"/>
      <c r="VDP16" s="1"/>
      <c r="VDQ16" s="1"/>
      <c r="VDR16" s="1"/>
      <c r="VDS16" s="1"/>
      <c r="VDT16" s="1"/>
      <c r="VDU16" s="1"/>
      <c r="VDV16" s="1"/>
      <c r="VDW16" s="1"/>
      <c r="VDX16" s="1"/>
      <c r="VDY16" s="1"/>
      <c r="VDZ16" s="1"/>
      <c r="VEA16" s="1"/>
      <c r="VEB16" s="1"/>
      <c r="VEC16" s="1"/>
      <c r="VED16" s="1"/>
      <c r="VEE16" s="1"/>
      <c r="VEF16" s="1"/>
      <c r="VEG16" s="1"/>
      <c r="VEH16" s="1"/>
      <c r="VEI16" s="1"/>
      <c r="VEJ16" s="1"/>
      <c r="VEK16" s="1"/>
      <c r="VEL16" s="1"/>
      <c r="VEM16" s="1"/>
      <c r="VEN16" s="1"/>
      <c r="VEO16" s="1"/>
      <c r="VEP16" s="1"/>
      <c r="VEQ16" s="1"/>
      <c r="VER16" s="1"/>
      <c r="VES16" s="1"/>
      <c r="VET16" s="1"/>
      <c r="VEU16" s="1"/>
      <c r="VEV16" s="1"/>
      <c r="VEW16" s="1"/>
      <c r="VEX16" s="1"/>
      <c r="VEY16" s="1"/>
      <c r="VEZ16" s="1"/>
      <c r="VFA16" s="1"/>
      <c r="VFB16" s="1"/>
      <c r="VFC16" s="1"/>
      <c r="VFD16" s="1"/>
      <c r="VFE16" s="1"/>
      <c r="VFF16" s="1"/>
      <c r="VFG16" s="1"/>
      <c r="VFH16" s="1"/>
      <c r="VFI16" s="1"/>
      <c r="VFJ16" s="1"/>
      <c r="VFK16" s="1"/>
      <c r="VFL16" s="1"/>
      <c r="VFM16" s="1"/>
      <c r="VFN16" s="1"/>
      <c r="VFO16" s="1"/>
      <c r="VFP16" s="1"/>
      <c r="VFQ16" s="1"/>
      <c r="VFR16" s="1"/>
      <c r="VFS16" s="1"/>
      <c r="VFT16" s="1"/>
      <c r="VFU16" s="1"/>
      <c r="VFV16" s="1"/>
      <c r="VFW16" s="1"/>
      <c r="VFX16" s="1"/>
      <c r="VFY16" s="1"/>
      <c r="VFZ16" s="1"/>
      <c r="VGA16" s="1"/>
      <c r="VGB16" s="1"/>
      <c r="VGC16" s="1"/>
      <c r="VGD16" s="1"/>
      <c r="VGE16" s="1"/>
      <c r="VGF16" s="1"/>
      <c r="VGG16" s="1"/>
      <c r="VGH16" s="1"/>
      <c r="VGI16" s="1"/>
      <c r="VGJ16" s="1"/>
      <c r="VGK16" s="1"/>
      <c r="VGL16" s="1"/>
      <c r="VGM16" s="1"/>
      <c r="VGN16" s="1"/>
      <c r="VGO16" s="1"/>
      <c r="VGP16" s="1"/>
      <c r="VGQ16" s="1"/>
      <c r="VGR16" s="1"/>
      <c r="VGS16" s="1"/>
      <c r="VGT16" s="1"/>
      <c r="VGU16" s="1"/>
      <c r="VGV16" s="1"/>
      <c r="VGW16" s="1"/>
      <c r="VGX16" s="1"/>
      <c r="VGY16" s="1"/>
      <c r="VGZ16" s="1"/>
      <c r="VHA16" s="1"/>
      <c r="VHB16" s="1"/>
      <c r="VHC16" s="1"/>
      <c r="VHD16" s="1"/>
      <c r="VHE16" s="1"/>
      <c r="VHF16" s="1"/>
      <c r="VHG16" s="1"/>
      <c r="VHH16" s="1"/>
      <c r="VHI16" s="1"/>
      <c r="VHJ16" s="1"/>
      <c r="VHK16" s="1"/>
      <c r="VHL16" s="1"/>
      <c r="VHM16" s="1"/>
      <c r="VHN16" s="1"/>
      <c r="VHO16" s="1"/>
      <c r="VHP16" s="1"/>
      <c r="VHQ16" s="1"/>
      <c r="VHR16" s="1"/>
      <c r="VHS16" s="1"/>
      <c r="VHT16" s="1"/>
      <c r="VHU16" s="1"/>
      <c r="VHV16" s="1"/>
      <c r="VHW16" s="1"/>
      <c r="VHX16" s="1"/>
      <c r="VHY16" s="1"/>
      <c r="VHZ16" s="1"/>
      <c r="VIA16" s="1"/>
      <c r="VIB16" s="1"/>
      <c r="VIC16" s="1"/>
      <c r="VID16" s="1"/>
      <c r="VIE16" s="1"/>
      <c r="VIF16" s="1"/>
      <c r="VIG16" s="1"/>
      <c r="VIH16" s="1"/>
      <c r="VII16" s="1"/>
      <c r="VIJ16" s="1"/>
      <c r="VIK16" s="1"/>
      <c r="VIL16" s="1"/>
      <c r="VIM16" s="1"/>
      <c r="VIN16" s="1"/>
      <c r="VIO16" s="1"/>
      <c r="VIP16" s="1"/>
      <c r="VIQ16" s="1"/>
      <c r="VIR16" s="1"/>
      <c r="VIS16" s="1"/>
      <c r="VIT16" s="1"/>
      <c r="VIU16" s="1"/>
      <c r="VIV16" s="1"/>
      <c r="VIW16" s="1"/>
      <c r="VIX16" s="1"/>
      <c r="VIY16" s="1"/>
      <c r="VIZ16" s="1"/>
      <c r="VJA16" s="1"/>
      <c r="VJB16" s="1"/>
      <c r="VJC16" s="1"/>
      <c r="VJD16" s="1"/>
      <c r="VJE16" s="1"/>
      <c r="VJF16" s="1"/>
      <c r="VJG16" s="1"/>
      <c r="VJH16" s="1"/>
      <c r="VJI16" s="1"/>
      <c r="VJJ16" s="1"/>
      <c r="VJK16" s="1"/>
      <c r="VJL16" s="1"/>
      <c r="VJM16" s="1"/>
      <c r="VJN16" s="1"/>
      <c r="VJO16" s="1"/>
      <c r="VJP16" s="1"/>
      <c r="VJQ16" s="1"/>
      <c r="VJR16" s="1"/>
      <c r="VJS16" s="1"/>
      <c r="VJT16" s="1"/>
      <c r="VJU16" s="1"/>
      <c r="VJV16" s="1"/>
      <c r="VJW16" s="1"/>
      <c r="VJX16" s="1"/>
      <c r="VJY16" s="1"/>
      <c r="VJZ16" s="1"/>
      <c r="VKA16" s="1"/>
      <c r="VKB16" s="1"/>
      <c r="VKC16" s="1"/>
      <c r="VKD16" s="1"/>
      <c r="VKE16" s="1"/>
      <c r="VKF16" s="1"/>
      <c r="VKG16" s="1"/>
      <c r="VKH16" s="1"/>
      <c r="VKI16" s="1"/>
      <c r="VKJ16" s="1"/>
      <c r="VKK16" s="1"/>
      <c r="VKL16" s="1"/>
      <c r="VKM16" s="1"/>
      <c r="VKN16" s="1"/>
      <c r="VKO16" s="1"/>
      <c r="VKP16" s="1"/>
      <c r="VKQ16" s="1"/>
      <c r="VKR16" s="1"/>
      <c r="VKS16" s="1"/>
      <c r="VKT16" s="1"/>
      <c r="VKU16" s="1"/>
      <c r="VKV16" s="1"/>
      <c r="VKW16" s="1"/>
      <c r="VKX16" s="1"/>
      <c r="VKY16" s="1"/>
      <c r="VKZ16" s="1"/>
      <c r="VLA16" s="1"/>
      <c r="VLB16" s="1"/>
      <c r="VLC16" s="1"/>
      <c r="VLD16" s="1"/>
      <c r="VLE16" s="1"/>
      <c r="VLF16" s="1"/>
      <c r="VLG16" s="1"/>
      <c r="VLH16" s="1"/>
      <c r="VLI16" s="1"/>
      <c r="VLJ16" s="1"/>
      <c r="VLK16" s="1"/>
      <c r="VLL16" s="1"/>
      <c r="VLM16" s="1"/>
      <c r="VLN16" s="1"/>
      <c r="VLO16" s="1"/>
      <c r="VLP16" s="1"/>
      <c r="VLQ16" s="1"/>
      <c r="VLR16" s="1"/>
      <c r="VLS16" s="1"/>
      <c r="VLT16" s="1"/>
      <c r="VLU16" s="1"/>
      <c r="VLV16" s="1"/>
      <c r="VLW16" s="1"/>
      <c r="VLX16" s="1"/>
      <c r="VLY16" s="1"/>
      <c r="VLZ16" s="1"/>
      <c r="VMA16" s="1"/>
      <c r="VMB16" s="1"/>
      <c r="VMC16" s="1"/>
      <c r="VMD16" s="1"/>
      <c r="VME16" s="1"/>
      <c r="VMF16" s="1"/>
      <c r="VMG16" s="1"/>
      <c r="VMH16" s="1"/>
      <c r="VMI16" s="1"/>
      <c r="VMJ16" s="1"/>
      <c r="VMK16" s="1"/>
      <c r="VML16" s="1"/>
      <c r="VMM16" s="1"/>
      <c r="VMN16" s="1"/>
      <c r="VMO16" s="1"/>
      <c r="VMP16" s="1"/>
      <c r="VMQ16" s="1"/>
      <c r="VMR16" s="1"/>
      <c r="VMS16" s="1"/>
      <c r="VMT16" s="1"/>
      <c r="VMU16" s="1"/>
      <c r="VMV16" s="1"/>
      <c r="VMW16" s="1"/>
      <c r="VMX16" s="1"/>
      <c r="VMY16" s="1"/>
      <c r="VMZ16" s="1"/>
      <c r="VNA16" s="1"/>
      <c r="VNB16" s="1"/>
      <c r="VNC16" s="1"/>
      <c r="VND16" s="1"/>
      <c r="VNE16" s="1"/>
      <c r="VNF16" s="1"/>
      <c r="VNG16" s="1"/>
      <c r="VNH16" s="1"/>
      <c r="VNI16" s="1"/>
      <c r="VNJ16" s="1"/>
      <c r="VNK16" s="1"/>
      <c r="VNL16" s="1"/>
      <c r="VNM16" s="1"/>
      <c r="VNN16" s="1"/>
      <c r="VNO16" s="1"/>
      <c r="VNP16" s="1"/>
      <c r="VNQ16" s="1"/>
      <c r="VNR16" s="1"/>
      <c r="VNS16" s="1"/>
      <c r="VNT16" s="1"/>
      <c r="VNU16" s="1"/>
      <c r="VNV16" s="1"/>
      <c r="VNW16" s="1"/>
      <c r="VNX16" s="1"/>
      <c r="VNY16" s="1"/>
      <c r="VNZ16" s="1"/>
      <c r="VOA16" s="1"/>
      <c r="VOB16" s="1"/>
      <c r="VOC16" s="1"/>
      <c r="VOD16" s="1"/>
      <c r="VOE16" s="1"/>
      <c r="VOF16" s="1"/>
      <c r="VOG16" s="1"/>
      <c r="VOH16" s="1"/>
      <c r="VOI16" s="1"/>
      <c r="VOJ16" s="1"/>
      <c r="VOK16" s="1"/>
      <c r="VOL16" s="1"/>
      <c r="VOM16" s="1"/>
      <c r="VON16" s="1"/>
      <c r="VOO16" s="1"/>
      <c r="VOP16" s="1"/>
      <c r="VOQ16" s="1"/>
      <c r="VOR16" s="1"/>
      <c r="VOS16" s="1"/>
      <c r="VOT16" s="1"/>
      <c r="VOU16" s="1"/>
      <c r="VOV16" s="1"/>
      <c r="VOW16" s="1"/>
      <c r="VOX16" s="1"/>
      <c r="VOY16" s="1"/>
      <c r="VOZ16" s="1"/>
      <c r="VPA16" s="1"/>
      <c r="VPB16" s="1"/>
      <c r="VPC16" s="1"/>
      <c r="VPD16" s="1"/>
      <c r="VPE16" s="1"/>
      <c r="VPF16" s="1"/>
      <c r="VPG16" s="1"/>
      <c r="VPH16" s="1"/>
      <c r="VPI16" s="1"/>
      <c r="VPJ16" s="1"/>
      <c r="VPK16" s="1"/>
      <c r="VPL16" s="1"/>
      <c r="VPM16" s="1"/>
      <c r="VPN16" s="1"/>
      <c r="VPO16" s="1"/>
      <c r="VPP16" s="1"/>
      <c r="VPQ16" s="1"/>
      <c r="VPR16" s="1"/>
      <c r="VPS16" s="1"/>
      <c r="VPT16" s="1"/>
      <c r="VPU16" s="1"/>
      <c r="VPV16" s="1"/>
      <c r="VPW16" s="1"/>
      <c r="VPX16" s="1"/>
      <c r="VPY16" s="1"/>
      <c r="VPZ16" s="1"/>
      <c r="VQA16" s="1"/>
      <c r="VQB16" s="1"/>
      <c r="VQC16" s="1"/>
      <c r="VQD16" s="1"/>
      <c r="VQE16" s="1"/>
      <c r="VQF16" s="1"/>
      <c r="VQG16" s="1"/>
      <c r="VQH16" s="1"/>
      <c r="VQI16" s="1"/>
      <c r="VQJ16" s="1"/>
      <c r="VQK16" s="1"/>
      <c r="VQL16" s="1"/>
      <c r="VQM16" s="1"/>
      <c r="VQN16" s="1"/>
      <c r="VQO16" s="1"/>
      <c r="VQP16" s="1"/>
      <c r="VQQ16" s="1"/>
      <c r="VQR16" s="1"/>
      <c r="VQS16" s="1"/>
      <c r="VQT16" s="1"/>
      <c r="VQU16" s="1"/>
      <c r="VQV16" s="1"/>
      <c r="VQW16" s="1"/>
      <c r="VQX16" s="1"/>
      <c r="VQY16" s="1"/>
      <c r="VQZ16" s="1"/>
      <c r="VRA16" s="1"/>
      <c r="VRB16" s="1"/>
      <c r="VRC16" s="1"/>
      <c r="VRD16" s="1"/>
      <c r="VRE16" s="1"/>
      <c r="VRF16" s="1"/>
      <c r="VRG16" s="1"/>
      <c r="VRH16" s="1"/>
      <c r="VRI16" s="1"/>
      <c r="VRJ16" s="1"/>
      <c r="VRK16" s="1"/>
      <c r="VRL16" s="1"/>
      <c r="VRM16" s="1"/>
      <c r="VRN16" s="1"/>
      <c r="VRO16" s="1"/>
      <c r="VRP16" s="1"/>
      <c r="VRQ16" s="1"/>
      <c r="VRR16" s="1"/>
      <c r="VRS16" s="1"/>
      <c r="VRT16" s="1"/>
      <c r="VRU16" s="1"/>
      <c r="VRV16" s="1"/>
      <c r="VRW16" s="1"/>
      <c r="VRX16" s="1"/>
      <c r="VRY16" s="1"/>
      <c r="VRZ16" s="1"/>
      <c r="VSA16" s="1"/>
      <c r="VSB16" s="1"/>
      <c r="VSC16" s="1"/>
      <c r="VSD16" s="1"/>
      <c r="VSE16" s="1"/>
      <c r="VSF16" s="1"/>
      <c r="VSG16" s="1"/>
      <c r="VSH16" s="1"/>
      <c r="VSI16" s="1"/>
      <c r="VSJ16" s="1"/>
      <c r="VSK16" s="1"/>
      <c r="VSL16" s="1"/>
      <c r="VSM16" s="1"/>
      <c r="VSN16" s="1"/>
      <c r="VSO16" s="1"/>
      <c r="VSP16" s="1"/>
      <c r="VSQ16" s="1"/>
    </row>
    <row r="17" spans="4:15383" s="3" customFormat="1" ht="20.100000000000001" customHeight="1">
      <c r="D17" s="17"/>
      <c r="E17" s="24"/>
      <c r="F17" s="22"/>
      <c r="G17" s="22"/>
      <c r="H17" s="22"/>
      <c r="I17" s="22"/>
      <c r="J17" s="22"/>
      <c r="K17" s="22"/>
      <c r="L17" s="22"/>
      <c r="M17" s="22"/>
      <c r="N17" s="22"/>
      <c r="O17" s="22"/>
      <c r="P17" s="22"/>
      <c r="Q17" s="22"/>
      <c r="R17" s="22"/>
      <c r="S17" s="22"/>
      <c r="T17" s="22"/>
      <c r="U17" s="22"/>
      <c r="V17" s="584" t="str">
        <f>HYPERLINK("#'工程・工種データ'!A1","工程／工種データ")</f>
        <v>工程／工種データ</v>
      </c>
      <c r="W17" s="584"/>
      <c r="X17" s="584"/>
      <c r="Y17" s="584"/>
      <c r="Z17" s="584"/>
      <c r="AA17" s="584"/>
      <c r="AB17" s="584"/>
      <c r="AC17" s="584"/>
      <c r="AD17" s="584"/>
      <c r="AE17" s="584"/>
      <c r="AF17" s="584"/>
      <c r="AG17" s="584"/>
      <c r="AH17" s="584"/>
      <c r="AI17" s="584"/>
      <c r="AJ17" s="584"/>
      <c r="AK17" s="584"/>
      <c r="AL17" s="584"/>
      <c r="AM17" s="584"/>
      <c r="AN17" s="25"/>
      <c r="AO17" s="25"/>
      <c r="AP17" s="25"/>
      <c r="AQ17" s="25"/>
      <c r="AR17" s="25"/>
      <c r="AS17" s="26"/>
      <c r="AT17" s="27"/>
      <c r="AU17" s="27"/>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c r="KZX17" s="1"/>
      <c r="KZY17" s="1"/>
      <c r="KZZ17" s="1"/>
      <c r="LAA17" s="1"/>
      <c r="LAB17" s="1"/>
      <c r="LAC17" s="1"/>
      <c r="LAD17" s="1"/>
      <c r="LAE17" s="1"/>
      <c r="LAF17" s="1"/>
      <c r="LAG17" s="1"/>
      <c r="LAH17" s="1"/>
      <c r="LAI17" s="1"/>
      <c r="LAJ17" s="1"/>
      <c r="LAK17" s="1"/>
      <c r="LAL17" s="1"/>
      <c r="LAM17" s="1"/>
      <c r="LAN17" s="1"/>
      <c r="LAO17" s="1"/>
      <c r="LAP17" s="1"/>
      <c r="LAQ17" s="1"/>
      <c r="LAR17" s="1"/>
      <c r="LAS17" s="1"/>
      <c r="LAT17" s="1"/>
      <c r="LAU17" s="1"/>
      <c r="LAV17" s="1"/>
      <c r="LAW17" s="1"/>
      <c r="LAX17" s="1"/>
      <c r="LAY17" s="1"/>
      <c r="LAZ17" s="1"/>
      <c r="LBA17" s="1"/>
      <c r="LBB17" s="1"/>
      <c r="LBC17" s="1"/>
      <c r="LBD17" s="1"/>
      <c r="LBE17" s="1"/>
      <c r="LBF17" s="1"/>
      <c r="LBG17" s="1"/>
      <c r="LBH17" s="1"/>
      <c r="LBI17" s="1"/>
      <c r="LBJ17" s="1"/>
      <c r="LBK17" s="1"/>
      <c r="LBL17" s="1"/>
      <c r="LBM17" s="1"/>
      <c r="LBN17" s="1"/>
      <c r="LBO17" s="1"/>
      <c r="LBP17" s="1"/>
      <c r="LBQ17" s="1"/>
      <c r="LBR17" s="1"/>
      <c r="LBS17" s="1"/>
      <c r="LBT17" s="1"/>
      <c r="LBU17" s="1"/>
      <c r="LBV17" s="1"/>
      <c r="LBW17" s="1"/>
      <c r="LBX17" s="1"/>
      <c r="LBY17" s="1"/>
      <c r="LBZ17" s="1"/>
      <c r="LCA17" s="1"/>
      <c r="LCB17" s="1"/>
      <c r="LCC17" s="1"/>
      <c r="LCD17" s="1"/>
      <c r="LCE17" s="1"/>
      <c r="LCF17" s="1"/>
      <c r="LCG17" s="1"/>
      <c r="LCH17" s="1"/>
      <c r="LCI17" s="1"/>
      <c r="LCJ17" s="1"/>
      <c r="LCK17" s="1"/>
      <c r="LCL17" s="1"/>
      <c r="LCM17" s="1"/>
      <c r="LCN17" s="1"/>
      <c r="LCO17" s="1"/>
      <c r="LCP17" s="1"/>
      <c r="LCQ17" s="1"/>
      <c r="LCR17" s="1"/>
      <c r="LCS17" s="1"/>
      <c r="LCT17" s="1"/>
      <c r="LCU17" s="1"/>
      <c r="LCV17" s="1"/>
      <c r="LCW17" s="1"/>
      <c r="LCX17" s="1"/>
      <c r="LCY17" s="1"/>
      <c r="LCZ17" s="1"/>
      <c r="LDA17" s="1"/>
      <c r="LDB17" s="1"/>
      <c r="LDC17" s="1"/>
      <c r="LDD17" s="1"/>
      <c r="LDE17" s="1"/>
      <c r="LDF17" s="1"/>
      <c r="LDG17" s="1"/>
      <c r="LDH17" s="1"/>
      <c r="LDI17" s="1"/>
      <c r="LDJ17" s="1"/>
      <c r="LDK17" s="1"/>
      <c r="LDL17" s="1"/>
      <c r="LDM17" s="1"/>
      <c r="LDN17" s="1"/>
      <c r="LDO17" s="1"/>
      <c r="LDP17" s="1"/>
      <c r="LDQ17" s="1"/>
      <c r="LDR17" s="1"/>
      <c r="LDS17" s="1"/>
      <c r="LDT17" s="1"/>
      <c r="LDU17" s="1"/>
      <c r="LDV17" s="1"/>
      <c r="LDW17" s="1"/>
      <c r="LDX17" s="1"/>
      <c r="LDY17" s="1"/>
      <c r="LDZ17" s="1"/>
      <c r="LEA17" s="1"/>
      <c r="LEB17" s="1"/>
      <c r="LEC17" s="1"/>
      <c r="LED17" s="1"/>
      <c r="LEE17" s="1"/>
      <c r="LEF17" s="1"/>
      <c r="LEG17" s="1"/>
      <c r="LEH17" s="1"/>
      <c r="LEI17" s="1"/>
      <c r="LEJ17" s="1"/>
      <c r="LEK17" s="1"/>
      <c r="LEL17" s="1"/>
      <c r="LEM17" s="1"/>
      <c r="LEN17" s="1"/>
      <c r="LEO17" s="1"/>
      <c r="LEP17" s="1"/>
      <c r="LEQ17" s="1"/>
      <c r="LER17" s="1"/>
      <c r="LES17" s="1"/>
      <c r="LET17" s="1"/>
      <c r="LEU17" s="1"/>
      <c r="LEV17" s="1"/>
      <c r="LEW17" s="1"/>
      <c r="LEX17" s="1"/>
      <c r="LEY17" s="1"/>
      <c r="LEZ17" s="1"/>
      <c r="LFA17" s="1"/>
      <c r="LFB17" s="1"/>
      <c r="LFC17" s="1"/>
      <c r="LFD17" s="1"/>
      <c r="LFE17" s="1"/>
      <c r="LFF17" s="1"/>
      <c r="LFG17" s="1"/>
      <c r="LFH17" s="1"/>
      <c r="LFI17" s="1"/>
      <c r="LFJ17" s="1"/>
      <c r="LFK17" s="1"/>
      <c r="LFL17" s="1"/>
      <c r="LFM17" s="1"/>
      <c r="LFN17" s="1"/>
      <c r="LFO17" s="1"/>
      <c r="LFP17" s="1"/>
      <c r="LFQ17" s="1"/>
      <c r="LFR17" s="1"/>
      <c r="LFS17" s="1"/>
      <c r="LFT17" s="1"/>
      <c r="LFU17" s="1"/>
      <c r="LFV17" s="1"/>
      <c r="LFW17" s="1"/>
      <c r="LFX17" s="1"/>
      <c r="LFY17" s="1"/>
      <c r="LFZ17" s="1"/>
      <c r="LGA17" s="1"/>
      <c r="LGB17" s="1"/>
      <c r="LGC17" s="1"/>
      <c r="LGD17" s="1"/>
      <c r="LGE17" s="1"/>
      <c r="LGF17" s="1"/>
      <c r="LGG17" s="1"/>
      <c r="LGH17" s="1"/>
      <c r="LGI17" s="1"/>
      <c r="LGJ17" s="1"/>
      <c r="LGK17" s="1"/>
      <c r="LGL17" s="1"/>
      <c r="LGM17" s="1"/>
      <c r="LGN17" s="1"/>
      <c r="LGO17" s="1"/>
      <c r="LGP17" s="1"/>
      <c r="LGQ17" s="1"/>
      <c r="LGR17" s="1"/>
      <c r="LGS17" s="1"/>
      <c r="LGT17" s="1"/>
      <c r="LGU17" s="1"/>
      <c r="LGV17" s="1"/>
      <c r="LGW17" s="1"/>
      <c r="LGX17" s="1"/>
      <c r="LGY17" s="1"/>
      <c r="LGZ17" s="1"/>
      <c r="LHA17" s="1"/>
      <c r="LHB17" s="1"/>
      <c r="LHC17" s="1"/>
      <c r="LHD17" s="1"/>
      <c r="LHE17" s="1"/>
      <c r="LHF17" s="1"/>
      <c r="LHG17" s="1"/>
      <c r="LHH17" s="1"/>
      <c r="LHI17" s="1"/>
      <c r="LHJ17" s="1"/>
      <c r="LHK17" s="1"/>
      <c r="LHL17" s="1"/>
      <c r="LHM17" s="1"/>
      <c r="LHN17" s="1"/>
      <c r="LHO17" s="1"/>
      <c r="LHP17" s="1"/>
      <c r="LHQ17" s="1"/>
      <c r="LHR17" s="1"/>
      <c r="LHS17" s="1"/>
      <c r="LHT17" s="1"/>
      <c r="LHU17" s="1"/>
      <c r="LHV17" s="1"/>
      <c r="LHW17" s="1"/>
      <c r="LHX17" s="1"/>
      <c r="LHY17" s="1"/>
      <c r="LHZ17" s="1"/>
      <c r="LIA17" s="1"/>
      <c r="LIB17" s="1"/>
      <c r="LIC17" s="1"/>
      <c r="LID17" s="1"/>
      <c r="LIE17" s="1"/>
      <c r="LIF17" s="1"/>
      <c r="LIG17" s="1"/>
      <c r="LIH17" s="1"/>
      <c r="LII17" s="1"/>
      <c r="LIJ17" s="1"/>
      <c r="LIK17" s="1"/>
      <c r="LIL17" s="1"/>
      <c r="LIM17" s="1"/>
      <c r="LIN17" s="1"/>
      <c r="LIO17" s="1"/>
      <c r="LIP17" s="1"/>
      <c r="LIQ17" s="1"/>
      <c r="LIR17" s="1"/>
      <c r="LIS17" s="1"/>
      <c r="LIT17" s="1"/>
      <c r="LIU17" s="1"/>
      <c r="LIV17" s="1"/>
      <c r="LIW17" s="1"/>
      <c r="LIX17" s="1"/>
      <c r="LIY17" s="1"/>
      <c r="LIZ17" s="1"/>
      <c r="LJA17" s="1"/>
      <c r="LJB17" s="1"/>
      <c r="LJC17" s="1"/>
      <c r="LJD17" s="1"/>
      <c r="LJE17" s="1"/>
      <c r="LJF17" s="1"/>
      <c r="LJG17" s="1"/>
      <c r="LJH17" s="1"/>
      <c r="LJI17" s="1"/>
      <c r="LJJ17" s="1"/>
      <c r="LJK17" s="1"/>
      <c r="LJL17" s="1"/>
      <c r="LJM17" s="1"/>
      <c r="LJN17" s="1"/>
      <c r="LJO17" s="1"/>
      <c r="LJP17" s="1"/>
      <c r="LJQ17" s="1"/>
      <c r="LJR17" s="1"/>
      <c r="LJS17" s="1"/>
      <c r="LJT17" s="1"/>
      <c r="LJU17" s="1"/>
      <c r="LJV17" s="1"/>
      <c r="LJW17" s="1"/>
      <c r="LJX17" s="1"/>
      <c r="LJY17" s="1"/>
      <c r="LJZ17" s="1"/>
      <c r="LKA17" s="1"/>
      <c r="LKB17" s="1"/>
      <c r="LKC17" s="1"/>
      <c r="LKD17" s="1"/>
      <c r="LKE17" s="1"/>
      <c r="LKF17" s="1"/>
      <c r="LKG17" s="1"/>
      <c r="LKH17" s="1"/>
      <c r="LKI17" s="1"/>
      <c r="LKJ17" s="1"/>
      <c r="LKK17" s="1"/>
      <c r="LKL17" s="1"/>
      <c r="LKM17" s="1"/>
      <c r="LKN17" s="1"/>
      <c r="LKO17" s="1"/>
      <c r="LKP17" s="1"/>
      <c r="LKQ17" s="1"/>
      <c r="LKR17" s="1"/>
      <c r="LKS17" s="1"/>
      <c r="LKT17" s="1"/>
      <c r="LKU17" s="1"/>
      <c r="LKV17" s="1"/>
      <c r="LKW17" s="1"/>
      <c r="LKX17" s="1"/>
      <c r="LKY17" s="1"/>
      <c r="LKZ17" s="1"/>
      <c r="LLA17" s="1"/>
      <c r="LLB17" s="1"/>
      <c r="LLC17" s="1"/>
      <c r="LLD17" s="1"/>
      <c r="LLE17" s="1"/>
      <c r="LLF17" s="1"/>
      <c r="LLG17" s="1"/>
      <c r="LLH17" s="1"/>
      <c r="LLI17" s="1"/>
      <c r="LLJ17" s="1"/>
      <c r="LLK17" s="1"/>
      <c r="LLL17" s="1"/>
      <c r="LLM17" s="1"/>
      <c r="LLN17" s="1"/>
      <c r="LLO17" s="1"/>
      <c r="LLP17" s="1"/>
      <c r="LLQ17" s="1"/>
      <c r="LLR17" s="1"/>
      <c r="LLS17" s="1"/>
      <c r="LLT17" s="1"/>
      <c r="LLU17" s="1"/>
      <c r="LLV17" s="1"/>
      <c r="LLW17" s="1"/>
      <c r="LLX17" s="1"/>
      <c r="LLY17" s="1"/>
      <c r="LLZ17" s="1"/>
      <c r="LMA17" s="1"/>
      <c r="LMB17" s="1"/>
      <c r="LMC17" s="1"/>
      <c r="LMD17" s="1"/>
      <c r="LME17" s="1"/>
      <c r="LMF17" s="1"/>
      <c r="LMG17" s="1"/>
      <c r="LMH17" s="1"/>
      <c r="LMI17" s="1"/>
      <c r="LMJ17" s="1"/>
      <c r="LMK17" s="1"/>
      <c r="LML17" s="1"/>
      <c r="LMM17" s="1"/>
      <c r="LMN17" s="1"/>
      <c r="LMO17" s="1"/>
      <c r="LMP17" s="1"/>
      <c r="LMQ17" s="1"/>
      <c r="LMR17" s="1"/>
      <c r="LMS17" s="1"/>
      <c r="LMT17" s="1"/>
      <c r="LMU17" s="1"/>
      <c r="LMV17" s="1"/>
      <c r="LMW17" s="1"/>
      <c r="LMX17" s="1"/>
      <c r="LMY17" s="1"/>
      <c r="LMZ17" s="1"/>
      <c r="LNA17" s="1"/>
      <c r="LNB17" s="1"/>
      <c r="LNC17" s="1"/>
      <c r="LND17" s="1"/>
      <c r="LNE17" s="1"/>
      <c r="LNF17" s="1"/>
      <c r="LNG17" s="1"/>
      <c r="LNH17" s="1"/>
      <c r="LNI17" s="1"/>
      <c r="LNJ17" s="1"/>
      <c r="LNK17" s="1"/>
      <c r="LNL17" s="1"/>
      <c r="LNM17" s="1"/>
      <c r="LNN17" s="1"/>
      <c r="LNO17" s="1"/>
      <c r="LNP17" s="1"/>
      <c r="LNQ17" s="1"/>
      <c r="LNR17" s="1"/>
      <c r="LNS17" s="1"/>
      <c r="LNT17" s="1"/>
      <c r="LNU17" s="1"/>
      <c r="LNV17" s="1"/>
      <c r="LNW17" s="1"/>
      <c r="LNX17" s="1"/>
      <c r="LNY17" s="1"/>
      <c r="LNZ17" s="1"/>
      <c r="LOA17" s="1"/>
      <c r="LOB17" s="1"/>
      <c r="LOC17" s="1"/>
      <c r="LOD17" s="1"/>
      <c r="LOE17" s="1"/>
      <c r="LOF17" s="1"/>
      <c r="LOG17" s="1"/>
      <c r="LOH17" s="1"/>
      <c r="LOI17" s="1"/>
      <c r="LOJ17" s="1"/>
      <c r="LOK17" s="1"/>
      <c r="LOL17" s="1"/>
      <c r="LOM17" s="1"/>
      <c r="LON17" s="1"/>
      <c r="LOO17" s="1"/>
      <c r="LOP17" s="1"/>
      <c r="LOQ17" s="1"/>
      <c r="LOR17" s="1"/>
      <c r="LOS17" s="1"/>
      <c r="LOT17" s="1"/>
      <c r="LOU17" s="1"/>
      <c r="LOV17" s="1"/>
      <c r="LOW17" s="1"/>
      <c r="LOX17" s="1"/>
      <c r="LOY17" s="1"/>
      <c r="LOZ17" s="1"/>
      <c r="LPA17" s="1"/>
      <c r="LPB17" s="1"/>
      <c r="LPC17" s="1"/>
      <c r="LPD17" s="1"/>
      <c r="LPE17" s="1"/>
      <c r="LPF17" s="1"/>
      <c r="LPG17" s="1"/>
      <c r="LPH17" s="1"/>
      <c r="LPI17" s="1"/>
      <c r="LPJ17" s="1"/>
      <c r="LPK17" s="1"/>
      <c r="LPL17" s="1"/>
      <c r="LPM17" s="1"/>
      <c r="LPN17" s="1"/>
      <c r="LPO17" s="1"/>
      <c r="LPP17" s="1"/>
      <c r="LPQ17" s="1"/>
      <c r="LPR17" s="1"/>
      <c r="LPS17" s="1"/>
      <c r="LPT17" s="1"/>
      <c r="LPU17" s="1"/>
      <c r="LPV17" s="1"/>
      <c r="LPW17" s="1"/>
      <c r="LPX17" s="1"/>
      <c r="LPY17" s="1"/>
      <c r="LPZ17" s="1"/>
      <c r="LQA17" s="1"/>
      <c r="LQB17" s="1"/>
      <c r="LQC17" s="1"/>
      <c r="LQD17" s="1"/>
      <c r="LQE17" s="1"/>
      <c r="LQF17" s="1"/>
      <c r="LQG17" s="1"/>
      <c r="LQH17" s="1"/>
      <c r="LQI17" s="1"/>
      <c r="LQJ17" s="1"/>
      <c r="LQK17" s="1"/>
      <c r="LQL17" s="1"/>
      <c r="LQM17" s="1"/>
      <c r="LQN17" s="1"/>
      <c r="LQO17" s="1"/>
      <c r="LQP17" s="1"/>
      <c r="LQQ17" s="1"/>
      <c r="LQR17" s="1"/>
      <c r="LQS17" s="1"/>
      <c r="LQT17" s="1"/>
      <c r="LQU17" s="1"/>
      <c r="LQV17" s="1"/>
      <c r="LQW17" s="1"/>
      <c r="LQX17" s="1"/>
      <c r="LQY17" s="1"/>
      <c r="LQZ17" s="1"/>
      <c r="LRA17" s="1"/>
      <c r="LRB17" s="1"/>
      <c r="LRC17" s="1"/>
      <c r="LRD17" s="1"/>
      <c r="LRE17" s="1"/>
      <c r="LRF17" s="1"/>
      <c r="LRG17" s="1"/>
      <c r="LRH17" s="1"/>
      <c r="LRI17" s="1"/>
      <c r="LRJ17" s="1"/>
      <c r="LRK17" s="1"/>
      <c r="LRL17" s="1"/>
      <c r="LRM17" s="1"/>
      <c r="LRN17" s="1"/>
      <c r="LRO17" s="1"/>
      <c r="LRP17" s="1"/>
      <c r="LRQ17" s="1"/>
      <c r="LRR17" s="1"/>
      <c r="LRS17" s="1"/>
      <c r="LRT17" s="1"/>
      <c r="LRU17" s="1"/>
      <c r="LRV17" s="1"/>
      <c r="LRW17" s="1"/>
      <c r="LRX17" s="1"/>
      <c r="LRY17" s="1"/>
      <c r="LRZ17" s="1"/>
      <c r="LSA17" s="1"/>
      <c r="LSB17" s="1"/>
      <c r="LSC17" s="1"/>
      <c r="LSD17" s="1"/>
      <c r="LSE17" s="1"/>
      <c r="LSF17" s="1"/>
      <c r="LSG17" s="1"/>
      <c r="LSH17" s="1"/>
      <c r="LSI17" s="1"/>
      <c r="LSJ17" s="1"/>
      <c r="LSK17" s="1"/>
      <c r="LSL17" s="1"/>
      <c r="LSM17" s="1"/>
      <c r="LSN17" s="1"/>
      <c r="LSO17" s="1"/>
      <c r="LSP17" s="1"/>
      <c r="LSQ17" s="1"/>
      <c r="LSR17" s="1"/>
      <c r="LSS17" s="1"/>
      <c r="LST17" s="1"/>
      <c r="LSU17" s="1"/>
      <c r="LSV17" s="1"/>
      <c r="LSW17" s="1"/>
      <c r="LSX17" s="1"/>
      <c r="LSY17" s="1"/>
      <c r="LSZ17" s="1"/>
      <c r="LTA17" s="1"/>
      <c r="LTB17" s="1"/>
      <c r="LTC17" s="1"/>
      <c r="LTD17" s="1"/>
      <c r="LTE17" s="1"/>
      <c r="LTF17" s="1"/>
      <c r="LTG17" s="1"/>
      <c r="LTH17" s="1"/>
      <c r="LTI17" s="1"/>
      <c r="LTJ17" s="1"/>
      <c r="LTK17" s="1"/>
      <c r="LTL17" s="1"/>
      <c r="LTM17" s="1"/>
      <c r="LTN17" s="1"/>
      <c r="LTO17" s="1"/>
      <c r="LTP17" s="1"/>
      <c r="LTQ17" s="1"/>
      <c r="LTR17" s="1"/>
      <c r="LTS17" s="1"/>
      <c r="LTT17" s="1"/>
      <c r="LTU17" s="1"/>
      <c r="LTV17" s="1"/>
      <c r="LTW17" s="1"/>
      <c r="LTX17" s="1"/>
      <c r="LTY17" s="1"/>
      <c r="LTZ17" s="1"/>
      <c r="LUA17" s="1"/>
      <c r="LUB17" s="1"/>
      <c r="LUC17" s="1"/>
      <c r="LUD17" s="1"/>
      <c r="LUE17" s="1"/>
      <c r="LUF17" s="1"/>
      <c r="LUG17" s="1"/>
      <c r="LUH17" s="1"/>
      <c r="LUI17" s="1"/>
      <c r="LUJ17" s="1"/>
      <c r="LUK17" s="1"/>
      <c r="LUL17" s="1"/>
      <c r="LUM17" s="1"/>
      <c r="LUN17" s="1"/>
      <c r="LUO17" s="1"/>
      <c r="LUP17" s="1"/>
      <c r="LUQ17" s="1"/>
      <c r="LUR17" s="1"/>
      <c r="LUS17" s="1"/>
      <c r="LUT17" s="1"/>
      <c r="LUU17" s="1"/>
      <c r="LUV17" s="1"/>
      <c r="LUW17" s="1"/>
      <c r="LUX17" s="1"/>
      <c r="LUY17" s="1"/>
      <c r="LUZ17" s="1"/>
      <c r="LVA17" s="1"/>
      <c r="LVB17" s="1"/>
      <c r="LVC17" s="1"/>
      <c r="LVD17" s="1"/>
      <c r="LVE17" s="1"/>
      <c r="LVF17" s="1"/>
      <c r="LVG17" s="1"/>
      <c r="LVH17" s="1"/>
      <c r="LVI17" s="1"/>
      <c r="LVJ17" s="1"/>
      <c r="LVK17" s="1"/>
      <c r="LVL17" s="1"/>
      <c r="LVM17" s="1"/>
      <c r="LVN17" s="1"/>
      <c r="LVO17" s="1"/>
      <c r="LVP17" s="1"/>
      <c r="LVQ17" s="1"/>
      <c r="LVR17" s="1"/>
      <c r="LVS17" s="1"/>
      <c r="LVT17" s="1"/>
      <c r="LVU17" s="1"/>
      <c r="LVV17" s="1"/>
      <c r="LVW17" s="1"/>
      <c r="LVX17" s="1"/>
      <c r="LVY17" s="1"/>
      <c r="LVZ17" s="1"/>
      <c r="LWA17" s="1"/>
      <c r="LWB17" s="1"/>
      <c r="LWC17" s="1"/>
      <c r="LWD17" s="1"/>
      <c r="LWE17" s="1"/>
      <c r="LWF17" s="1"/>
      <c r="LWG17" s="1"/>
      <c r="LWH17" s="1"/>
      <c r="LWI17" s="1"/>
      <c r="LWJ17" s="1"/>
      <c r="LWK17" s="1"/>
      <c r="LWL17" s="1"/>
      <c r="LWM17" s="1"/>
      <c r="LWN17" s="1"/>
      <c r="LWO17" s="1"/>
      <c r="LWP17" s="1"/>
      <c r="LWQ17" s="1"/>
      <c r="LWR17" s="1"/>
      <c r="LWS17" s="1"/>
      <c r="LWT17" s="1"/>
      <c r="LWU17" s="1"/>
      <c r="LWV17" s="1"/>
      <c r="LWW17" s="1"/>
      <c r="LWX17" s="1"/>
      <c r="LWY17" s="1"/>
      <c r="LWZ17" s="1"/>
      <c r="LXA17" s="1"/>
      <c r="LXB17" s="1"/>
      <c r="LXC17" s="1"/>
      <c r="LXD17" s="1"/>
      <c r="LXE17" s="1"/>
      <c r="LXF17" s="1"/>
      <c r="LXG17" s="1"/>
      <c r="LXH17" s="1"/>
      <c r="LXI17" s="1"/>
      <c r="LXJ17" s="1"/>
      <c r="LXK17" s="1"/>
      <c r="LXL17" s="1"/>
      <c r="LXM17" s="1"/>
      <c r="LXN17" s="1"/>
      <c r="LXO17" s="1"/>
      <c r="LXP17" s="1"/>
      <c r="LXQ17" s="1"/>
      <c r="LXR17" s="1"/>
      <c r="LXS17" s="1"/>
      <c r="LXT17" s="1"/>
      <c r="LXU17" s="1"/>
      <c r="LXV17" s="1"/>
      <c r="LXW17" s="1"/>
      <c r="LXX17" s="1"/>
      <c r="LXY17" s="1"/>
      <c r="LXZ17" s="1"/>
      <c r="LYA17" s="1"/>
      <c r="LYB17" s="1"/>
      <c r="LYC17" s="1"/>
      <c r="LYD17" s="1"/>
      <c r="LYE17" s="1"/>
      <c r="LYF17" s="1"/>
      <c r="LYG17" s="1"/>
      <c r="LYH17" s="1"/>
      <c r="LYI17" s="1"/>
      <c r="LYJ17" s="1"/>
      <c r="LYK17" s="1"/>
      <c r="LYL17" s="1"/>
      <c r="LYM17" s="1"/>
      <c r="LYN17" s="1"/>
      <c r="LYO17" s="1"/>
      <c r="LYP17" s="1"/>
      <c r="LYQ17" s="1"/>
      <c r="LYR17" s="1"/>
      <c r="LYS17" s="1"/>
      <c r="LYT17" s="1"/>
      <c r="LYU17" s="1"/>
      <c r="LYV17" s="1"/>
      <c r="LYW17" s="1"/>
      <c r="LYX17" s="1"/>
      <c r="LYY17" s="1"/>
      <c r="LYZ17" s="1"/>
      <c r="LZA17" s="1"/>
      <c r="LZB17" s="1"/>
      <c r="LZC17" s="1"/>
      <c r="LZD17" s="1"/>
      <c r="LZE17" s="1"/>
      <c r="LZF17" s="1"/>
      <c r="LZG17" s="1"/>
      <c r="LZH17" s="1"/>
      <c r="LZI17" s="1"/>
      <c r="LZJ17" s="1"/>
      <c r="LZK17" s="1"/>
      <c r="LZL17" s="1"/>
      <c r="LZM17" s="1"/>
      <c r="LZN17" s="1"/>
      <c r="LZO17" s="1"/>
      <c r="LZP17" s="1"/>
      <c r="LZQ17" s="1"/>
      <c r="LZR17" s="1"/>
      <c r="LZS17" s="1"/>
      <c r="LZT17" s="1"/>
      <c r="LZU17" s="1"/>
      <c r="LZV17" s="1"/>
      <c r="LZW17" s="1"/>
      <c r="LZX17" s="1"/>
      <c r="LZY17" s="1"/>
      <c r="LZZ17" s="1"/>
      <c r="MAA17" s="1"/>
      <c r="MAB17" s="1"/>
      <c r="MAC17" s="1"/>
      <c r="MAD17" s="1"/>
      <c r="MAE17" s="1"/>
      <c r="MAF17" s="1"/>
      <c r="MAG17" s="1"/>
      <c r="MAH17" s="1"/>
      <c r="MAI17" s="1"/>
      <c r="MAJ17" s="1"/>
      <c r="MAK17" s="1"/>
      <c r="MAL17" s="1"/>
      <c r="MAM17" s="1"/>
      <c r="MAN17" s="1"/>
      <c r="MAO17" s="1"/>
      <c r="MAP17" s="1"/>
      <c r="MAQ17" s="1"/>
      <c r="MAR17" s="1"/>
      <c r="MAS17" s="1"/>
      <c r="MAT17" s="1"/>
      <c r="MAU17" s="1"/>
      <c r="MAV17" s="1"/>
      <c r="MAW17" s="1"/>
      <c r="MAX17" s="1"/>
      <c r="MAY17" s="1"/>
      <c r="MAZ17" s="1"/>
      <c r="MBA17" s="1"/>
      <c r="MBB17" s="1"/>
      <c r="MBC17" s="1"/>
      <c r="MBD17" s="1"/>
      <c r="MBE17" s="1"/>
      <c r="MBF17" s="1"/>
      <c r="MBG17" s="1"/>
      <c r="MBH17" s="1"/>
      <c r="MBI17" s="1"/>
      <c r="MBJ17" s="1"/>
      <c r="MBK17" s="1"/>
      <c r="MBL17" s="1"/>
      <c r="MBM17" s="1"/>
      <c r="MBN17" s="1"/>
      <c r="MBO17" s="1"/>
      <c r="MBP17" s="1"/>
      <c r="MBQ17" s="1"/>
      <c r="MBR17" s="1"/>
      <c r="MBS17" s="1"/>
      <c r="MBT17" s="1"/>
      <c r="MBU17" s="1"/>
      <c r="MBV17" s="1"/>
      <c r="MBW17" s="1"/>
      <c r="MBX17" s="1"/>
      <c r="MBY17" s="1"/>
      <c r="MBZ17" s="1"/>
      <c r="MCA17" s="1"/>
      <c r="MCB17" s="1"/>
      <c r="MCC17" s="1"/>
      <c r="MCD17" s="1"/>
      <c r="MCE17" s="1"/>
      <c r="MCF17" s="1"/>
      <c r="MCG17" s="1"/>
      <c r="MCH17" s="1"/>
      <c r="MCI17" s="1"/>
      <c r="MCJ17" s="1"/>
      <c r="MCK17" s="1"/>
      <c r="MCL17" s="1"/>
      <c r="MCM17" s="1"/>
      <c r="MCN17" s="1"/>
      <c r="MCO17" s="1"/>
      <c r="MCP17" s="1"/>
      <c r="MCQ17" s="1"/>
      <c r="MCR17" s="1"/>
      <c r="MCS17" s="1"/>
      <c r="MCT17" s="1"/>
      <c r="MCU17" s="1"/>
      <c r="MCV17" s="1"/>
      <c r="MCW17" s="1"/>
      <c r="MCX17" s="1"/>
      <c r="MCY17" s="1"/>
      <c r="MCZ17" s="1"/>
      <c r="MDA17" s="1"/>
      <c r="MDB17" s="1"/>
      <c r="MDC17" s="1"/>
      <c r="MDD17" s="1"/>
      <c r="MDE17" s="1"/>
      <c r="MDF17" s="1"/>
      <c r="MDG17" s="1"/>
      <c r="MDH17" s="1"/>
      <c r="MDI17" s="1"/>
      <c r="MDJ17" s="1"/>
      <c r="MDK17" s="1"/>
      <c r="MDL17" s="1"/>
      <c r="MDM17" s="1"/>
      <c r="MDN17" s="1"/>
      <c r="MDO17" s="1"/>
      <c r="MDP17" s="1"/>
      <c r="MDQ17" s="1"/>
      <c r="MDR17" s="1"/>
      <c r="MDS17" s="1"/>
      <c r="MDT17" s="1"/>
      <c r="MDU17" s="1"/>
      <c r="MDV17" s="1"/>
      <c r="MDW17" s="1"/>
      <c r="MDX17" s="1"/>
      <c r="MDY17" s="1"/>
      <c r="MDZ17" s="1"/>
      <c r="MEA17" s="1"/>
      <c r="MEB17" s="1"/>
      <c r="MEC17" s="1"/>
      <c r="MED17" s="1"/>
      <c r="MEE17" s="1"/>
      <c r="MEF17" s="1"/>
      <c r="MEG17" s="1"/>
      <c r="MEH17" s="1"/>
      <c r="MEI17" s="1"/>
      <c r="MEJ17" s="1"/>
      <c r="MEK17" s="1"/>
      <c r="MEL17" s="1"/>
      <c r="MEM17" s="1"/>
      <c r="MEN17" s="1"/>
      <c r="MEO17" s="1"/>
      <c r="MEP17" s="1"/>
      <c r="MEQ17" s="1"/>
      <c r="MER17" s="1"/>
      <c r="MES17" s="1"/>
      <c r="MET17" s="1"/>
      <c r="MEU17" s="1"/>
      <c r="MEV17" s="1"/>
      <c r="MEW17" s="1"/>
      <c r="MEX17" s="1"/>
      <c r="MEY17" s="1"/>
      <c r="MEZ17" s="1"/>
      <c r="MFA17" s="1"/>
      <c r="MFB17" s="1"/>
      <c r="MFC17" s="1"/>
      <c r="MFD17" s="1"/>
      <c r="MFE17" s="1"/>
      <c r="MFF17" s="1"/>
      <c r="MFG17" s="1"/>
      <c r="MFH17" s="1"/>
      <c r="MFI17" s="1"/>
      <c r="MFJ17" s="1"/>
      <c r="MFK17" s="1"/>
      <c r="MFL17" s="1"/>
      <c r="MFM17" s="1"/>
      <c r="MFN17" s="1"/>
      <c r="MFO17" s="1"/>
      <c r="MFP17" s="1"/>
      <c r="MFQ17" s="1"/>
      <c r="MFR17" s="1"/>
      <c r="MFS17" s="1"/>
      <c r="MFT17" s="1"/>
      <c r="MFU17" s="1"/>
      <c r="MFV17" s="1"/>
      <c r="MFW17" s="1"/>
      <c r="MFX17" s="1"/>
      <c r="MFY17" s="1"/>
      <c r="MFZ17" s="1"/>
      <c r="MGA17" s="1"/>
      <c r="MGB17" s="1"/>
      <c r="MGC17" s="1"/>
      <c r="MGD17" s="1"/>
      <c r="MGE17" s="1"/>
      <c r="MGF17" s="1"/>
      <c r="MGG17" s="1"/>
      <c r="MGH17" s="1"/>
      <c r="MGI17" s="1"/>
      <c r="MGJ17" s="1"/>
      <c r="MGK17" s="1"/>
      <c r="MGL17" s="1"/>
      <c r="MGM17" s="1"/>
      <c r="MGN17" s="1"/>
      <c r="MGO17" s="1"/>
      <c r="MGP17" s="1"/>
      <c r="MGQ17" s="1"/>
      <c r="MGR17" s="1"/>
      <c r="MGS17" s="1"/>
      <c r="MGT17" s="1"/>
      <c r="MGU17" s="1"/>
      <c r="MGV17" s="1"/>
      <c r="MGW17" s="1"/>
      <c r="MGX17" s="1"/>
      <c r="MGY17" s="1"/>
      <c r="MGZ17" s="1"/>
      <c r="MHA17" s="1"/>
      <c r="MHB17" s="1"/>
      <c r="MHC17" s="1"/>
      <c r="MHD17" s="1"/>
      <c r="MHE17" s="1"/>
      <c r="MHF17" s="1"/>
      <c r="MHG17" s="1"/>
      <c r="MHH17" s="1"/>
      <c r="MHI17" s="1"/>
      <c r="MHJ17" s="1"/>
      <c r="MHK17" s="1"/>
      <c r="MHL17" s="1"/>
      <c r="MHM17" s="1"/>
      <c r="MHN17" s="1"/>
      <c r="MHO17" s="1"/>
      <c r="MHP17" s="1"/>
      <c r="MHQ17" s="1"/>
      <c r="MHR17" s="1"/>
      <c r="MHS17" s="1"/>
      <c r="MHT17" s="1"/>
      <c r="MHU17" s="1"/>
      <c r="MHV17" s="1"/>
      <c r="MHW17" s="1"/>
      <c r="MHX17" s="1"/>
      <c r="MHY17" s="1"/>
      <c r="MHZ17" s="1"/>
      <c r="MIA17" s="1"/>
      <c r="MIB17" s="1"/>
      <c r="MIC17" s="1"/>
      <c r="MID17" s="1"/>
      <c r="MIE17" s="1"/>
      <c r="MIF17" s="1"/>
      <c r="MIG17" s="1"/>
      <c r="MIH17" s="1"/>
      <c r="MII17" s="1"/>
      <c r="MIJ17" s="1"/>
      <c r="MIK17" s="1"/>
      <c r="MIL17" s="1"/>
      <c r="MIM17" s="1"/>
      <c r="MIN17" s="1"/>
      <c r="MIO17" s="1"/>
      <c r="MIP17" s="1"/>
      <c r="MIQ17" s="1"/>
      <c r="MIR17" s="1"/>
      <c r="MIS17" s="1"/>
      <c r="MIT17" s="1"/>
      <c r="MIU17" s="1"/>
      <c r="MIV17" s="1"/>
      <c r="MIW17" s="1"/>
      <c r="MIX17" s="1"/>
      <c r="MIY17" s="1"/>
      <c r="MIZ17" s="1"/>
      <c r="MJA17" s="1"/>
      <c r="MJB17" s="1"/>
      <c r="MJC17" s="1"/>
      <c r="MJD17" s="1"/>
      <c r="MJE17" s="1"/>
      <c r="MJF17" s="1"/>
      <c r="MJG17" s="1"/>
      <c r="MJH17" s="1"/>
      <c r="MJI17" s="1"/>
      <c r="MJJ17" s="1"/>
      <c r="MJK17" s="1"/>
      <c r="MJL17" s="1"/>
      <c r="MJM17" s="1"/>
      <c r="MJN17" s="1"/>
      <c r="MJO17" s="1"/>
      <c r="MJP17" s="1"/>
      <c r="MJQ17" s="1"/>
      <c r="MJR17" s="1"/>
      <c r="MJS17" s="1"/>
      <c r="MJT17" s="1"/>
      <c r="MJU17" s="1"/>
      <c r="MJV17" s="1"/>
      <c r="MJW17" s="1"/>
      <c r="MJX17" s="1"/>
      <c r="MJY17" s="1"/>
      <c r="MJZ17" s="1"/>
      <c r="MKA17" s="1"/>
      <c r="MKB17" s="1"/>
      <c r="MKC17" s="1"/>
      <c r="MKD17" s="1"/>
      <c r="MKE17" s="1"/>
      <c r="MKF17" s="1"/>
      <c r="MKG17" s="1"/>
      <c r="MKH17" s="1"/>
      <c r="MKI17" s="1"/>
      <c r="MKJ17" s="1"/>
      <c r="MKK17" s="1"/>
      <c r="MKL17" s="1"/>
      <c r="MKM17" s="1"/>
      <c r="MKN17" s="1"/>
      <c r="MKO17" s="1"/>
      <c r="MKP17" s="1"/>
      <c r="MKQ17" s="1"/>
      <c r="MKR17" s="1"/>
      <c r="MKS17" s="1"/>
      <c r="MKT17" s="1"/>
      <c r="MKU17" s="1"/>
      <c r="MKV17" s="1"/>
      <c r="MKW17" s="1"/>
      <c r="MKX17" s="1"/>
      <c r="MKY17" s="1"/>
      <c r="MKZ17" s="1"/>
      <c r="MLA17" s="1"/>
      <c r="MLB17" s="1"/>
      <c r="MLC17" s="1"/>
      <c r="MLD17" s="1"/>
      <c r="MLE17" s="1"/>
      <c r="MLF17" s="1"/>
      <c r="MLG17" s="1"/>
      <c r="MLH17" s="1"/>
      <c r="MLI17" s="1"/>
      <c r="MLJ17" s="1"/>
      <c r="MLK17" s="1"/>
      <c r="MLL17" s="1"/>
      <c r="MLM17" s="1"/>
      <c r="MLN17" s="1"/>
      <c r="MLO17" s="1"/>
      <c r="MLP17" s="1"/>
      <c r="MLQ17" s="1"/>
      <c r="MLR17" s="1"/>
      <c r="MLS17" s="1"/>
      <c r="MLT17" s="1"/>
      <c r="MLU17" s="1"/>
      <c r="MLV17" s="1"/>
      <c r="MLW17" s="1"/>
      <c r="MLX17" s="1"/>
      <c r="MLY17" s="1"/>
      <c r="MLZ17" s="1"/>
      <c r="MMA17" s="1"/>
      <c r="MMB17" s="1"/>
      <c r="MMC17" s="1"/>
      <c r="MMD17" s="1"/>
      <c r="MME17" s="1"/>
      <c r="MMF17" s="1"/>
      <c r="MMG17" s="1"/>
      <c r="MMH17" s="1"/>
      <c r="MMI17" s="1"/>
      <c r="MMJ17" s="1"/>
      <c r="MMK17" s="1"/>
      <c r="MML17" s="1"/>
      <c r="MMM17" s="1"/>
      <c r="MMN17" s="1"/>
      <c r="MMO17" s="1"/>
      <c r="MMP17" s="1"/>
      <c r="MMQ17" s="1"/>
      <c r="MMR17" s="1"/>
      <c r="MMS17" s="1"/>
      <c r="MMT17" s="1"/>
      <c r="MMU17" s="1"/>
      <c r="MMV17" s="1"/>
      <c r="MMW17" s="1"/>
      <c r="MMX17" s="1"/>
      <c r="MMY17" s="1"/>
      <c r="MMZ17" s="1"/>
      <c r="MNA17" s="1"/>
      <c r="MNB17" s="1"/>
      <c r="MNC17" s="1"/>
      <c r="MND17" s="1"/>
      <c r="MNE17" s="1"/>
      <c r="MNF17" s="1"/>
      <c r="MNG17" s="1"/>
      <c r="MNH17" s="1"/>
      <c r="MNI17" s="1"/>
      <c r="MNJ17" s="1"/>
      <c r="MNK17" s="1"/>
      <c r="MNL17" s="1"/>
      <c r="MNM17" s="1"/>
      <c r="MNN17" s="1"/>
      <c r="MNO17" s="1"/>
      <c r="MNP17" s="1"/>
      <c r="MNQ17" s="1"/>
      <c r="MNR17" s="1"/>
      <c r="MNS17" s="1"/>
      <c r="MNT17" s="1"/>
      <c r="MNU17" s="1"/>
      <c r="MNV17" s="1"/>
      <c r="MNW17" s="1"/>
      <c r="MNX17" s="1"/>
      <c r="MNY17" s="1"/>
      <c r="MNZ17" s="1"/>
      <c r="MOA17" s="1"/>
      <c r="MOB17" s="1"/>
      <c r="MOC17" s="1"/>
      <c r="MOD17" s="1"/>
      <c r="MOE17" s="1"/>
      <c r="MOF17" s="1"/>
      <c r="MOG17" s="1"/>
      <c r="MOH17" s="1"/>
      <c r="MOI17" s="1"/>
      <c r="MOJ17" s="1"/>
      <c r="MOK17" s="1"/>
      <c r="MOL17" s="1"/>
      <c r="MOM17" s="1"/>
      <c r="MON17" s="1"/>
      <c r="MOO17" s="1"/>
      <c r="MOP17" s="1"/>
      <c r="MOQ17" s="1"/>
      <c r="MOR17" s="1"/>
      <c r="MOS17" s="1"/>
      <c r="MOT17" s="1"/>
      <c r="MOU17" s="1"/>
      <c r="MOV17" s="1"/>
      <c r="MOW17" s="1"/>
      <c r="MOX17" s="1"/>
      <c r="MOY17" s="1"/>
      <c r="MOZ17" s="1"/>
      <c r="MPA17" s="1"/>
      <c r="MPB17" s="1"/>
      <c r="MPC17" s="1"/>
      <c r="MPD17" s="1"/>
      <c r="MPE17" s="1"/>
      <c r="MPF17" s="1"/>
      <c r="MPG17" s="1"/>
      <c r="MPH17" s="1"/>
      <c r="MPI17" s="1"/>
      <c r="MPJ17" s="1"/>
      <c r="MPK17" s="1"/>
      <c r="MPL17" s="1"/>
      <c r="MPM17" s="1"/>
      <c r="MPN17" s="1"/>
      <c r="MPO17" s="1"/>
      <c r="MPP17" s="1"/>
      <c r="MPQ17" s="1"/>
      <c r="MPR17" s="1"/>
      <c r="MPS17" s="1"/>
      <c r="MPT17" s="1"/>
      <c r="MPU17" s="1"/>
      <c r="MPV17" s="1"/>
      <c r="MPW17" s="1"/>
      <c r="MPX17" s="1"/>
      <c r="MPY17" s="1"/>
      <c r="MPZ17" s="1"/>
      <c r="MQA17" s="1"/>
      <c r="MQB17" s="1"/>
      <c r="MQC17" s="1"/>
      <c r="MQD17" s="1"/>
      <c r="MQE17" s="1"/>
      <c r="MQF17" s="1"/>
      <c r="MQG17" s="1"/>
      <c r="MQH17" s="1"/>
      <c r="MQI17" s="1"/>
      <c r="MQJ17" s="1"/>
      <c r="MQK17" s="1"/>
      <c r="MQL17" s="1"/>
      <c r="MQM17" s="1"/>
      <c r="MQN17" s="1"/>
      <c r="MQO17" s="1"/>
      <c r="MQP17" s="1"/>
      <c r="MQQ17" s="1"/>
      <c r="MQR17" s="1"/>
      <c r="MQS17" s="1"/>
      <c r="MQT17" s="1"/>
      <c r="MQU17" s="1"/>
      <c r="MQV17" s="1"/>
      <c r="MQW17" s="1"/>
      <c r="MQX17" s="1"/>
      <c r="MQY17" s="1"/>
      <c r="MQZ17" s="1"/>
      <c r="MRA17" s="1"/>
      <c r="MRB17" s="1"/>
      <c r="MRC17" s="1"/>
      <c r="MRD17" s="1"/>
      <c r="MRE17" s="1"/>
      <c r="MRF17" s="1"/>
      <c r="MRG17" s="1"/>
      <c r="MRH17" s="1"/>
      <c r="MRI17" s="1"/>
      <c r="MRJ17" s="1"/>
      <c r="MRK17" s="1"/>
      <c r="MRL17" s="1"/>
      <c r="MRM17" s="1"/>
      <c r="MRN17" s="1"/>
      <c r="MRO17" s="1"/>
      <c r="MRP17" s="1"/>
      <c r="MRQ17" s="1"/>
      <c r="MRR17" s="1"/>
      <c r="MRS17" s="1"/>
      <c r="MRT17" s="1"/>
      <c r="MRU17" s="1"/>
      <c r="MRV17" s="1"/>
      <c r="MRW17" s="1"/>
      <c r="MRX17" s="1"/>
      <c r="MRY17" s="1"/>
      <c r="MRZ17" s="1"/>
      <c r="MSA17" s="1"/>
      <c r="MSB17" s="1"/>
      <c r="MSC17" s="1"/>
      <c r="MSD17" s="1"/>
      <c r="MSE17" s="1"/>
      <c r="MSF17" s="1"/>
      <c r="MSG17" s="1"/>
      <c r="MSH17" s="1"/>
      <c r="MSI17" s="1"/>
      <c r="MSJ17" s="1"/>
      <c r="MSK17" s="1"/>
      <c r="MSL17" s="1"/>
      <c r="MSM17" s="1"/>
      <c r="MSN17" s="1"/>
      <c r="MSO17" s="1"/>
      <c r="MSP17" s="1"/>
      <c r="MSQ17" s="1"/>
      <c r="MSR17" s="1"/>
      <c r="MSS17" s="1"/>
      <c r="MST17" s="1"/>
      <c r="MSU17" s="1"/>
      <c r="MSV17" s="1"/>
      <c r="MSW17" s="1"/>
      <c r="MSX17" s="1"/>
      <c r="MSY17" s="1"/>
      <c r="MSZ17" s="1"/>
      <c r="MTA17" s="1"/>
      <c r="MTB17" s="1"/>
      <c r="MTC17" s="1"/>
      <c r="MTD17" s="1"/>
      <c r="MTE17" s="1"/>
      <c r="MTF17" s="1"/>
      <c r="MTG17" s="1"/>
      <c r="MTH17" s="1"/>
      <c r="MTI17" s="1"/>
      <c r="MTJ17" s="1"/>
      <c r="MTK17" s="1"/>
      <c r="MTL17" s="1"/>
      <c r="MTM17" s="1"/>
      <c r="MTN17" s="1"/>
      <c r="MTO17" s="1"/>
      <c r="MTP17" s="1"/>
      <c r="MTQ17" s="1"/>
      <c r="MTR17" s="1"/>
      <c r="MTS17" s="1"/>
      <c r="MTT17" s="1"/>
      <c r="MTU17" s="1"/>
      <c r="MTV17" s="1"/>
      <c r="MTW17" s="1"/>
      <c r="MTX17" s="1"/>
      <c r="MTY17" s="1"/>
      <c r="MTZ17" s="1"/>
      <c r="MUA17" s="1"/>
      <c r="MUB17" s="1"/>
      <c r="MUC17" s="1"/>
      <c r="MUD17" s="1"/>
      <c r="MUE17" s="1"/>
      <c r="MUF17" s="1"/>
      <c r="MUG17" s="1"/>
      <c r="MUH17" s="1"/>
      <c r="MUI17" s="1"/>
      <c r="MUJ17" s="1"/>
      <c r="MUK17" s="1"/>
      <c r="MUL17" s="1"/>
      <c r="MUM17" s="1"/>
      <c r="MUN17" s="1"/>
      <c r="MUO17" s="1"/>
      <c r="MUP17" s="1"/>
      <c r="MUQ17" s="1"/>
      <c r="MUR17" s="1"/>
      <c r="MUS17" s="1"/>
      <c r="MUT17" s="1"/>
      <c r="MUU17" s="1"/>
      <c r="MUV17" s="1"/>
      <c r="MUW17" s="1"/>
      <c r="MUX17" s="1"/>
      <c r="MUY17" s="1"/>
      <c r="MUZ17" s="1"/>
      <c r="MVA17" s="1"/>
      <c r="MVB17" s="1"/>
      <c r="MVC17" s="1"/>
      <c r="MVD17" s="1"/>
      <c r="MVE17" s="1"/>
      <c r="MVF17" s="1"/>
      <c r="MVG17" s="1"/>
      <c r="MVH17" s="1"/>
      <c r="MVI17" s="1"/>
      <c r="MVJ17" s="1"/>
      <c r="MVK17" s="1"/>
      <c r="MVL17" s="1"/>
      <c r="MVM17" s="1"/>
      <c r="MVN17" s="1"/>
      <c r="MVO17" s="1"/>
      <c r="MVP17" s="1"/>
      <c r="MVQ17" s="1"/>
      <c r="MVR17" s="1"/>
      <c r="MVS17" s="1"/>
      <c r="MVT17" s="1"/>
      <c r="MVU17" s="1"/>
      <c r="MVV17" s="1"/>
      <c r="MVW17" s="1"/>
      <c r="MVX17" s="1"/>
      <c r="MVY17" s="1"/>
      <c r="MVZ17" s="1"/>
      <c r="MWA17" s="1"/>
      <c r="MWB17" s="1"/>
      <c r="MWC17" s="1"/>
      <c r="MWD17" s="1"/>
      <c r="MWE17" s="1"/>
      <c r="MWF17" s="1"/>
      <c r="MWG17" s="1"/>
      <c r="MWH17" s="1"/>
      <c r="MWI17" s="1"/>
      <c r="MWJ17" s="1"/>
      <c r="MWK17" s="1"/>
      <c r="MWL17" s="1"/>
      <c r="MWM17" s="1"/>
      <c r="MWN17" s="1"/>
      <c r="MWO17" s="1"/>
      <c r="MWP17" s="1"/>
      <c r="MWQ17" s="1"/>
      <c r="MWR17" s="1"/>
      <c r="MWS17" s="1"/>
      <c r="MWT17" s="1"/>
      <c r="MWU17" s="1"/>
      <c r="MWV17" s="1"/>
      <c r="MWW17" s="1"/>
      <c r="MWX17" s="1"/>
      <c r="MWY17" s="1"/>
      <c r="MWZ17" s="1"/>
      <c r="MXA17" s="1"/>
      <c r="MXB17" s="1"/>
      <c r="MXC17" s="1"/>
      <c r="MXD17" s="1"/>
      <c r="MXE17" s="1"/>
      <c r="MXF17" s="1"/>
      <c r="MXG17" s="1"/>
      <c r="MXH17" s="1"/>
      <c r="MXI17" s="1"/>
      <c r="MXJ17" s="1"/>
      <c r="MXK17" s="1"/>
      <c r="MXL17" s="1"/>
      <c r="MXM17" s="1"/>
      <c r="MXN17" s="1"/>
      <c r="MXO17" s="1"/>
      <c r="MXP17" s="1"/>
      <c r="MXQ17" s="1"/>
      <c r="MXR17" s="1"/>
      <c r="MXS17" s="1"/>
      <c r="MXT17" s="1"/>
      <c r="MXU17" s="1"/>
      <c r="MXV17" s="1"/>
      <c r="MXW17" s="1"/>
      <c r="MXX17" s="1"/>
      <c r="MXY17" s="1"/>
      <c r="MXZ17" s="1"/>
      <c r="MYA17" s="1"/>
      <c r="MYB17" s="1"/>
      <c r="MYC17" s="1"/>
      <c r="MYD17" s="1"/>
      <c r="MYE17" s="1"/>
      <c r="MYF17" s="1"/>
      <c r="MYG17" s="1"/>
      <c r="MYH17" s="1"/>
      <c r="MYI17" s="1"/>
      <c r="MYJ17" s="1"/>
      <c r="MYK17" s="1"/>
      <c r="MYL17" s="1"/>
      <c r="MYM17" s="1"/>
      <c r="MYN17" s="1"/>
      <c r="MYO17" s="1"/>
      <c r="MYP17" s="1"/>
      <c r="MYQ17" s="1"/>
      <c r="MYR17" s="1"/>
      <c r="MYS17" s="1"/>
      <c r="MYT17" s="1"/>
      <c r="MYU17" s="1"/>
      <c r="MYV17" s="1"/>
      <c r="MYW17" s="1"/>
      <c r="MYX17" s="1"/>
      <c r="MYY17" s="1"/>
      <c r="MYZ17" s="1"/>
      <c r="MZA17" s="1"/>
      <c r="MZB17" s="1"/>
      <c r="MZC17" s="1"/>
      <c r="MZD17" s="1"/>
      <c r="MZE17" s="1"/>
      <c r="MZF17" s="1"/>
      <c r="MZG17" s="1"/>
      <c r="MZH17" s="1"/>
      <c r="MZI17" s="1"/>
      <c r="MZJ17" s="1"/>
      <c r="MZK17" s="1"/>
      <c r="MZL17" s="1"/>
      <c r="MZM17" s="1"/>
      <c r="MZN17" s="1"/>
      <c r="MZO17" s="1"/>
      <c r="MZP17" s="1"/>
      <c r="MZQ17" s="1"/>
      <c r="MZR17" s="1"/>
      <c r="MZS17" s="1"/>
      <c r="MZT17" s="1"/>
      <c r="MZU17" s="1"/>
      <c r="MZV17" s="1"/>
      <c r="MZW17" s="1"/>
      <c r="MZX17" s="1"/>
      <c r="MZY17" s="1"/>
      <c r="MZZ17" s="1"/>
      <c r="NAA17" s="1"/>
      <c r="NAB17" s="1"/>
      <c r="NAC17" s="1"/>
      <c r="NAD17" s="1"/>
      <c r="NAE17" s="1"/>
      <c r="NAF17" s="1"/>
      <c r="NAG17" s="1"/>
      <c r="NAH17" s="1"/>
      <c r="NAI17" s="1"/>
      <c r="NAJ17" s="1"/>
      <c r="NAK17" s="1"/>
      <c r="NAL17" s="1"/>
      <c r="NAM17" s="1"/>
      <c r="NAN17" s="1"/>
      <c r="NAO17" s="1"/>
      <c r="NAP17" s="1"/>
      <c r="NAQ17" s="1"/>
      <c r="NAR17" s="1"/>
      <c r="NAS17" s="1"/>
      <c r="NAT17" s="1"/>
      <c r="NAU17" s="1"/>
      <c r="NAV17" s="1"/>
      <c r="NAW17" s="1"/>
      <c r="NAX17" s="1"/>
      <c r="NAY17" s="1"/>
      <c r="NAZ17" s="1"/>
      <c r="NBA17" s="1"/>
      <c r="NBB17" s="1"/>
      <c r="NBC17" s="1"/>
      <c r="NBD17" s="1"/>
      <c r="NBE17" s="1"/>
      <c r="NBF17" s="1"/>
      <c r="NBG17" s="1"/>
      <c r="NBH17" s="1"/>
      <c r="NBI17" s="1"/>
      <c r="NBJ17" s="1"/>
      <c r="NBK17" s="1"/>
      <c r="NBL17" s="1"/>
      <c r="NBM17" s="1"/>
      <c r="NBN17" s="1"/>
      <c r="NBO17" s="1"/>
      <c r="NBP17" s="1"/>
      <c r="NBQ17" s="1"/>
      <c r="NBR17" s="1"/>
      <c r="NBS17" s="1"/>
      <c r="NBT17" s="1"/>
      <c r="NBU17" s="1"/>
      <c r="NBV17" s="1"/>
      <c r="NBW17" s="1"/>
      <c r="NBX17" s="1"/>
      <c r="NBY17" s="1"/>
      <c r="NBZ17" s="1"/>
      <c r="NCA17" s="1"/>
      <c r="NCB17" s="1"/>
      <c r="NCC17" s="1"/>
      <c r="NCD17" s="1"/>
      <c r="NCE17" s="1"/>
      <c r="NCF17" s="1"/>
      <c r="NCG17" s="1"/>
      <c r="NCH17" s="1"/>
      <c r="NCI17" s="1"/>
      <c r="NCJ17" s="1"/>
      <c r="NCK17" s="1"/>
      <c r="NCL17" s="1"/>
      <c r="NCM17" s="1"/>
      <c r="NCN17" s="1"/>
      <c r="NCO17" s="1"/>
      <c r="NCP17" s="1"/>
      <c r="NCQ17" s="1"/>
      <c r="NCR17" s="1"/>
      <c r="NCS17" s="1"/>
      <c r="NCT17" s="1"/>
      <c r="NCU17" s="1"/>
      <c r="NCV17" s="1"/>
      <c r="NCW17" s="1"/>
      <c r="NCX17" s="1"/>
      <c r="NCY17" s="1"/>
      <c r="NCZ17" s="1"/>
      <c r="NDA17" s="1"/>
      <c r="NDB17" s="1"/>
      <c r="NDC17" s="1"/>
      <c r="NDD17" s="1"/>
      <c r="NDE17" s="1"/>
      <c r="NDF17" s="1"/>
      <c r="NDG17" s="1"/>
      <c r="NDH17" s="1"/>
      <c r="NDI17" s="1"/>
      <c r="NDJ17" s="1"/>
      <c r="NDK17" s="1"/>
      <c r="NDL17" s="1"/>
      <c r="NDM17" s="1"/>
      <c r="NDN17" s="1"/>
      <c r="NDO17" s="1"/>
      <c r="NDP17" s="1"/>
      <c r="NDQ17" s="1"/>
      <c r="NDR17" s="1"/>
      <c r="NDS17" s="1"/>
      <c r="NDT17" s="1"/>
      <c r="NDU17" s="1"/>
      <c r="NDV17" s="1"/>
      <c r="NDW17" s="1"/>
      <c r="NDX17" s="1"/>
      <c r="NDY17" s="1"/>
      <c r="NDZ17" s="1"/>
      <c r="NEA17" s="1"/>
      <c r="NEB17" s="1"/>
      <c r="NEC17" s="1"/>
      <c r="NED17" s="1"/>
      <c r="NEE17" s="1"/>
      <c r="NEF17" s="1"/>
      <c r="NEG17" s="1"/>
      <c r="NEH17" s="1"/>
      <c r="NEI17" s="1"/>
      <c r="NEJ17" s="1"/>
      <c r="NEK17" s="1"/>
      <c r="NEL17" s="1"/>
      <c r="NEM17" s="1"/>
      <c r="NEN17" s="1"/>
      <c r="NEO17" s="1"/>
      <c r="NEP17" s="1"/>
      <c r="NEQ17" s="1"/>
      <c r="NER17" s="1"/>
      <c r="NES17" s="1"/>
      <c r="NET17" s="1"/>
      <c r="NEU17" s="1"/>
      <c r="NEV17" s="1"/>
      <c r="NEW17" s="1"/>
      <c r="NEX17" s="1"/>
      <c r="NEY17" s="1"/>
      <c r="NEZ17" s="1"/>
      <c r="NFA17" s="1"/>
      <c r="NFB17" s="1"/>
      <c r="NFC17" s="1"/>
      <c r="NFD17" s="1"/>
      <c r="NFE17" s="1"/>
      <c r="NFF17" s="1"/>
      <c r="NFG17" s="1"/>
      <c r="NFH17" s="1"/>
      <c r="NFI17" s="1"/>
      <c r="NFJ17" s="1"/>
      <c r="NFK17" s="1"/>
      <c r="NFL17" s="1"/>
      <c r="NFM17" s="1"/>
      <c r="NFN17" s="1"/>
      <c r="NFO17" s="1"/>
      <c r="NFP17" s="1"/>
      <c r="NFQ17" s="1"/>
      <c r="NFR17" s="1"/>
      <c r="NFS17" s="1"/>
      <c r="NFT17" s="1"/>
      <c r="NFU17" s="1"/>
      <c r="NFV17" s="1"/>
      <c r="NFW17" s="1"/>
      <c r="NFX17" s="1"/>
      <c r="NFY17" s="1"/>
      <c r="NFZ17" s="1"/>
      <c r="NGA17" s="1"/>
      <c r="NGB17" s="1"/>
      <c r="NGC17" s="1"/>
      <c r="NGD17" s="1"/>
      <c r="NGE17" s="1"/>
      <c r="NGF17" s="1"/>
      <c r="NGG17" s="1"/>
      <c r="NGH17" s="1"/>
      <c r="NGI17" s="1"/>
      <c r="NGJ17" s="1"/>
      <c r="NGK17" s="1"/>
      <c r="NGL17" s="1"/>
      <c r="NGM17" s="1"/>
      <c r="NGN17" s="1"/>
      <c r="NGO17" s="1"/>
      <c r="NGP17" s="1"/>
      <c r="NGQ17" s="1"/>
      <c r="NGR17" s="1"/>
      <c r="NGS17" s="1"/>
      <c r="NGT17" s="1"/>
      <c r="NGU17" s="1"/>
      <c r="NGV17" s="1"/>
      <c r="NGW17" s="1"/>
      <c r="NGX17" s="1"/>
      <c r="NGY17" s="1"/>
      <c r="NGZ17" s="1"/>
      <c r="NHA17" s="1"/>
      <c r="NHB17" s="1"/>
      <c r="NHC17" s="1"/>
      <c r="NHD17" s="1"/>
      <c r="NHE17" s="1"/>
      <c r="NHF17" s="1"/>
      <c r="NHG17" s="1"/>
      <c r="NHH17" s="1"/>
      <c r="NHI17" s="1"/>
      <c r="NHJ17" s="1"/>
      <c r="NHK17" s="1"/>
      <c r="NHL17" s="1"/>
      <c r="NHM17" s="1"/>
      <c r="NHN17" s="1"/>
      <c r="NHO17" s="1"/>
      <c r="NHP17" s="1"/>
      <c r="NHQ17" s="1"/>
      <c r="NHR17" s="1"/>
      <c r="NHS17" s="1"/>
      <c r="NHT17" s="1"/>
      <c r="NHU17" s="1"/>
      <c r="NHV17" s="1"/>
      <c r="NHW17" s="1"/>
      <c r="NHX17" s="1"/>
      <c r="NHY17" s="1"/>
      <c r="NHZ17" s="1"/>
      <c r="NIA17" s="1"/>
      <c r="NIB17" s="1"/>
      <c r="NIC17" s="1"/>
      <c r="NID17" s="1"/>
      <c r="NIE17" s="1"/>
      <c r="NIF17" s="1"/>
      <c r="NIG17" s="1"/>
      <c r="NIH17" s="1"/>
      <c r="NII17" s="1"/>
      <c r="NIJ17" s="1"/>
      <c r="NIK17" s="1"/>
      <c r="NIL17" s="1"/>
      <c r="NIM17" s="1"/>
      <c r="NIN17" s="1"/>
      <c r="NIO17" s="1"/>
      <c r="NIP17" s="1"/>
      <c r="NIQ17" s="1"/>
      <c r="NIR17" s="1"/>
      <c r="NIS17" s="1"/>
      <c r="NIT17" s="1"/>
      <c r="NIU17" s="1"/>
      <c r="NIV17" s="1"/>
      <c r="NIW17" s="1"/>
      <c r="NIX17" s="1"/>
      <c r="NIY17" s="1"/>
      <c r="NIZ17" s="1"/>
      <c r="NJA17" s="1"/>
      <c r="NJB17" s="1"/>
      <c r="NJC17" s="1"/>
      <c r="NJD17" s="1"/>
      <c r="NJE17" s="1"/>
      <c r="NJF17" s="1"/>
      <c r="NJG17" s="1"/>
      <c r="NJH17" s="1"/>
      <c r="NJI17" s="1"/>
      <c r="NJJ17" s="1"/>
      <c r="NJK17" s="1"/>
      <c r="NJL17" s="1"/>
      <c r="NJM17" s="1"/>
      <c r="NJN17" s="1"/>
      <c r="NJO17" s="1"/>
      <c r="NJP17" s="1"/>
      <c r="NJQ17" s="1"/>
      <c r="NJR17" s="1"/>
      <c r="NJS17" s="1"/>
      <c r="NJT17" s="1"/>
      <c r="NJU17" s="1"/>
      <c r="NJV17" s="1"/>
      <c r="NJW17" s="1"/>
      <c r="NJX17" s="1"/>
      <c r="NJY17" s="1"/>
      <c r="NJZ17" s="1"/>
      <c r="NKA17" s="1"/>
      <c r="NKB17" s="1"/>
      <c r="NKC17" s="1"/>
      <c r="NKD17" s="1"/>
      <c r="NKE17" s="1"/>
      <c r="NKF17" s="1"/>
      <c r="NKG17" s="1"/>
      <c r="NKH17" s="1"/>
      <c r="NKI17" s="1"/>
      <c r="NKJ17" s="1"/>
      <c r="NKK17" s="1"/>
      <c r="NKL17" s="1"/>
      <c r="NKM17" s="1"/>
      <c r="NKN17" s="1"/>
      <c r="NKO17" s="1"/>
      <c r="NKP17" s="1"/>
      <c r="NKQ17" s="1"/>
      <c r="NKR17" s="1"/>
      <c r="NKS17" s="1"/>
      <c r="NKT17" s="1"/>
      <c r="NKU17" s="1"/>
      <c r="NKV17" s="1"/>
      <c r="NKW17" s="1"/>
      <c r="NKX17" s="1"/>
      <c r="NKY17" s="1"/>
      <c r="NKZ17" s="1"/>
      <c r="NLA17" s="1"/>
      <c r="NLB17" s="1"/>
      <c r="NLC17" s="1"/>
      <c r="NLD17" s="1"/>
      <c r="NLE17" s="1"/>
      <c r="NLF17" s="1"/>
      <c r="NLG17" s="1"/>
      <c r="NLH17" s="1"/>
      <c r="NLI17" s="1"/>
      <c r="NLJ17" s="1"/>
      <c r="NLK17" s="1"/>
      <c r="NLL17" s="1"/>
      <c r="NLM17" s="1"/>
      <c r="NLN17" s="1"/>
      <c r="NLO17" s="1"/>
      <c r="NLP17" s="1"/>
      <c r="NLQ17" s="1"/>
      <c r="NLR17" s="1"/>
      <c r="NLS17" s="1"/>
      <c r="NLT17" s="1"/>
      <c r="NLU17" s="1"/>
      <c r="NLV17" s="1"/>
      <c r="NLW17" s="1"/>
      <c r="NLX17" s="1"/>
      <c r="NLY17" s="1"/>
      <c r="NLZ17" s="1"/>
      <c r="NMA17" s="1"/>
      <c r="NMB17" s="1"/>
      <c r="NMC17" s="1"/>
      <c r="NMD17" s="1"/>
      <c r="NME17" s="1"/>
      <c r="NMF17" s="1"/>
      <c r="NMG17" s="1"/>
      <c r="NMH17" s="1"/>
      <c r="NMI17" s="1"/>
      <c r="NMJ17" s="1"/>
      <c r="NMK17" s="1"/>
      <c r="NML17" s="1"/>
      <c r="NMM17" s="1"/>
      <c r="NMN17" s="1"/>
      <c r="NMO17" s="1"/>
      <c r="NMP17" s="1"/>
      <c r="NMQ17" s="1"/>
      <c r="NMR17" s="1"/>
      <c r="NMS17" s="1"/>
      <c r="NMT17" s="1"/>
      <c r="NMU17" s="1"/>
      <c r="NMV17" s="1"/>
      <c r="NMW17" s="1"/>
      <c r="NMX17" s="1"/>
      <c r="NMY17" s="1"/>
      <c r="NMZ17" s="1"/>
      <c r="NNA17" s="1"/>
      <c r="NNB17" s="1"/>
      <c r="NNC17" s="1"/>
      <c r="NND17" s="1"/>
      <c r="NNE17" s="1"/>
      <c r="NNF17" s="1"/>
      <c r="NNG17" s="1"/>
      <c r="NNH17" s="1"/>
      <c r="NNI17" s="1"/>
      <c r="NNJ17" s="1"/>
      <c r="NNK17" s="1"/>
      <c r="NNL17" s="1"/>
      <c r="NNM17" s="1"/>
      <c r="NNN17" s="1"/>
      <c r="NNO17" s="1"/>
      <c r="NNP17" s="1"/>
      <c r="NNQ17" s="1"/>
      <c r="NNR17" s="1"/>
      <c r="NNS17" s="1"/>
      <c r="NNT17" s="1"/>
      <c r="NNU17" s="1"/>
      <c r="NNV17" s="1"/>
      <c r="NNW17" s="1"/>
      <c r="NNX17" s="1"/>
      <c r="NNY17" s="1"/>
      <c r="NNZ17" s="1"/>
      <c r="NOA17" s="1"/>
      <c r="NOB17" s="1"/>
      <c r="NOC17" s="1"/>
      <c r="NOD17" s="1"/>
      <c r="NOE17" s="1"/>
      <c r="NOF17" s="1"/>
      <c r="NOG17" s="1"/>
      <c r="NOH17" s="1"/>
      <c r="NOI17" s="1"/>
      <c r="NOJ17" s="1"/>
      <c r="NOK17" s="1"/>
      <c r="NOL17" s="1"/>
      <c r="NOM17" s="1"/>
      <c r="NON17" s="1"/>
      <c r="NOO17" s="1"/>
      <c r="NOP17" s="1"/>
      <c r="NOQ17" s="1"/>
      <c r="NOR17" s="1"/>
      <c r="NOS17" s="1"/>
      <c r="NOT17" s="1"/>
      <c r="NOU17" s="1"/>
      <c r="NOV17" s="1"/>
      <c r="NOW17" s="1"/>
      <c r="NOX17" s="1"/>
      <c r="NOY17" s="1"/>
      <c r="NOZ17" s="1"/>
      <c r="NPA17" s="1"/>
      <c r="NPB17" s="1"/>
      <c r="NPC17" s="1"/>
      <c r="NPD17" s="1"/>
      <c r="NPE17" s="1"/>
      <c r="NPF17" s="1"/>
      <c r="NPG17" s="1"/>
      <c r="NPH17" s="1"/>
      <c r="NPI17" s="1"/>
      <c r="NPJ17" s="1"/>
      <c r="NPK17" s="1"/>
      <c r="NPL17" s="1"/>
      <c r="NPM17" s="1"/>
      <c r="NPN17" s="1"/>
      <c r="NPO17" s="1"/>
      <c r="NPP17" s="1"/>
      <c r="NPQ17" s="1"/>
      <c r="NPR17" s="1"/>
      <c r="NPS17" s="1"/>
      <c r="NPT17" s="1"/>
      <c r="NPU17" s="1"/>
      <c r="NPV17" s="1"/>
      <c r="NPW17" s="1"/>
      <c r="NPX17" s="1"/>
      <c r="NPY17" s="1"/>
      <c r="NPZ17" s="1"/>
      <c r="NQA17" s="1"/>
      <c r="NQB17" s="1"/>
      <c r="NQC17" s="1"/>
      <c r="NQD17" s="1"/>
      <c r="NQE17" s="1"/>
      <c r="NQF17" s="1"/>
      <c r="NQG17" s="1"/>
      <c r="NQH17" s="1"/>
      <c r="NQI17" s="1"/>
      <c r="NQJ17" s="1"/>
      <c r="NQK17" s="1"/>
      <c r="NQL17" s="1"/>
      <c r="NQM17" s="1"/>
      <c r="NQN17" s="1"/>
      <c r="NQO17" s="1"/>
      <c r="NQP17" s="1"/>
      <c r="NQQ17" s="1"/>
      <c r="NQR17" s="1"/>
      <c r="NQS17" s="1"/>
      <c r="NQT17" s="1"/>
      <c r="NQU17" s="1"/>
      <c r="NQV17" s="1"/>
      <c r="NQW17" s="1"/>
      <c r="NQX17" s="1"/>
      <c r="NQY17" s="1"/>
      <c r="NQZ17" s="1"/>
      <c r="NRA17" s="1"/>
      <c r="NRB17" s="1"/>
      <c r="NRC17" s="1"/>
      <c r="NRD17" s="1"/>
      <c r="NRE17" s="1"/>
      <c r="NRF17" s="1"/>
      <c r="NRG17" s="1"/>
      <c r="NRH17" s="1"/>
      <c r="NRI17" s="1"/>
      <c r="NRJ17" s="1"/>
      <c r="NRK17" s="1"/>
      <c r="NRL17" s="1"/>
      <c r="NRM17" s="1"/>
      <c r="NRN17" s="1"/>
      <c r="NRO17" s="1"/>
      <c r="NRP17" s="1"/>
      <c r="NRQ17" s="1"/>
      <c r="NRR17" s="1"/>
      <c r="NRS17" s="1"/>
      <c r="NRT17" s="1"/>
      <c r="NRU17" s="1"/>
      <c r="NRV17" s="1"/>
      <c r="NRW17" s="1"/>
      <c r="NRX17" s="1"/>
      <c r="NRY17" s="1"/>
      <c r="NRZ17" s="1"/>
      <c r="NSA17" s="1"/>
      <c r="NSB17" s="1"/>
      <c r="NSC17" s="1"/>
      <c r="NSD17" s="1"/>
      <c r="NSE17" s="1"/>
      <c r="NSF17" s="1"/>
      <c r="NSG17" s="1"/>
      <c r="NSH17" s="1"/>
      <c r="NSI17" s="1"/>
      <c r="NSJ17" s="1"/>
      <c r="NSK17" s="1"/>
      <c r="NSL17" s="1"/>
      <c r="NSM17" s="1"/>
      <c r="NSN17" s="1"/>
      <c r="NSO17" s="1"/>
      <c r="NSP17" s="1"/>
      <c r="NSQ17" s="1"/>
      <c r="NSR17" s="1"/>
      <c r="NSS17" s="1"/>
      <c r="NST17" s="1"/>
      <c r="NSU17" s="1"/>
      <c r="NSV17" s="1"/>
      <c r="NSW17" s="1"/>
      <c r="NSX17" s="1"/>
      <c r="NSY17" s="1"/>
      <c r="NSZ17" s="1"/>
      <c r="NTA17" s="1"/>
      <c r="NTB17" s="1"/>
      <c r="NTC17" s="1"/>
      <c r="NTD17" s="1"/>
      <c r="NTE17" s="1"/>
      <c r="NTF17" s="1"/>
      <c r="NTG17" s="1"/>
      <c r="NTH17" s="1"/>
      <c r="NTI17" s="1"/>
      <c r="NTJ17" s="1"/>
      <c r="NTK17" s="1"/>
      <c r="NTL17" s="1"/>
      <c r="NTM17" s="1"/>
      <c r="NTN17" s="1"/>
      <c r="NTO17" s="1"/>
      <c r="NTP17" s="1"/>
      <c r="NTQ17" s="1"/>
      <c r="NTR17" s="1"/>
      <c r="NTS17" s="1"/>
      <c r="NTT17" s="1"/>
      <c r="NTU17" s="1"/>
      <c r="NTV17" s="1"/>
      <c r="NTW17" s="1"/>
      <c r="NTX17" s="1"/>
      <c r="NTY17" s="1"/>
      <c r="NTZ17" s="1"/>
      <c r="NUA17" s="1"/>
      <c r="NUB17" s="1"/>
      <c r="NUC17" s="1"/>
      <c r="NUD17" s="1"/>
      <c r="NUE17" s="1"/>
      <c r="NUF17" s="1"/>
      <c r="NUG17" s="1"/>
      <c r="NUH17" s="1"/>
      <c r="NUI17" s="1"/>
      <c r="NUJ17" s="1"/>
      <c r="NUK17" s="1"/>
      <c r="NUL17" s="1"/>
      <c r="NUM17" s="1"/>
      <c r="NUN17" s="1"/>
      <c r="NUO17" s="1"/>
      <c r="NUP17" s="1"/>
      <c r="NUQ17" s="1"/>
      <c r="NUR17" s="1"/>
      <c r="NUS17" s="1"/>
      <c r="NUT17" s="1"/>
      <c r="NUU17" s="1"/>
      <c r="NUV17" s="1"/>
      <c r="NUW17" s="1"/>
      <c r="NUX17" s="1"/>
      <c r="NUY17" s="1"/>
      <c r="NUZ17" s="1"/>
      <c r="NVA17" s="1"/>
      <c r="NVB17" s="1"/>
      <c r="NVC17" s="1"/>
      <c r="NVD17" s="1"/>
      <c r="NVE17" s="1"/>
      <c r="NVF17" s="1"/>
      <c r="NVG17" s="1"/>
      <c r="NVH17" s="1"/>
      <c r="NVI17" s="1"/>
      <c r="NVJ17" s="1"/>
      <c r="NVK17" s="1"/>
      <c r="NVL17" s="1"/>
      <c r="NVM17" s="1"/>
      <c r="NVN17" s="1"/>
      <c r="NVO17" s="1"/>
      <c r="NVP17" s="1"/>
      <c r="NVQ17" s="1"/>
      <c r="NVR17" s="1"/>
      <c r="NVS17" s="1"/>
      <c r="NVT17" s="1"/>
      <c r="NVU17" s="1"/>
      <c r="NVV17" s="1"/>
      <c r="NVW17" s="1"/>
      <c r="NVX17" s="1"/>
      <c r="NVY17" s="1"/>
      <c r="NVZ17" s="1"/>
      <c r="NWA17" s="1"/>
      <c r="NWB17" s="1"/>
      <c r="NWC17" s="1"/>
      <c r="NWD17" s="1"/>
      <c r="NWE17" s="1"/>
      <c r="NWF17" s="1"/>
      <c r="NWG17" s="1"/>
      <c r="NWH17" s="1"/>
      <c r="NWI17" s="1"/>
      <c r="NWJ17" s="1"/>
      <c r="NWK17" s="1"/>
      <c r="NWL17" s="1"/>
      <c r="NWM17" s="1"/>
      <c r="NWN17" s="1"/>
      <c r="NWO17" s="1"/>
      <c r="NWP17" s="1"/>
      <c r="NWQ17" s="1"/>
      <c r="NWR17" s="1"/>
      <c r="NWS17" s="1"/>
      <c r="NWT17" s="1"/>
      <c r="NWU17" s="1"/>
      <c r="NWV17" s="1"/>
      <c r="NWW17" s="1"/>
      <c r="NWX17" s="1"/>
      <c r="NWY17" s="1"/>
      <c r="NWZ17" s="1"/>
      <c r="NXA17" s="1"/>
      <c r="NXB17" s="1"/>
      <c r="NXC17" s="1"/>
      <c r="NXD17" s="1"/>
      <c r="NXE17" s="1"/>
      <c r="NXF17" s="1"/>
      <c r="NXG17" s="1"/>
      <c r="NXH17" s="1"/>
      <c r="NXI17" s="1"/>
      <c r="NXJ17" s="1"/>
      <c r="NXK17" s="1"/>
      <c r="NXL17" s="1"/>
      <c r="NXM17" s="1"/>
      <c r="NXN17" s="1"/>
      <c r="NXO17" s="1"/>
      <c r="NXP17" s="1"/>
      <c r="NXQ17" s="1"/>
      <c r="NXR17" s="1"/>
      <c r="NXS17" s="1"/>
      <c r="NXT17" s="1"/>
      <c r="NXU17" s="1"/>
      <c r="NXV17" s="1"/>
      <c r="NXW17" s="1"/>
      <c r="NXX17" s="1"/>
      <c r="NXY17" s="1"/>
      <c r="NXZ17" s="1"/>
      <c r="NYA17" s="1"/>
      <c r="NYB17" s="1"/>
      <c r="NYC17" s="1"/>
      <c r="NYD17" s="1"/>
      <c r="NYE17" s="1"/>
      <c r="NYF17" s="1"/>
      <c r="NYG17" s="1"/>
      <c r="NYH17" s="1"/>
      <c r="NYI17" s="1"/>
      <c r="NYJ17" s="1"/>
      <c r="NYK17" s="1"/>
      <c r="NYL17" s="1"/>
      <c r="NYM17" s="1"/>
      <c r="NYN17" s="1"/>
      <c r="NYO17" s="1"/>
      <c r="NYP17" s="1"/>
      <c r="NYQ17" s="1"/>
      <c r="NYR17" s="1"/>
      <c r="NYS17" s="1"/>
      <c r="NYT17" s="1"/>
      <c r="NYU17" s="1"/>
      <c r="NYV17" s="1"/>
      <c r="NYW17" s="1"/>
      <c r="NYX17" s="1"/>
      <c r="NYY17" s="1"/>
      <c r="NYZ17" s="1"/>
      <c r="NZA17" s="1"/>
      <c r="NZB17" s="1"/>
      <c r="NZC17" s="1"/>
      <c r="NZD17" s="1"/>
      <c r="NZE17" s="1"/>
      <c r="NZF17" s="1"/>
      <c r="NZG17" s="1"/>
      <c r="NZH17" s="1"/>
      <c r="NZI17" s="1"/>
      <c r="NZJ17" s="1"/>
      <c r="NZK17" s="1"/>
      <c r="NZL17" s="1"/>
      <c r="NZM17" s="1"/>
      <c r="NZN17" s="1"/>
      <c r="NZO17" s="1"/>
      <c r="NZP17" s="1"/>
      <c r="NZQ17" s="1"/>
      <c r="NZR17" s="1"/>
      <c r="NZS17" s="1"/>
      <c r="NZT17" s="1"/>
      <c r="NZU17" s="1"/>
      <c r="NZV17" s="1"/>
      <c r="NZW17" s="1"/>
      <c r="NZX17" s="1"/>
      <c r="NZY17" s="1"/>
      <c r="NZZ17" s="1"/>
      <c r="OAA17" s="1"/>
      <c r="OAB17" s="1"/>
      <c r="OAC17" s="1"/>
      <c r="OAD17" s="1"/>
      <c r="OAE17" s="1"/>
      <c r="OAF17" s="1"/>
      <c r="OAG17" s="1"/>
      <c r="OAH17" s="1"/>
      <c r="OAI17" s="1"/>
      <c r="OAJ17" s="1"/>
      <c r="OAK17" s="1"/>
      <c r="OAL17" s="1"/>
      <c r="OAM17" s="1"/>
      <c r="OAN17" s="1"/>
      <c r="OAO17" s="1"/>
      <c r="OAP17" s="1"/>
      <c r="OAQ17" s="1"/>
      <c r="OAR17" s="1"/>
      <c r="OAS17" s="1"/>
      <c r="OAT17" s="1"/>
      <c r="OAU17" s="1"/>
      <c r="OAV17" s="1"/>
      <c r="OAW17" s="1"/>
      <c r="OAX17" s="1"/>
      <c r="OAY17" s="1"/>
      <c r="OAZ17" s="1"/>
      <c r="OBA17" s="1"/>
      <c r="OBB17" s="1"/>
      <c r="OBC17" s="1"/>
      <c r="OBD17" s="1"/>
      <c r="OBE17" s="1"/>
      <c r="OBF17" s="1"/>
      <c r="OBG17" s="1"/>
      <c r="OBH17" s="1"/>
      <c r="OBI17" s="1"/>
      <c r="OBJ17" s="1"/>
      <c r="OBK17" s="1"/>
      <c r="OBL17" s="1"/>
      <c r="OBM17" s="1"/>
      <c r="OBN17" s="1"/>
      <c r="OBO17" s="1"/>
      <c r="OBP17" s="1"/>
      <c r="OBQ17" s="1"/>
      <c r="OBR17" s="1"/>
      <c r="OBS17" s="1"/>
      <c r="OBT17" s="1"/>
      <c r="OBU17" s="1"/>
      <c r="OBV17" s="1"/>
      <c r="OBW17" s="1"/>
      <c r="OBX17" s="1"/>
      <c r="OBY17" s="1"/>
      <c r="OBZ17" s="1"/>
      <c r="OCA17" s="1"/>
      <c r="OCB17" s="1"/>
      <c r="OCC17" s="1"/>
      <c r="OCD17" s="1"/>
      <c r="OCE17" s="1"/>
      <c r="OCF17" s="1"/>
      <c r="OCG17" s="1"/>
      <c r="OCH17" s="1"/>
      <c r="OCI17" s="1"/>
      <c r="OCJ17" s="1"/>
      <c r="OCK17" s="1"/>
      <c r="OCL17" s="1"/>
      <c r="OCM17" s="1"/>
      <c r="OCN17" s="1"/>
      <c r="OCO17" s="1"/>
      <c r="OCP17" s="1"/>
      <c r="OCQ17" s="1"/>
      <c r="OCR17" s="1"/>
      <c r="OCS17" s="1"/>
      <c r="OCT17" s="1"/>
      <c r="OCU17" s="1"/>
      <c r="OCV17" s="1"/>
      <c r="OCW17" s="1"/>
      <c r="OCX17" s="1"/>
      <c r="OCY17" s="1"/>
      <c r="OCZ17" s="1"/>
      <c r="ODA17" s="1"/>
      <c r="ODB17" s="1"/>
      <c r="ODC17" s="1"/>
      <c r="ODD17" s="1"/>
      <c r="ODE17" s="1"/>
      <c r="ODF17" s="1"/>
      <c r="ODG17" s="1"/>
      <c r="ODH17" s="1"/>
      <c r="ODI17" s="1"/>
      <c r="ODJ17" s="1"/>
      <c r="ODK17" s="1"/>
      <c r="ODL17" s="1"/>
      <c r="ODM17" s="1"/>
      <c r="ODN17" s="1"/>
      <c r="ODO17" s="1"/>
      <c r="ODP17" s="1"/>
      <c r="ODQ17" s="1"/>
      <c r="ODR17" s="1"/>
      <c r="ODS17" s="1"/>
      <c r="ODT17" s="1"/>
      <c r="ODU17" s="1"/>
      <c r="ODV17" s="1"/>
      <c r="ODW17" s="1"/>
      <c r="ODX17" s="1"/>
      <c r="ODY17" s="1"/>
      <c r="ODZ17" s="1"/>
      <c r="OEA17" s="1"/>
      <c r="OEB17" s="1"/>
      <c r="OEC17" s="1"/>
      <c r="OED17" s="1"/>
      <c r="OEE17" s="1"/>
      <c r="OEF17" s="1"/>
      <c r="OEG17" s="1"/>
      <c r="OEH17" s="1"/>
      <c r="OEI17" s="1"/>
      <c r="OEJ17" s="1"/>
      <c r="OEK17" s="1"/>
      <c r="OEL17" s="1"/>
      <c r="OEM17" s="1"/>
      <c r="OEN17" s="1"/>
      <c r="OEO17" s="1"/>
      <c r="OEP17" s="1"/>
      <c r="OEQ17" s="1"/>
      <c r="OER17" s="1"/>
      <c r="OES17" s="1"/>
      <c r="OET17" s="1"/>
      <c r="OEU17" s="1"/>
      <c r="OEV17" s="1"/>
      <c r="OEW17" s="1"/>
      <c r="OEX17" s="1"/>
      <c r="OEY17" s="1"/>
      <c r="OEZ17" s="1"/>
      <c r="OFA17" s="1"/>
      <c r="OFB17" s="1"/>
      <c r="OFC17" s="1"/>
      <c r="OFD17" s="1"/>
      <c r="OFE17" s="1"/>
      <c r="OFF17" s="1"/>
      <c r="OFG17" s="1"/>
      <c r="OFH17" s="1"/>
      <c r="OFI17" s="1"/>
      <c r="OFJ17" s="1"/>
      <c r="OFK17" s="1"/>
      <c r="OFL17" s="1"/>
      <c r="OFM17" s="1"/>
      <c r="OFN17" s="1"/>
      <c r="OFO17" s="1"/>
      <c r="OFP17" s="1"/>
      <c r="OFQ17" s="1"/>
      <c r="OFR17" s="1"/>
      <c r="OFS17" s="1"/>
      <c r="OFT17" s="1"/>
      <c r="OFU17" s="1"/>
      <c r="OFV17" s="1"/>
      <c r="OFW17" s="1"/>
      <c r="OFX17" s="1"/>
      <c r="OFY17" s="1"/>
      <c r="OFZ17" s="1"/>
      <c r="OGA17" s="1"/>
      <c r="OGB17" s="1"/>
      <c r="OGC17" s="1"/>
      <c r="OGD17" s="1"/>
      <c r="OGE17" s="1"/>
      <c r="OGF17" s="1"/>
      <c r="OGG17" s="1"/>
      <c r="OGH17" s="1"/>
      <c r="OGI17" s="1"/>
      <c r="OGJ17" s="1"/>
      <c r="OGK17" s="1"/>
      <c r="OGL17" s="1"/>
      <c r="OGM17" s="1"/>
      <c r="OGN17" s="1"/>
      <c r="OGO17" s="1"/>
      <c r="OGP17" s="1"/>
      <c r="OGQ17" s="1"/>
      <c r="OGR17" s="1"/>
      <c r="OGS17" s="1"/>
      <c r="OGT17" s="1"/>
      <c r="OGU17" s="1"/>
      <c r="OGV17" s="1"/>
      <c r="OGW17" s="1"/>
      <c r="OGX17" s="1"/>
      <c r="OGY17" s="1"/>
      <c r="OGZ17" s="1"/>
      <c r="OHA17" s="1"/>
      <c r="OHB17" s="1"/>
      <c r="OHC17" s="1"/>
      <c r="OHD17" s="1"/>
      <c r="OHE17" s="1"/>
      <c r="OHF17" s="1"/>
      <c r="OHG17" s="1"/>
      <c r="OHH17" s="1"/>
      <c r="OHI17" s="1"/>
      <c r="OHJ17" s="1"/>
      <c r="OHK17" s="1"/>
      <c r="OHL17" s="1"/>
      <c r="OHM17" s="1"/>
      <c r="OHN17" s="1"/>
      <c r="OHO17" s="1"/>
      <c r="OHP17" s="1"/>
      <c r="OHQ17" s="1"/>
      <c r="OHR17" s="1"/>
      <c r="OHS17" s="1"/>
      <c r="OHT17" s="1"/>
      <c r="OHU17" s="1"/>
      <c r="OHV17" s="1"/>
      <c r="OHW17" s="1"/>
      <c r="OHX17" s="1"/>
      <c r="OHY17" s="1"/>
      <c r="OHZ17" s="1"/>
      <c r="OIA17" s="1"/>
      <c r="OIB17" s="1"/>
      <c r="OIC17" s="1"/>
      <c r="OID17" s="1"/>
      <c r="OIE17" s="1"/>
      <c r="OIF17" s="1"/>
      <c r="OIG17" s="1"/>
      <c r="OIH17" s="1"/>
      <c r="OII17" s="1"/>
      <c r="OIJ17" s="1"/>
      <c r="OIK17" s="1"/>
      <c r="OIL17" s="1"/>
      <c r="OIM17" s="1"/>
      <c r="OIN17" s="1"/>
      <c r="OIO17" s="1"/>
      <c r="OIP17" s="1"/>
      <c r="OIQ17" s="1"/>
      <c r="OIR17" s="1"/>
      <c r="OIS17" s="1"/>
      <c r="OIT17" s="1"/>
      <c r="OIU17" s="1"/>
      <c r="OIV17" s="1"/>
      <c r="OIW17" s="1"/>
      <c r="OIX17" s="1"/>
      <c r="OIY17" s="1"/>
      <c r="OIZ17" s="1"/>
      <c r="OJA17" s="1"/>
      <c r="OJB17" s="1"/>
      <c r="OJC17" s="1"/>
      <c r="OJD17" s="1"/>
      <c r="OJE17" s="1"/>
      <c r="OJF17" s="1"/>
      <c r="OJG17" s="1"/>
      <c r="OJH17" s="1"/>
      <c r="OJI17" s="1"/>
      <c r="OJJ17" s="1"/>
      <c r="OJK17" s="1"/>
      <c r="OJL17" s="1"/>
      <c r="OJM17" s="1"/>
      <c r="OJN17" s="1"/>
      <c r="OJO17" s="1"/>
      <c r="OJP17" s="1"/>
      <c r="OJQ17" s="1"/>
      <c r="OJR17" s="1"/>
      <c r="OJS17" s="1"/>
      <c r="OJT17" s="1"/>
      <c r="OJU17" s="1"/>
      <c r="OJV17" s="1"/>
      <c r="OJW17" s="1"/>
      <c r="OJX17" s="1"/>
      <c r="OJY17" s="1"/>
      <c r="OJZ17" s="1"/>
      <c r="OKA17" s="1"/>
      <c r="OKB17" s="1"/>
      <c r="OKC17" s="1"/>
      <c r="OKD17" s="1"/>
      <c r="OKE17" s="1"/>
      <c r="OKF17" s="1"/>
      <c r="OKG17" s="1"/>
      <c r="OKH17" s="1"/>
      <c r="OKI17" s="1"/>
      <c r="OKJ17" s="1"/>
      <c r="OKK17" s="1"/>
      <c r="OKL17" s="1"/>
      <c r="OKM17" s="1"/>
      <c r="OKN17" s="1"/>
      <c r="OKO17" s="1"/>
      <c r="OKP17" s="1"/>
      <c r="OKQ17" s="1"/>
      <c r="OKR17" s="1"/>
      <c r="OKS17" s="1"/>
      <c r="OKT17" s="1"/>
      <c r="OKU17" s="1"/>
      <c r="OKV17" s="1"/>
      <c r="OKW17" s="1"/>
      <c r="OKX17" s="1"/>
      <c r="OKY17" s="1"/>
      <c r="OKZ17" s="1"/>
      <c r="OLA17" s="1"/>
      <c r="OLB17" s="1"/>
      <c r="OLC17" s="1"/>
      <c r="OLD17" s="1"/>
      <c r="OLE17" s="1"/>
      <c r="OLF17" s="1"/>
      <c r="OLG17" s="1"/>
      <c r="OLH17" s="1"/>
      <c r="OLI17" s="1"/>
      <c r="OLJ17" s="1"/>
      <c r="OLK17" s="1"/>
      <c r="OLL17" s="1"/>
      <c r="OLM17" s="1"/>
      <c r="OLN17" s="1"/>
      <c r="OLO17" s="1"/>
      <c r="OLP17" s="1"/>
      <c r="OLQ17" s="1"/>
      <c r="OLR17" s="1"/>
      <c r="OLS17" s="1"/>
      <c r="OLT17" s="1"/>
      <c r="OLU17" s="1"/>
      <c r="OLV17" s="1"/>
      <c r="OLW17" s="1"/>
      <c r="OLX17" s="1"/>
      <c r="OLY17" s="1"/>
      <c r="OLZ17" s="1"/>
      <c r="OMA17" s="1"/>
      <c r="OMB17" s="1"/>
      <c r="OMC17" s="1"/>
      <c r="OMD17" s="1"/>
      <c r="OME17" s="1"/>
      <c r="OMF17" s="1"/>
      <c r="OMG17" s="1"/>
      <c r="OMH17" s="1"/>
      <c r="OMI17" s="1"/>
      <c r="OMJ17" s="1"/>
      <c r="OMK17" s="1"/>
      <c r="OML17" s="1"/>
      <c r="OMM17" s="1"/>
      <c r="OMN17" s="1"/>
      <c r="OMO17" s="1"/>
      <c r="OMP17" s="1"/>
      <c r="OMQ17" s="1"/>
      <c r="OMR17" s="1"/>
      <c r="OMS17" s="1"/>
      <c r="OMT17" s="1"/>
      <c r="OMU17" s="1"/>
      <c r="OMV17" s="1"/>
      <c r="OMW17" s="1"/>
      <c r="OMX17" s="1"/>
      <c r="OMY17" s="1"/>
      <c r="OMZ17" s="1"/>
      <c r="ONA17" s="1"/>
      <c r="ONB17" s="1"/>
      <c r="ONC17" s="1"/>
      <c r="OND17" s="1"/>
      <c r="ONE17" s="1"/>
      <c r="ONF17" s="1"/>
      <c r="ONG17" s="1"/>
      <c r="ONH17" s="1"/>
      <c r="ONI17" s="1"/>
      <c r="ONJ17" s="1"/>
      <c r="ONK17" s="1"/>
      <c r="ONL17" s="1"/>
      <c r="ONM17" s="1"/>
      <c r="ONN17" s="1"/>
      <c r="ONO17" s="1"/>
      <c r="ONP17" s="1"/>
      <c r="ONQ17" s="1"/>
      <c r="ONR17" s="1"/>
      <c r="ONS17" s="1"/>
      <c r="ONT17" s="1"/>
      <c r="ONU17" s="1"/>
      <c r="ONV17" s="1"/>
      <c r="ONW17" s="1"/>
      <c r="ONX17" s="1"/>
      <c r="ONY17" s="1"/>
      <c r="ONZ17" s="1"/>
      <c r="OOA17" s="1"/>
      <c r="OOB17" s="1"/>
      <c r="OOC17" s="1"/>
      <c r="OOD17" s="1"/>
      <c r="OOE17" s="1"/>
      <c r="OOF17" s="1"/>
      <c r="OOG17" s="1"/>
      <c r="OOH17" s="1"/>
      <c r="OOI17" s="1"/>
      <c r="OOJ17" s="1"/>
      <c r="OOK17" s="1"/>
      <c r="OOL17" s="1"/>
      <c r="OOM17" s="1"/>
      <c r="OON17" s="1"/>
      <c r="OOO17" s="1"/>
      <c r="OOP17" s="1"/>
      <c r="OOQ17" s="1"/>
      <c r="OOR17" s="1"/>
      <c r="OOS17" s="1"/>
      <c r="OOT17" s="1"/>
      <c r="OOU17" s="1"/>
      <c r="OOV17" s="1"/>
      <c r="OOW17" s="1"/>
      <c r="OOX17" s="1"/>
      <c r="OOY17" s="1"/>
      <c r="OOZ17" s="1"/>
      <c r="OPA17" s="1"/>
      <c r="OPB17" s="1"/>
      <c r="OPC17" s="1"/>
      <c r="OPD17" s="1"/>
      <c r="OPE17" s="1"/>
      <c r="OPF17" s="1"/>
      <c r="OPG17" s="1"/>
      <c r="OPH17" s="1"/>
      <c r="OPI17" s="1"/>
      <c r="OPJ17" s="1"/>
      <c r="OPK17" s="1"/>
      <c r="OPL17" s="1"/>
      <c r="OPM17" s="1"/>
      <c r="OPN17" s="1"/>
      <c r="OPO17" s="1"/>
      <c r="OPP17" s="1"/>
      <c r="OPQ17" s="1"/>
      <c r="OPR17" s="1"/>
      <c r="OPS17" s="1"/>
      <c r="OPT17" s="1"/>
      <c r="OPU17" s="1"/>
      <c r="OPV17" s="1"/>
      <c r="OPW17" s="1"/>
      <c r="OPX17" s="1"/>
      <c r="OPY17" s="1"/>
      <c r="OPZ17" s="1"/>
      <c r="OQA17" s="1"/>
      <c r="OQB17" s="1"/>
      <c r="OQC17" s="1"/>
      <c r="OQD17" s="1"/>
      <c r="OQE17" s="1"/>
      <c r="OQF17" s="1"/>
      <c r="OQG17" s="1"/>
      <c r="OQH17" s="1"/>
      <c r="OQI17" s="1"/>
      <c r="OQJ17" s="1"/>
      <c r="OQK17" s="1"/>
      <c r="OQL17" s="1"/>
      <c r="OQM17" s="1"/>
      <c r="OQN17" s="1"/>
      <c r="OQO17" s="1"/>
      <c r="OQP17" s="1"/>
      <c r="OQQ17" s="1"/>
      <c r="OQR17" s="1"/>
      <c r="OQS17" s="1"/>
      <c r="OQT17" s="1"/>
      <c r="OQU17" s="1"/>
      <c r="OQV17" s="1"/>
      <c r="OQW17" s="1"/>
      <c r="OQX17" s="1"/>
      <c r="OQY17" s="1"/>
      <c r="OQZ17" s="1"/>
      <c r="ORA17" s="1"/>
      <c r="ORB17" s="1"/>
      <c r="ORC17" s="1"/>
      <c r="ORD17" s="1"/>
      <c r="ORE17" s="1"/>
      <c r="ORF17" s="1"/>
      <c r="ORG17" s="1"/>
      <c r="ORH17" s="1"/>
      <c r="ORI17" s="1"/>
      <c r="ORJ17" s="1"/>
      <c r="ORK17" s="1"/>
      <c r="ORL17" s="1"/>
      <c r="ORM17" s="1"/>
      <c r="ORN17" s="1"/>
      <c r="ORO17" s="1"/>
      <c r="ORP17" s="1"/>
      <c r="ORQ17" s="1"/>
      <c r="ORR17" s="1"/>
      <c r="ORS17" s="1"/>
      <c r="ORT17" s="1"/>
      <c r="ORU17" s="1"/>
      <c r="ORV17" s="1"/>
      <c r="ORW17" s="1"/>
      <c r="ORX17" s="1"/>
      <c r="ORY17" s="1"/>
      <c r="ORZ17" s="1"/>
      <c r="OSA17" s="1"/>
      <c r="OSB17" s="1"/>
      <c r="OSC17" s="1"/>
      <c r="OSD17" s="1"/>
      <c r="OSE17" s="1"/>
      <c r="OSF17" s="1"/>
      <c r="OSG17" s="1"/>
      <c r="OSH17" s="1"/>
      <c r="OSI17" s="1"/>
      <c r="OSJ17" s="1"/>
      <c r="OSK17" s="1"/>
      <c r="OSL17" s="1"/>
      <c r="OSM17" s="1"/>
      <c r="OSN17" s="1"/>
      <c r="OSO17" s="1"/>
      <c r="OSP17" s="1"/>
      <c r="OSQ17" s="1"/>
      <c r="OSR17" s="1"/>
      <c r="OSS17" s="1"/>
      <c r="OST17" s="1"/>
      <c r="OSU17" s="1"/>
      <c r="OSV17" s="1"/>
      <c r="OSW17" s="1"/>
      <c r="OSX17" s="1"/>
      <c r="OSY17" s="1"/>
      <c r="OSZ17" s="1"/>
      <c r="OTA17" s="1"/>
      <c r="OTB17" s="1"/>
      <c r="OTC17" s="1"/>
      <c r="OTD17" s="1"/>
      <c r="OTE17" s="1"/>
      <c r="OTF17" s="1"/>
      <c r="OTG17" s="1"/>
      <c r="OTH17" s="1"/>
      <c r="OTI17" s="1"/>
      <c r="OTJ17" s="1"/>
      <c r="OTK17" s="1"/>
      <c r="OTL17" s="1"/>
      <c r="OTM17" s="1"/>
      <c r="OTN17" s="1"/>
      <c r="OTO17" s="1"/>
      <c r="OTP17" s="1"/>
      <c r="OTQ17" s="1"/>
      <c r="OTR17" s="1"/>
      <c r="OTS17" s="1"/>
      <c r="OTT17" s="1"/>
      <c r="OTU17" s="1"/>
      <c r="OTV17" s="1"/>
      <c r="OTW17" s="1"/>
      <c r="OTX17" s="1"/>
      <c r="OTY17" s="1"/>
      <c r="OTZ17" s="1"/>
      <c r="OUA17" s="1"/>
      <c r="OUB17" s="1"/>
      <c r="OUC17" s="1"/>
      <c r="OUD17" s="1"/>
      <c r="OUE17" s="1"/>
      <c r="OUF17" s="1"/>
      <c r="OUG17" s="1"/>
      <c r="OUH17" s="1"/>
      <c r="OUI17" s="1"/>
      <c r="OUJ17" s="1"/>
      <c r="OUK17" s="1"/>
      <c r="OUL17" s="1"/>
      <c r="OUM17" s="1"/>
      <c r="OUN17" s="1"/>
      <c r="OUO17" s="1"/>
      <c r="OUP17" s="1"/>
      <c r="OUQ17" s="1"/>
      <c r="OUR17" s="1"/>
      <c r="OUS17" s="1"/>
      <c r="OUT17" s="1"/>
      <c r="OUU17" s="1"/>
      <c r="OUV17" s="1"/>
      <c r="OUW17" s="1"/>
      <c r="OUX17" s="1"/>
      <c r="OUY17" s="1"/>
      <c r="OUZ17" s="1"/>
      <c r="OVA17" s="1"/>
      <c r="OVB17" s="1"/>
      <c r="OVC17" s="1"/>
      <c r="OVD17" s="1"/>
      <c r="OVE17" s="1"/>
      <c r="OVF17" s="1"/>
      <c r="OVG17" s="1"/>
      <c r="OVH17" s="1"/>
      <c r="OVI17" s="1"/>
      <c r="OVJ17" s="1"/>
      <c r="OVK17" s="1"/>
      <c r="OVL17" s="1"/>
      <c r="OVM17" s="1"/>
      <c r="OVN17" s="1"/>
      <c r="OVO17" s="1"/>
      <c r="OVP17" s="1"/>
      <c r="OVQ17" s="1"/>
      <c r="OVR17" s="1"/>
      <c r="OVS17" s="1"/>
      <c r="OVT17" s="1"/>
      <c r="OVU17" s="1"/>
      <c r="OVV17" s="1"/>
      <c r="OVW17" s="1"/>
      <c r="OVX17" s="1"/>
      <c r="OVY17" s="1"/>
      <c r="OVZ17" s="1"/>
      <c r="OWA17" s="1"/>
      <c r="OWB17" s="1"/>
      <c r="OWC17" s="1"/>
      <c r="OWD17" s="1"/>
      <c r="OWE17" s="1"/>
      <c r="OWF17" s="1"/>
      <c r="OWG17" s="1"/>
      <c r="OWH17" s="1"/>
      <c r="OWI17" s="1"/>
      <c r="OWJ17" s="1"/>
      <c r="OWK17" s="1"/>
      <c r="OWL17" s="1"/>
      <c r="OWM17" s="1"/>
      <c r="OWN17" s="1"/>
      <c r="OWO17" s="1"/>
      <c r="OWP17" s="1"/>
      <c r="OWQ17" s="1"/>
      <c r="OWR17" s="1"/>
      <c r="OWS17" s="1"/>
      <c r="OWT17" s="1"/>
      <c r="OWU17" s="1"/>
      <c r="OWV17" s="1"/>
      <c r="OWW17" s="1"/>
      <c r="OWX17" s="1"/>
      <c r="OWY17" s="1"/>
      <c r="OWZ17" s="1"/>
      <c r="OXA17" s="1"/>
      <c r="OXB17" s="1"/>
      <c r="OXC17" s="1"/>
      <c r="OXD17" s="1"/>
      <c r="OXE17" s="1"/>
      <c r="OXF17" s="1"/>
      <c r="OXG17" s="1"/>
      <c r="OXH17" s="1"/>
      <c r="OXI17" s="1"/>
      <c r="OXJ17" s="1"/>
      <c r="OXK17" s="1"/>
      <c r="OXL17" s="1"/>
      <c r="OXM17" s="1"/>
      <c r="OXN17" s="1"/>
      <c r="OXO17" s="1"/>
      <c r="OXP17" s="1"/>
      <c r="OXQ17" s="1"/>
      <c r="OXR17" s="1"/>
      <c r="OXS17" s="1"/>
      <c r="OXT17" s="1"/>
      <c r="OXU17" s="1"/>
      <c r="OXV17" s="1"/>
      <c r="OXW17" s="1"/>
      <c r="OXX17" s="1"/>
      <c r="OXY17" s="1"/>
      <c r="OXZ17" s="1"/>
      <c r="OYA17" s="1"/>
      <c r="OYB17" s="1"/>
      <c r="OYC17" s="1"/>
      <c r="OYD17" s="1"/>
      <c r="OYE17" s="1"/>
      <c r="OYF17" s="1"/>
      <c r="OYG17" s="1"/>
      <c r="OYH17" s="1"/>
      <c r="OYI17" s="1"/>
      <c r="OYJ17" s="1"/>
      <c r="OYK17" s="1"/>
      <c r="OYL17" s="1"/>
      <c r="OYM17" s="1"/>
      <c r="OYN17" s="1"/>
      <c r="OYO17" s="1"/>
      <c r="OYP17" s="1"/>
      <c r="OYQ17" s="1"/>
      <c r="OYR17" s="1"/>
      <c r="OYS17" s="1"/>
      <c r="OYT17" s="1"/>
      <c r="OYU17" s="1"/>
      <c r="OYV17" s="1"/>
      <c r="OYW17" s="1"/>
      <c r="OYX17" s="1"/>
      <c r="OYY17" s="1"/>
      <c r="OYZ17" s="1"/>
      <c r="OZA17" s="1"/>
      <c r="OZB17" s="1"/>
      <c r="OZC17" s="1"/>
      <c r="OZD17" s="1"/>
      <c r="OZE17" s="1"/>
      <c r="OZF17" s="1"/>
      <c r="OZG17" s="1"/>
      <c r="OZH17" s="1"/>
      <c r="OZI17" s="1"/>
      <c r="OZJ17" s="1"/>
      <c r="OZK17" s="1"/>
      <c r="OZL17" s="1"/>
      <c r="OZM17" s="1"/>
      <c r="OZN17" s="1"/>
      <c r="OZO17" s="1"/>
      <c r="OZP17" s="1"/>
      <c r="OZQ17" s="1"/>
      <c r="OZR17" s="1"/>
      <c r="OZS17" s="1"/>
      <c r="OZT17" s="1"/>
      <c r="OZU17" s="1"/>
      <c r="OZV17" s="1"/>
      <c r="OZW17" s="1"/>
      <c r="OZX17" s="1"/>
      <c r="OZY17" s="1"/>
      <c r="OZZ17" s="1"/>
      <c r="PAA17" s="1"/>
      <c r="PAB17" s="1"/>
      <c r="PAC17" s="1"/>
      <c r="PAD17" s="1"/>
      <c r="PAE17" s="1"/>
      <c r="PAF17" s="1"/>
      <c r="PAG17" s="1"/>
      <c r="PAH17" s="1"/>
      <c r="PAI17" s="1"/>
      <c r="PAJ17" s="1"/>
      <c r="PAK17" s="1"/>
      <c r="PAL17" s="1"/>
      <c r="PAM17" s="1"/>
      <c r="PAN17" s="1"/>
      <c r="PAO17" s="1"/>
      <c r="PAP17" s="1"/>
      <c r="PAQ17" s="1"/>
      <c r="PAR17" s="1"/>
      <c r="PAS17" s="1"/>
      <c r="PAT17" s="1"/>
      <c r="PAU17" s="1"/>
      <c r="PAV17" s="1"/>
      <c r="PAW17" s="1"/>
      <c r="PAX17" s="1"/>
      <c r="PAY17" s="1"/>
      <c r="PAZ17" s="1"/>
      <c r="PBA17" s="1"/>
      <c r="PBB17" s="1"/>
      <c r="PBC17" s="1"/>
      <c r="PBD17" s="1"/>
      <c r="PBE17" s="1"/>
      <c r="PBF17" s="1"/>
      <c r="PBG17" s="1"/>
      <c r="PBH17" s="1"/>
      <c r="PBI17" s="1"/>
      <c r="PBJ17" s="1"/>
      <c r="PBK17" s="1"/>
      <c r="PBL17" s="1"/>
      <c r="PBM17" s="1"/>
      <c r="PBN17" s="1"/>
      <c r="PBO17" s="1"/>
      <c r="PBP17" s="1"/>
      <c r="PBQ17" s="1"/>
      <c r="PBR17" s="1"/>
      <c r="PBS17" s="1"/>
      <c r="PBT17" s="1"/>
      <c r="PBU17" s="1"/>
      <c r="PBV17" s="1"/>
      <c r="PBW17" s="1"/>
      <c r="PBX17" s="1"/>
      <c r="PBY17" s="1"/>
      <c r="PBZ17" s="1"/>
      <c r="PCA17" s="1"/>
      <c r="PCB17" s="1"/>
      <c r="PCC17" s="1"/>
      <c r="PCD17" s="1"/>
      <c r="PCE17" s="1"/>
      <c r="PCF17" s="1"/>
      <c r="PCG17" s="1"/>
      <c r="PCH17" s="1"/>
      <c r="PCI17" s="1"/>
      <c r="PCJ17" s="1"/>
      <c r="PCK17" s="1"/>
      <c r="PCL17" s="1"/>
      <c r="PCM17" s="1"/>
      <c r="PCN17" s="1"/>
      <c r="PCO17" s="1"/>
      <c r="PCP17" s="1"/>
      <c r="PCQ17" s="1"/>
      <c r="PCR17" s="1"/>
      <c r="PCS17" s="1"/>
      <c r="PCT17" s="1"/>
      <c r="PCU17" s="1"/>
      <c r="PCV17" s="1"/>
      <c r="PCW17" s="1"/>
      <c r="PCX17" s="1"/>
      <c r="PCY17" s="1"/>
      <c r="PCZ17" s="1"/>
      <c r="PDA17" s="1"/>
      <c r="PDB17" s="1"/>
      <c r="PDC17" s="1"/>
      <c r="PDD17" s="1"/>
      <c r="PDE17" s="1"/>
      <c r="PDF17" s="1"/>
      <c r="PDG17" s="1"/>
      <c r="PDH17" s="1"/>
      <c r="PDI17" s="1"/>
      <c r="PDJ17" s="1"/>
      <c r="PDK17" s="1"/>
      <c r="PDL17" s="1"/>
      <c r="PDM17" s="1"/>
      <c r="PDN17" s="1"/>
      <c r="PDO17" s="1"/>
      <c r="PDP17" s="1"/>
      <c r="PDQ17" s="1"/>
      <c r="PDR17" s="1"/>
      <c r="PDS17" s="1"/>
      <c r="PDT17" s="1"/>
      <c r="PDU17" s="1"/>
      <c r="PDV17" s="1"/>
      <c r="PDW17" s="1"/>
      <c r="PDX17" s="1"/>
      <c r="PDY17" s="1"/>
      <c r="PDZ17" s="1"/>
      <c r="PEA17" s="1"/>
      <c r="PEB17" s="1"/>
      <c r="PEC17" s="1"/>
      <c r="PED17" s="1"/>
      <c r="PEE17" s="1"/>
      <c r="PEF17" s="1"/>
      <c r="PEG17" s="1"/>
      <c r="PEH17" s="1"/>
      <c r="PEI17" s="1"/>
      <c r="PEJ17" s="1"/>
      <c r="PEK17" s="1"/>
      <c r="PEL17" s="1"/>
      <c r="PEM17" s="1"/>
      <c r="PEN17" s="1"/>
      <c r="PEO17" s="1"/>
      <c r="PEP17" s="1"/>
      <c r="PEQ17" s="1"/>
      <c r="PER17" s="1"/>
      <c r="PES17" s="1"/>
      <c r="PET17" s="1"/>
      <c r="PEU17" s="1"/>
      <c r="PEV17" s="1"/>
      <c r="PEW17" s="1"/>
      <c r="PEX17" s="1"/>
      <c r="PEY17" s="1"/>
      <c r="PEZ17" s="1"/>
      <c r="PFA17" s="1"/>
      <c r="PFB17" s="1"/>
      <c r="PFC17" s="1"/>
      <c r="PFD17" s="1"/>
      <c r="PFE17" s="1"/>
      <c r="PFF17" s="1"/>
      <c r="PFG17" s="1"/>
      <c r="PFH17" s="1"/>
      <c r="PFI17" s="1"/>
      <c r="PFJ17" s="1"/>
      <c r="PFK17" s="1"/>
      <c r="PFL17" s="1"/>
      <c r="PFM17" s="1"/>
      <c r="PFN17" s="1"/>
      <c r="PFO17" s="1"/>
      <c r="PFP17" s="1"/>
      <c r="PFQ17" s="1"/>
      <c r="PFR17" s="1"/>
      <c r="PFS17" s="1"/>
      <c r="PFT17" s="1"/>
      <c r="PFU17" s="1"/>
      <c r="PFV17" s="1"/>
      <c r="PFW17" s="1"/>
      <c r="PFX17" s="1"/>
      <c r="PFY17" s="1"/>
      <c r="PFZ17" s="1"/>
      <c r="PGA17" s="1"/>
      <c r="PGB17" s="1"/>
      <c r="PGC17" s="1"/>
      <c r="PGD17" s="1"/>
      <c r="PGE17" s="1"/>
      <c r="PGF17" s="1"/>
      <c r="PGG17" s="1"/>
      <c r="PGH17" s="1"/>
      <c r="PGI17" s="1"/>
      <c r="PGJ17" s="1"/>
      <c r="PGK17" s="1"/>
      <c r="PGL17" s="1"/>
      <c r="PGM17" s="1"/>
      <c r="PGN17" s="1"/>
      <c r="PGO17" s="1"/>
      <c r="PGP17" s="1"/>
      <c r="PGQ17" s="1"/>
      <c r="PGR17" s="1"/>
      <c r="PGS17" s="1"/>
      <c r="PGT17" s="1"/>
      <c r="PGU17" s="1"/>
      <c r="PGV17" s="1"/>
      <c r="PGW17" s="1"/>
      <c r="PGX17" s="1"/>
      <c r="PGY17" s="1"/>
      <c r="PGZ17" s="1"/>
      <c r="PHA17" s="1"/>
      <c r="PHB17" s="1"/>
      <c r="PHC17" s="1"/>
      <c r="PHD17" s="1"/>
      <c r="PHE17" s="1"/>
      <c r="PHF17" s="1"/>
      <c r="PHG17" s="1"/>
      <c r="PHH17" s="1"/>
      <c r="PHI17" s="1"/>
      <c r="PHJ17" s="1"/>
      <c r="PHK17" s="1"/>
      <c r="PHL17" s="1"/>
      <c r="PHM17" s="1"/>
      <c r="PHN17" s="1"/>
      <c r="PHO17" s="1"/>
      <c r="PHP17" s="1"/>
      <c r="PHQ17" s="1"/>
      <c r="PHR17" s="1"/>
      <c r="PHS17" s="1"/>
      <c r="PHT17" s="1"/>
      <c r="PHU17" s="1"/>
      <c r="PHV17" s="1"/>
      <c r="PHW17" s="1"/>
      <c r="PHX17" s="1"/>
      <c r="PHY17" s="1"/>
      <c r="PHZ17" s="1"/>
      <c r="PIA17" s="1"/>
      <c r="PIB17" s="1"/>
      <c r="PIC17" s="1"/>
      <c r="PID17" s="1"/>
      <c r="PIE17" s="1"/>
      <c r="PIF17" s="1"/>
      <c r="PIG17" s="1"/>
      <c r="PIH17" s="1"/>
      <c r="PII17" s="1"/>
      <c r="PIJ17" s="1"/>
      <c r="PIK17" s="1"/>
      <c r="PIL17" s="1"/>
      <c r="PIM17" s="1"/>
      <c r="PIN17" s="1"/>
      <c r="PIO17" s="1"/>
      <c r="PIP17" s="1"/>
      <c r="PIQ17" s="1"/>
      <c r="PIR17" s="1"/>
      <c r="PIS17" s="1"/>
      <c r="PIT17" s="1"/>
      <c r="PIU17" s="1"/>
      <c r="PIV17" s="1"/>
      <c r="PIW17" s="1"/>
      <c r="PIX17" s="1"/>
      <c r="PIY17" s="1"/>
      <c r="PIZ17" s="1"/>
      <c r="PJA17" s="1"/>
      <c r="PJB17" s="1"/>
      <c r="PJC17" s="1"/>
      <c r="PJD17" s="1"/>
      <c r="PJE17" s="1"/>
      <c r="PJF17" s="1"/>
      <c r="PJG17" s="1"/>
      <c r="PJH17" s="1"/>
      <c r="PJI17" s="1"/>
      <c r="PJJ17" s="1"/>
      <c r="PJK17" s="1"/>
      <c r="PJL17" s="1"/>
      <c r="PJM17" s="1"/>
      <c r="PJN17" s="1"/>
      <c r="PJO17" s="1"/>
      <c r="PJP17" s="1"/>
      <c r="PJQ17" s="1"/>
      <c r="PJR17" s="1"/>
      <c r="PJS17" s="1"/>
      <c r="PJT17" s="1"/>
      <c r="PJU17" s="1"/>
      <c r="PJV17" s="1"/>
      <c r="PJW17" s="1"/>
      <c r="PJX17" s="1"/>
      <c r="PJY17" s="1"/>
      <c r="PJZ17" s="1"/>
      <c r="PKA17" s="1"/>
      <c r="PKB17" s="1"/>
      <c r="PKC17" s="1"/>
      <c r="PKD17" s="1"/>
      <c r="PKE17" s="1"/>
      <c r="PKF17" s="1"/>
      <c r="PKG17" s="1"/>
      <c r="PKH17" s="1"/>
      <c r="PKI17" s="1"/>
      <c r="PKJ17" s="1"/>
      <c r="PKK17" s="1"/>
      <c r="PKL17" s="1"/>
      <c r="PKM17" s="1"/>
      <c r="PKN17" s="1"/>
      <c r="PKO17" s="1"/>
      <c r="PKP17" s="1"/>
      <c r="PKQ17" s="1"/>
      <c r="PKR17" s="1"/>
      <c r="PKS17" s="1"/>
      <c r="PKT17" s="1"/>
      <c r="PKU17" s="1"/>
      <c r="PKV17" s="1"/>
      <c r="PKW17" s="1"/>
      <c r="PKX17" s="1"/>
      <c r="PKY17" s="1"/>
      <c r="PKZ17" s="1"/>
      <c r="PLA17" s="1"/>
      <c r="PLB17" s="1"/>
      <c r="PLC17" s="1"/>
      <c r="PLD17" s="1"/>
      <c r="PLE17" s="1"/>
      <c r="PLF17" s="1"/>
      <c r="PLG17" s="1"/>
      <c r="PLH17" s="1"/>
      <c r="PLI17" s="1"/>
      <c r="PLJ17" s="1"/>
      <c r="PLK17" s="1"/>
      <c r="PLL17" s="1"/>
      <c r="PLM17" s="1"/>
      <c r="PLN17" s="1"/>
      <c r="PLO17" s="1"/>
      <c r="PLP17" s="1"/>
      <c r="PLQ17" s="1"/>
      <c r="PLR17" s="1"/>
      <c r="PLS17" s="1"/>
      <c r="PLT17" s="1"/>
      <c r="PLU17" s="1"/>
      <c r="PLV17" s="1"/>
      <c r="PLW17" s="1"/>
      <c r="PLX17" s="1"/>
      <c r="PLY17" s="1"/>
      <c r="PLZ17" s="1"/>
      <c r="PMA17" s="1"/>
      <c r="PMB17" s="1"/>
      <c r="PMC17" s="1"/>
      <c r="PMD17" s="1"/>
      <c r="PME17" s="1"/>
      <c r="PMF17" s="1"/>
      <c r="PMG17" s="1"/>
      <c r="PMH17" s="1"/>
      <c r="PMI17" s="1"/>
      <c r="PMJ17" s="1"/>
      <c r="PMK17" s="1"/>
      <c r="PML17" s="1"/>
      <c r="PMM17" s="1"/>
      <c r="PMN17" s="1"/>
      <c r="PMO17" s="1"/>
      <c r="PMP17" s="1"/>
      <c r="PMQ17" s="1"/>
      <c r="PMR17" s="1"/>
      <c r="PMS17" s="1"/>
      <c r="PMT17" s="1"/>
      <c r="PMU17" s="1"/>
      <c r="PMV17" s="1"/>
      <c r="PMW17" s="1"/>
      <c r="PMX17" s="1"/>
      <c r="PMY17" s="1"/>
      <c r="PMZ17" s="1"/>
      <c r="PNA17" s="1"/>
      <c r="PNB17" s="1"/>
      <c r="PNC17" s="1"/>
      <c r="PND17" s="1"/>
      <c r="PNE17" s="1"/>
      <c r="PNF17" s="1"/>
      <c r="PNG17" s="1"/>
      <c r="PNH17" s="1"/>
      <c r="PNI17" s="1"/>
      <c r="PNJ17" s="1"/>
      <c r="PNK17" s="1"/>
      <c r="PNL17" s="1"/>
      <c r="PNM17" s="1"/>
      <c r="PNN17" s="1"/>
      <c r="PNO17" s="1"/>
      <c r="PNP17" s="1"/>
      <c r="PNQ17" s="1"/>
      <c r="PNR17" s="1"/>
      <c r="PNS17" s="1"/>
      <c r="PNT17" s="1"/>
      <c r="PNU17" s="1"/>
      <c r="PNV17" s="1"/>
      <c r="PNW17" s="1"/>
      <c r="PNX17" s="1"/>
      <c r="PNY17" s="1"/>
      <c r="PNZ17" s="1"/>
      <c r="POA17" s="1"/>
      <c r="POB17" s="1"/>
      <c r="POC17" s="1"/>
      <c r="POD17" s="1"/>
      <c r="POE17" s="1"/>
      <c r="POF17" s="1"/>
      <c r="POG17" s="1"/>
      <c r="POH17" s="1"/>
      <c r="POI17" s="1"/>
      <c r="POJ17" s="1"/>
      <c r="POK17" s="1"/>
      <c r="POL17" s="1"/>
      <c r="POM17" s="1"/>
      <c r="PON17" s="1"/>
      <c r="POO17" s="1"/>
      <c r="POP17" s="1"/>
      <c r="POQ17" s="1"/>
      <c r="POR17" s="1"/>
      <c r="POS17" s="1"/>
      <c r="POT17" s="1"/>
      <c r="POU17" s="1"/>
      <c r="POV17" s="1"/>
      <c r="POW17" s="1"/>
      <c r="POX17" s="1"/>
      <c r="POY17" s="1"/>
      <c r="POZ17" s="1"/>
      <c r="PPA17" s="1"/>
      <c r="PPB17" s="1"/>
      <c r="PPC17" s="1"/>
      <c r="PPD17" s="1"/>
      <c r="PPE17" s="1"/>
      <c r="PPF17" s="1"/>
      <c r="PPG17" s="1"/>
      <c r="PPH17" s="1"/>
      <c r="PPI17" s="1"/>
      <c r="PPJ17" s="1"/>
      <c r="PPK17" s="1"/>
      <c r="PPL17" s="1"/>
      <c r="PPM17" s="1"/>
      <c r="PPN17" s="1"/>
      <c r="PPO17" s="1"/>
      <c r="PPP17" s="1"/>
      <c r="PPQ17" s="1"/>
      <c r="PPR17" s="1"/>
      <c r="PPS17" s="1"/>
      <c r="PPT17" s="1"/>
      <c r="PPU17" s="1"/>
      <c r="PPV17" s="1"/>
      <c r="PPW17" s="1"/>
      <c r="PPX17" s="1"/>
      <c r="PPY17" s="1"/>
      <c r="PPZ17" s="1"/>
      <c r="PQA17" s="1"/>
      <c r="PQB17" s="1"/>
      <c r="PQC17" s="1"/>
      <c r="PQD17" s="1"/>
      <c r="PQE17" s="1"/>
      <c r="PQF17" s="1"/>
      <c r="PQG17" s="1"/>
      <c r="PQH17" s="1"/>
      <c r="PQI17" s="1"/>
      <c r="PQJ17" s="1"/>
      <c r="PQK17" s="1"/>
      <c r="PQL17" s="1"/>
      <c r="PQM17" s="1"/>
      <c r="PQN17" s="1"/>
      <c r="PQO17" s="1"/>
      <c r="PQP17" s="1"/>
      <c r="PQQ17" s="1"/>
      <c r="PQR17" s="1"/>
      <c r="PQS17" s="1"/>
      <c r="PQT17" s="1"/>
      <c r="PQU17" s="1"/>
      <c r="PQV17" s="1"/>
      <c r="PQW17" s="1"/>
      <c r="PQX17" s="1"/>
      <c r="PQY17" s="1"/>
      <c r="PQZ17" s="1"/>
      <c r="PRA17" s="1"/>
      <c r="PRB17" s="1"/>
      <c r="PRC17" s="1"/>
      <c r="PRD17" s="1"/>
      <c r="PRE17" s="1"/>
      <c r="PRF17" s="1"/>
      <c r="PRG17" s="1"/>
      <c r="PRH17" s="1"/>
      <c r="PRI17" s="1"/>
      <c r="PRJ17" s="1"/>
      <c r="PRK17" s="1"/>
      <c r="PRL17" s="1"/>
      <c r="PRM17" s="1"/>
      <c r="PRN17" s="1"/>
      <c r="PRO17" s="1"/>
      <c r="PRP17" s="1"/>
      <c r="PRQ17" s="1"/>
      <c r="PRR17" s="1"/>
      <c r="PRS17" s="1"/>
      <c r="PRT17" s="1"/>
      <c r="PRU17" s="1"/>
      <c r="PRV17" s="1"/>
      <c r="PRW17" s="1"/>
      <c r="PRX17" s="1"/>
      <c r="PRY17" s="1"/>
      <c r="PRZ17" s="1"/>
      <c r="PSA17" s="1"/>
      <c r="PSB17" s="1"/>
      <c r="PSC17" s="1"/>
      <c r="PSD17" s="1"/>
      <c r="PSE17" s="1"/>
      <c r="PSF17" s="1"/>
      <c r="PSG17" s="1"/>
      <c r="PSH17" s="1"/>
      <c r="PSI17" s="1"/>
      <c r="PSJ17" s="1"/>
      <c r="PSK17" s="1"/>
      <c r="PSL17" s="1"/>
      <c r="PSM17" s="1"/>
      <c r="PSN17" s="1"/>
      <c r="PSO17" s="1"/>
      <c r="PSP17" s="1"/>
      <c r="PSQ17" s="1"/>
      <c r="PSR17" s="1"/>
      <c r="PSS17" s="1"/>
      <c r="PST17" s="1"/>
      <c r="PSU17" s="1"/>
      <c r="PSV17" s="1"/>
      <c r="PSW17" s="1"/>
      <c r="PSX17" s="1"/>
      <c r="PSY17" s="1"/>
      <c r="PSZ17" s="1"/>
      <c r="PTA17" s="1"/>
      <c r="PTB17" s="1"/>
      <c r="PTC17" s="1"/>
      <c r="PTD17" s="1"/>
      <c r="PTE17" s="1"/>
      <c r="PTF17" s="1"/>
      <c r="PTG17" s="1"/>
      <c r="PTH17" s="1"/>
      <c r="PTI17" s="1"/>
      <c r="PTJ17" s="1"/>
      <c r="PTK17" s="1"/>
      <c r="PTL17" s="1"/>
      <c r="PTM17" s="1"/>
      <c r="PTN17" s="1"/>
      <c r="PTO17" s="1"/>
      <c r="PTP17" s="1"/>
      <c r="PTQ17" s="1"/>
      <c r="PTR17" s="1"/>
      <c r="PTS17" s="1"/>
      <c r="PTT17" s="1"/>
      <c r="PTU17" s="1"/>
      <c r="PTV17" s="1"/>
      <c r="PTW17" s="1"/>
      <c r="PTX17" s="1"/>
      <c r="PTY17" s="1"/>
      <c r="PTZ17" s="1"/>
      <c r="PUA17" s="1"/>
      <c r="PUB17" s="1"/>
      <c r="PUC17" s="1"/>
      <c r="PUD17" s="1"/>
      <c r="PUE17" s="1"/>
      <c r="PUF17" s="1"/>
      <c r="PUG17" s="1"/>
      <c r="PUH17" s="1"/>
      <c r="PUI17" s="1"/>
      <c r="PUJ17" s="1"/>
      <c r="PUK17" s="1"/>
      <c r="PUL17" s="1"/>
      <c r="PUM17" s="1"/>
      <c r="PUN17" s="1"/>
      <c r="PUO17" s="1"/>
      <c r="PUP17" s="1"/>
      <c r="PUQ17" s="1"/>
      <c r="PUR17" s="1"/>
      <c r="PUS17" s="1"/>
      <c r="PUT17" s="1"/>
      <c r="PUU17" s="1"/>
      <c r="PUV17" s="1"/>
      <c r="PUW17" s="1"/>
      <c r="PUX17" s="1"/>
      <c r="PUY17" s="1"/>
      <c r="PUZ17" s="1"/>
      <c r="PVA17" s="1"/>
      <c r="PVB17" s="1"/>
      <c r="PVC17" s="1"/>
      <c r="PVD17" s="1"/>
      <c r="PVE17" s="1"/>
      <c r="PVF17" s="1"/>
      <c r="PVG17" s="1"/>
      <c r="PVH17" s="1"/>
      <c r="PVI17" s="1"/>
      <c r="PVJ17" s="1"/>
      <c r="PVK17" s="1"/>
      <c r="PVL17" s="1"/>
      <c r="PVM17" s="1"/>
      <c r="PVN17" s="1"/>
      <c r="PVO17" s="1"/>
      <c r="PVP17" s="1"/>
      <c r="PVQ17" s="1"/>
      <c r="PVR17" s="1"/>
      <c r="PVS17" s="1"/>
      <c r="PVT17" s="1"/>
      <c r="PVU17" s="1"/>
      <c r="PVV17" s="1"/>
      <c r="PVW17" s="1"/>
      <c r="PVX17" s="1"/>
      <c r="PVY17" s="1"/>
      <c r="PVZ17" s="1"/>
      <c r="PWA17" s="1"/>
      <c r="PWB17" s="1"/>
      <c r="PWC17" s="1"/>
      <c r="PWD17" s="1"/>
      <c r="PWE17" s="1"/>
      <c r="PWF17" s="1"/>
      <c r="PWG17" s="1"/>
      <c r="PWH17" s="1"/>
      <c r="PWI17" s="1"/>
      <c r="PWJ17" s="1"/>
      <c r="PWK17" s="1"/>
      <c r="PWL17" s="1"/>
      <c r="PWM17" s="1"/>
      <c r="PWN17" s="1"/>
      <c r="PWO17" s="1"/>
      <c r="PWP17" s="1"/>
      <c r="PWQ17" s="1"/>
      <c r="PWR17" s="1"/>
      <c r="PWS17" s="1"/>
      <c r="PWT17" s="1"/>
      <c r="PWU17" s="1"/>
      <c r="PWV17" s="1"/>
      <c r="PWW17" s="1"/>
      <c r="PWX17" s="1"/>
      <c r="PWY17" s="1"/>
      <c r="PWZ17" s="1"/>
      <c r="PXA17" s="1"/>
      <c r="PXB17" s="1"/>
      <c r="PXC17" s="1"/>
      <c r="PXD17" s="1"/>
      <c r="PXE17" s="1"/>
      <c r="PXF17" s="1"/>
      <c r="PXG17" s="1"/>
      <c r="PXH17" s="1"/>
      <c r="PXI17" s="1"/>
      <c r="PXJ17" s="1"/>
      <c r="PXK17" s="1"/>
      <c r="PXL17" s="1"/>
      <c r="PXM17" s="1"/>
      <c r="PXN17" s="1"/>
      <c r="PXO17" s="1"/>
      <c r="PXP17" s="1"/>
      <c r="PXQ17" s="1"/>
      <c r="PXR17" s="1"/>
      <c r="PXS17" s="1"/>
      <c r="PXT17" s="1"/>
      <c r="PXU17" s="1"/>
      <c r="PXV17" s="1"/>
      <c r="PXW17" s="1"/>
      <c r="PXX17" s="1"/>
      <c r="PXY17" s="1"/>
      <c r="PXZ17" s="1"/>
      <c r="PYA17" s="1"/>
      <c r="PYB17" s="1"/>
      <c r="PYC17" s="1"/>
      <c r="PYD17" s="1"/>
      <c r="PYE17" s="1"/>
      <c r="PYF17" s="1"/>
      <c r="PYG17" s="1"/>
      <c r="PYH17" s="1"/>
      <c r="PYI17" s="1"/>
      <c r="PYJ17" s="1"/>
      <c r="PYK17" s="1"/>
      <c r="PYL17" s="1"/>
      <c r="PYM17" s="1"/>
      <c r="PYN17" s="1"/>
      <c r="PYO17" s="1"/>
      <c r="PYP17" s="1"/>
      <c r="PYQ17" s="1"/>
      <c r="PYR17" s="1"/>
      <c r="PYS17" s="1"/>
      <c r="PYT17" s="1"/>
      <c r="PYU17" s="1"/>
      <c r="PYV17" s="1"/>
      <c r="PYW17" s="1"/>
      <c r="PYX17" s="1"/>
      <c r="PYY17" s="1"/>
      <c r="PYZ17" s="1"/>
      <c r="PZA17" s="1"/>
      <c r="PZB17" s="1"/>
      <c r="PZC17" s="1"/>
      <c r="PZD17" s="1"/>
      <c r="PZE17" s="1"/>
      <c r="PZF17" s="1"/>
      <c r="PZG17" s="1"/>
      <c r="PZH17" s="1"/>
      <c r="PZI17" s="1"/>
      <c r="PZJ17" s="1"/>
      <c r="PZK17" s="1"/>
      <c r="PZL17" s="1"/>
      <c r="PZM17" s="1"/>
      <c r="PZN17" s="1"/>
      <c r="PZO17" s="1"/>
      <c r="PZP17" s="1"/>
      <c r="PZQ17" s="1"/>
      <c r="PZR17" s="1"/>
      <c r="PZS17" s="1"/>
      <c r="PZT17" s="1"/>
      <c r="PZU17" s="1"/>
      <c r="PZV17" s="1"/>
      <c r="PZW17" s="1"/>
      <c r="PZX17" s="1"/>
      <c r="PZY17" s="1"/>
      <c r="PZZ17" s="1"/>
      <c r="QAA17" s="1"/>
      <c r="QAB17" s="1"/>
      <c r="QAC17" s="1"/>
      <c r="QAD17" s="1"/>
      <c r="QAE17" s="1"/>
      <c r="QAF17" s="1"/>
      <c r="QAG17" s="1"/>
      <c r="QAH17" s="1"/>
      <c r="QAI17" s="1"/>
      <c r="QAJ17" s="1"/>
      <c r="QAK17" s="1"/>
      <c r="QAL17" s="1"/>
      <c r="QAM17" s="1"/>
      <c r="QAN17" s="1"/>
      <c r="QAO17" s="1"/>
      <c r="QAP17" s="1"/>
      <c r="QAQ17" s="1"/>
      <c r="QAR17" s="1"/>
      <c r="QAS17" s="1"/>
      <c r="QAT17" s="1"/>
      <c r="QAU17" s="1"/>
      <c r="QAV17" s="1"/>
      <c r="QAW17" s="1"/>
      <c r="QAX17" s="1"/>
      <c r="QAY17" s="1"/>
      <c r="QAZ17" s="1"/>
      <c r="QBA17" s="1"/>
      <c r="QBB17" s="1"/>
      <c r="QBC17" s="1"/>
      <c r="QBD17" s="1"/>
      <c r="QBE17" s="1"/>
      <c r="QBF17" s="1"/>
      <c r="QBG17" s="1"/>
      <c r="QBH17" s="1"/>
      <c r="QBI17" s="1"/>
      <c r="QBJ17" s="1"/>
      <c r="QBK17" s="1"/>
      <c r="QBL17" s="1"/>
      <c r="QBM17" s="1"/>
      <c r="QBN17" s="1"/>
      <c r="QBO17" s="1"/>
      <c r="QBP17" s="1"/>
      <c r="QBQ17" s="1"/>
      <c r="QBR17" s="1"/>
      <c r="QBS17" s="1"/>
      <c r="QBT17" s="1"/>
      <c r="QBU17" s="1"/>
      <c r="QBV17" s="1"/>
      <c r="QBW17" s="1"/>
      <c r="QBX17" s="1"/>
      <c r="QBY17" s="1"/>
      <c r="QBZ17" s="1"/>
      <c r="QCA17" s="1"/>
      <c r="QCB17" s="1"/>
      <c r="QCC17" s="1"/>
      <c r="QCD17" s="1"/>
      <c r="QCE17" s="1"/>
      <c r="QCF17" s="1"/>
      <c r="QCG17" s="1"/>
      <c r="QCH17" s="1"/>
      <c r="QCI17" s="1"/>
      <c r="QCJ17" s="1"/>
      <c r="QCK17" s="1"/>
      <c r="QCL17" s="1"/>
      <c r="QCM17" s="1"/>
      <c r="QCN17" s="1"/>
      <c r="QCO17" s="1"/>
      <c r="QCP17" s="1"/>
      <c r="QCQ17" s="1"/>
      <c r="QCR17" s="1"/>
      <c r="QCS17" s="1"/>
      <c r="QCT17" s="1"/>
      <c r="QCU17" s="1"/>
      <c r="QCV17" s="1"/>
      <c r="QCW17" s="1"/>
      <c r="QCX17" s="1"/>
      <c r="QCY17" s="1"/>
      <c r="QCZ17" s="1"/>
      <c r="QDA17" s="1"/>
      <c r="QDB17" s="1"/>
      <c r="QDC17" s="1"/>
      <c r="QDD17" s="1"/>
      <c r="QDE17" s="1"/>
      <c r="QDF17" s="1"/>
      <c r="QDG17" s="1"/>
      <c r="QDH17" s="1"/>
      <c r="QDI17" s="1"/>
      <c r="QDJ17" s="1"/>
      <c r="QDK17" s="1"/>
      <c r="QDL17" s="1"/>
      <c r="QDM17" s="1"/>
      <c r="QDN17" s="1"/>
      <c r="QDO17" s="1"/>
      <c r="QDP17" s="1"/>
      <c r="QDQ17" s="1"/>
      <c r="QDR17" s="1"/>
      <c r="QDS17" s="1"/>
      <c r="QDT17" s="1"/>
      <c r="QDU17" s="1"/>
      <c r="QDV17" s="1"/>
      <c r="QDW17" s="1"/>
      <c r="QDX17" s="1"/>
      <c r="QDY17" s="1"/>
      <c r="QDZ17" s="1"/>
      <c r="QEA17" s="1"/>
      <c r="QEB17" s="1"/>
      <c r="QEC17" s="1"/>
      <c r="QED17" s="1"/>
      <c r="QEE17" s="1"/>
      <c r="QEF17" s="1"/>
      <c r="QEG17" s="1"/>
      <c r="QEH17" s="1"/>
      <c r="QEI17" s="1"/>
      <c r="QEJ17" s="1"/>
      <c r="QEK17" s="1"/>
      <c r="QEL17" s="1"/>
      <c r="QEM17" s="1"/>
      <c r="QEN17" s="1"/>
      <c r="QEO17" s="1"/>
      <c r="QEP17" s="1"/>
      <c r="QEQ17" s="1"/>
      <c r="QER17" s="1"/>
      <c r="QES17" s="1"/>
      <c r="QET17" s="1"/>
      <c r="QEU17" s="1"/>
      <c r="QEV17" s="1"/>
      <c r="QEW17" s="1"/>
      <c r="QEX17" s="1"/>
      <c r="QEY17" s="1"/>
      <c r="QEZ17" s="1"/>
      <c r="QFA17" s="1"/>
      <c r="QFB17" s="1"/>
      <c r="QFC17" s="1"/>
      <c r="QFD17" s="1"/>
      <c r="QFE17" s="1"/>
      <c r="QFF17" s="1"/>
      <c r="QFG17" s="1"/>
      <c r="QFH17" s="1"/>
      <c r="QFI17" s="1"/>
      <c r="QFJ17" s="1"/>
      <c r="QFK17" s="1"/>
      <c r="QFL17" s="1"/>
      <c r="QFM17" s="1"/>
      <c r="QFN17" s="1"/>
      <c r="QFO17" s="1"/>
      <c r="QFP17" s="1"/>
      <c r="QFQ17" s="1"/>
      <c r="QFR17" s="1"/>
      <c r="QFS17" s="1"/>
      <c r="QFT17" s="1"/>
      <c r="QFU17" s="1"/>
      <c r="QFV17" s="1"/>
      <c r="QFW17" s="1"/>
      <c r="QFX17" s="1"/>
      <c r="QFY17" s="1"/>
      <c r="QFZ17" s="1"/>
      <c r="QGA17" s="1"/>
      <c r="QGB17" s="1"/>
      <c r="QGC17" s="1"/>
      <c r="QGD17" s="1"/>
      <c r="QGE17" s="1"/>
      <c r="QGF17" s="1"/>
      <c r="QGG17" s="1"/>
      <c r="QGH17" s="1"/>
      <c r="QGI17" s="1"/>
      <c r="QGJ17" s="1"/>
      <c r="QGK17" s="1"/>
      <c r="QGL17" s="1"/>
      <c r="QGM17" s="1"/>
      <c r="QGN17" s="1"/>
      <c r="QGO17" s="1"/>
      <c r="QGP17" s="1"/>
      <c r="QGQ17" s="1"/>
      <c r="QGR17" s="1"/>
      <c r="QGS17" s="1"/>
      <c r="QGT17" s="1"/>
      <c r="QGU17" s="1"/>
      <c r="QGV17" s="1"/>
      <c r="QGW17" s="1"/>
      <c r="QGX17" s="1"/>
      <c r="QGY17" s="1"/>
      <c r="QGZ17" s="1"/>
      <c r="QHA17" s="1"/>
      <c r="QHB17" s="1"/>
      <c r="QHC17" s="1"/>
      <c r="QHD17" s="1"/>
      <c r="QHE17" s="1"/>
      <c r="QHF17" s="1"/>
      <c r="QHG17" s="1"/>
      <c r="QHH17" s="1"/>
      <c r="QHI17" s="1"/>
      <c r="QHJ17" s="1"/>
      <c r="QHK17" s="1"/>
      <c r="QHL17" s="1"/>
      <c r="QHM17" s="1"/>
      <c r="QHN17" s="1"/>
      <c r="QHO17" s="1"/>
      <c r="QHP17" s="1"/>
      <c r="QHQ17" s="1"/>
      <c r="QHR17" s="1"/>
      <c r="QHS17" s="1"/>
      <c r="QHT17" s="1"/>
      <c r="QHU17" s="1"/>
      <c r="QHV17" s="1"/>
      <c r="QHW17" s="1"/>
      <c r="QHX17" s="1"/>
      <c r="QHY17" s="1"/>
      <c r="QHZ17" s="1"/>
      <c r="QIA17" s="1"/>
      <c r="QIB17" s="1"/>
      <c r="QIC17" s="1"/>
      <c r="QID17" s="1"/>
      <c r="QIE17" s="1"/>
      <c r="QIF17" s="1"/>
      <c r="QIG17" s="1"/>
      <c r="QIH17" s="1"/>
      <c r="QII17" s="1"/>
      <c r="QIJ17" s="1"/>
      <c r="QIK17" s="1"/>
      <c r="QIL17" s="1"/>
      <c r="QIM17" s="1"/>
      <c r="QIN17" s="1"/>
      <c r="QIO17" s="1"/>
      <c r="QIP17" s="1"/>
      <c r="QIQ17" s="1"/>
      <c r="QIR17" s="1"/>
      <c r="QIS17" s="1"/>
      <c r="QIT17" s="1"/>
      <c r="QIU17" s="1"/>
      <c r="QIV17" s="1"/>
      <c r="QIW17" s="1"/>
      <c r="QIX17" s="1"/>
      <c r="QIY17" s="1"/>
      <c r="QIZ17" s="1"/>
      <c r="QJA17" s="1"/>
      <c r="QJB17" s="1"/>
      <c r="QJC17" s="1"/>
      <c r="QJD17" s="1"/>
      <c r="QJE17" s="1"/>
      <c r="QJF17" s="1"/>
      <c r="QJG17" s="1"/>
      <c r="QJH17" s="1"/>
      <c r="QJI17" s="1"/>
      <c r="QJJ17" s="1"/>
      <c r="QJK17" s="1"/>
      <c r="QJL17" s="1"/>
      <c r="QJM17" s="1"/>
      <c r="QJN17" s="1"/>
      <c r="QJO17" s="1"/>
      <c r="QJP17" s="1"/>
      <c r="QJQ17" s="1"/>
      <c r="QJR17" s="1"/>
      <c r="QJS17" s="1"/>
      <c r="QJT17" s="1"/>
      <c r="QJU17" s="1"/>
      <c r="QJV17" s="1"/>
      <c r="QJW17" s="1"/>
      <c r="QJX17" s="1"/>
      <c r="QJY17" s="1"/>
      <c r="QJZ17" s="1"/>
      <c r="QKA17" s="1"/>
      <c r="QKB17" s="1"/>
      <c r="QKC17" s="1"/>
      <c r="QKD17" s="1"/>
      <c r="QKE17" s="1"/>
      <c r="QKF17" s="1"/>
      <c r="QKG17" s="1"/>
      <c r="QKH17" s="1"/>
      <c r="QKI17" s="1"/>
      <c r="QKJ17" s="1"/>
      <c r="QKK17" s="1"/>
      <c r="QKL17" s="1"/>
      <c r="QKM17" s="1"/>
      <c r="QKN17" s="1"/>
      <c r="QKO17" s="1"/>
      <c r="QKP17" s="1"/>
      <c r="QKQ17" s="1"/>
      <c r="QKR17" s="1"/>
      <c r="QKS17" s="1"/>
      <c r="QKT17" s="1"/>
      <c r="QKU17" s="1"/>
      <c r="QKV17" s="1"/>
      <c r="QKW17" s="1"/>
      <c r="QKX17" s="1"/>
      <c r="QKY17" s="1"/>
      <c r="QKZ17" s="1"/>
      <c r="QLA17" s="1"/>
      <c r="QLB17" s="1"/>
      <c r="QLC17" s="1"/>
      <c r="QLD17" s="1"/>
      <c r="QLE17" s="1"/>
      <c r="QLF17" s="1"/>
      <c r="QLG17" s="1"/>
      <c r="QLH17" s="1"/>
      <c r="QLI17" s="1"/>
      <c r="QLJ17" s="1"/>
      <c r="QLK17" s="1"/>
      <c r="QLL17" s="1"/>
      <c r="QLM17" s="1"/>
      <c r="QLN17" s="1"/>
      <c r="QLO17" s="1"/>
      <c r="QLP17" s="1"/>
      <c r="QLQ17" s="1"/>
      <c r="QLR17" s="1"/>
      <c r="QLS17" s="1"/>
      <c r="QLT17" s="1"/>
      <c r="QLU17" s="1"/>
      <c r="QLV17" s="1"/>
      <c r="QLW17" s="1"/>
      <c r="QLX17" s="1"/>
      <c r="QLY17" s="1"/>
      <c r="QLZ17" s="1"/>
      <c r="QMA17" s="1"/>
      <c r="QMB17" s="1"/>
      <c r="QMC17" s="1"/>
      <c r="QMD17" s="1"/>
      <c r="QME17" s="1"/>
      <c r="QMF17" s="1"/>
      <c r="QMG17" s="1"/>
      <c r="QMH17" s="1"/>
      <c r="QMI17" s="1"/>
      <c r="QMJ17" s="1"/>
      <c r="QMK17" s="1"/>
      <c r="QML17" s="1"/>
      <c r="QMM17" s="1"/>
      <c r="QMN17" s="1"/>
      <c r="QMO17" s="1"/>
      <c r="QMP17" s="1"/>
      <c r="QMQ17" s="1"/>
      <c r="QMR17" s="1"/>
      <c r="QMS17" s="1"/>
      <c r="QMT17" s="1"/>
      <c r="QMU17" s="1"/>
      <c r="QMV17" s="1"/>
      <c r="QMW17" s="1"/>
      <c r="QMX17" s="1"/>
      <c r="QMY17" s="1"/>
      <c r="QMZ17" s="1"/>
      <c r="QNA17" s="1"/>
      <c r="QNB17" s="1"/>
      <c r="QNC17" s="1"/>
      <c r="QND17" s="1"/>
      <c r="QNE17" s="1"/>
      <c r="QNF17" s="1"/>
      <c r="QNG17" s="1"/>
      <c r="QNH17" s="1"/>
      <c r="QNI17" s="1"/>
      <c r="QNJ17" s="1"/>
      <c r="QNK17" s="1"/>
      <c r="QNL17" s="1"/>
      <c r="QNM17" s="1"/>
      <c r="QNN17" s="1"/>
      <c r="QNO17" s="1"/>
      <c r="QNP17" s="1"/>
      <c r="QNQ17" s="1"/>
      <c r="QNR17" s="1"/>
      <c r="QNS17" s="1"/>
      <c r="QNT17" s="1"/>
      <c r="QNU17" s="1"/>
      <c r="QNV17" s="1"/>
      <c r="QNW17" s="1"/>
      <c r="QNX17" s="1"/>
      <c r="QNY17" s="1"/>
      <c r="QNZ17" s="1"/>
      <c r="QOA17" s="1"/>
      <c r="QOB17" s="1"/>
      <c r="QOC17" s="1"/>
      <c r="QOD17" s="1"/>
      <c r="QOE17" s="1"/>
      <c r="QOF17" s="1"/>
      <c r="QOG17" s="1"/>
      <c r="QOH17" s="1"/>
      <c r="QOI17" s="1"/>
      <c r="QOJ17" s="1"/>
      <c r="QOK17" s="1"/>
      <c r="QOL17" s="1"/>
      <c r="QOM17" s="1"/>
      <c r="QON17" s="1"/>
      <c r="QOO17" s="1"/>
      <c r="QOP17" s="1"/>
      <c r="QOQ17" s="1"/>
      <c r="QOR17" s="1"/>
      <c r="QOS17" s="1"/>
      <c r="QOT17" s="1"/>
      <c r="QOU17" s="1"/>
      <c r="QOV17" s="1"/>
      <c r="QOW17" s="1"/>
      <c r="QOX17" s="1"/>
      <c r="QOY17" s="1"/>
      <c r="QOZ17" s="1"/>
      <c r="QPA17" s="1"/>
      <c r="QPB17" s="1"/>
      <c r="QPC17" s="1"/>
      <c r="QPD17" s="1"/>
      <c r="QPE17" s="1"/>
      <c r="QPF17" s="1"/>
      <c r="QPG17" s="1"/>
      <c r="QPH17" s="1"/>
      <c r="QPI17" s="1"/>
      <c r="QPJ17" s="1"/>
      <c r="QPK17" s="1"/>
      <c r="QPL17" s="1"/>
      <c r="QPM17" s="1"/>
      <c r="QPN17" s="1"/>
      <c r="QPO17" s="1"/>
      <c r="QPP17" s="1"/>
      <c r="QPQ17" s="1"/>
      <c r="QPR17" s="1"/>
      <c r="QPS17" s="1"/>
      <c r="QPT17" s="1"/>
      <c r="QPU17" s="1"/>
      <c r="QPV17" s="1"/>
      <c r="QPW17" s="1"/>
      <c r="QPX17" s="1"/>
      <c r="QPY17" s="1"/>
      <c r="QPZ17" s="1"/>
      <c r="QQA17" s="1"/>
      <c r="QQB17" s="1"/>
      <c r="QQC17" s="1"/>
      <c r="QQD17" s="1"/>
      <c r="QQE17" s="1"/>
      <c r="QQF17" s="1"/>
      <c r="QQG17" s="1"/>
      <c r="QQH17" s="1"/>
      <c r="QQI17" s="1"/>
      <c r="QQJ17" s="1"/>
      <c r="QQK17" s="1"/>
      <c r="QQL17" s="1"/>
      <c r="QQM17" s="1"/>
      <c r="QQN17" s="1"/>
      <c r="QQO17" s="1"/>
      <c r="QQP17" s="1"/>
      <c r="QQQ17" s="1"/>
      <c r="QQR17" s="1"/>
      <c r="QQS17" s="1"/>
      <c r="QQT17" s="1"/>
      <c r="QQU17" s="1"/>
      <c r="QQV17" s="1"/>
      <c r="QQW17" s="1"/>
      <c r="QQX17" s="1"/>
      <c r="QQY17" s="1"/>
      <c r="QQZ17" s="1"/>
      <c r="QRA17" s="1"/>
      <c r="QRB17" s="1"/>
      <c r="QRC17" s="1"/>
      <c r="QRD17" s="1"/>
      <c r="QRE17" s="1"/>
      <c r="QRF17" s="1"/>
      <c r="QRG17" s="1"/>
      <c r="QRH17" s="1"/>
      <c r="QRI17" s="1"/>
      <c r="QRJ17" s="1"/>
      <c r="QRK17" s="1"/>
      <c r="QRL17" s="1"/>
      <c r="QRM17" s="1"/>
      <c r="QRN17" s="1"/>
      <c r="QRO17" s="1"/>
      <c r="QRP17" s="1"/>
      <c r="QRQ17" s="1"/>
      <c r="QRR17" s="1"/>
      <c r="QRS17" s="1"/>
      <c r="QRT17" s="1"/>
      <c r="QRU17" s="1"/>
      <c r="QRV17" s="1"/>
      <c r="QRW17" s="1"/>
      <c r="QRX17" s="1"/>
      <c r="QRY17" s="1"/>
      <c r="QRZ17" s="1"/>
      <c r="QSA17" s="1"/>
      <c r="QSB17" s="1"/>
      <c r="QSC17" s="1"/>
      <c r="QSD17" s="1"/>
      <c r="QSE17" s="1"/>
      <c r="QSF17" s="1"/>
      <c r="QSG17" s="1"/>
      <c r="QSH17" s="1"/>
      <c r="QSI17" s="1"/>
      <c r="QSJ17" s="1"/>
      <c r="QSK17" s="1"/>
      <c r="QSL17" s="1"/>
      <c r="QSM17" s="1"/>
      <c r="QSN17" s="1"/>
      <c r="QSO17" s="1"/>
      <c r="QSP17" s="1"/>
      <c r="QSQ17" s="1"/>
      <c r="QSR17" s="1"/>
      <c r="QSS17" s="1"/>
      <c r="QST17" s="1"/>
      <c r="QSU17" s="1"/>
      <c r="QSV17" s="1"/>
      <c r="QSW17" s="1"/>
      <c r="QSX17" s="1"/>
      <c r="QSY17" s="1"/>
      <c r="QSZ17" s="1"/>
      <c r="QTA17" s="1"/>
      <c r="QTB17" s="1"/>
      <c r="QTC17" s="1"/>
      <c r="QTD17" s="1"/>
      <c r="QTE17" s="1"/>
      <c r="QTF17" s="1"/>
      <c r="QTG17" s="1"/>
      <c r="QTH17" s="1"/>
      <c r="QTI17" s="1"/>
      <c r="QTJ17" s="1"/>
      <c r="QTK17" s="1"/>
      <c r="QTL17" s="1"/>
      <c r="QTM17" s="1"/>
      <c r="QTN17" s="1"/>
      <c r="QTO17" s="1"/>
      <c r="QTP17" s="1"/>
      <c r="QTQ17" s="1"/>
      <c r="QTR17" s="1"/>
      <c r="QTS17" s="1"/>
      <c r="QTT17" s="1"/>
      <c r="QTU17" s="1"/>
      <c r="QTV17" s="1"/>
      <c r="QTW17" s="1"/>
      <c r="QTX17" s="1"/>
      <c r="QTY17" s="1"/>
      <c r="QTZ17" s="1"/>
      <c r="QUA17" s="1"/>
      <c r="QUB17" s="1"/>
      <c r="QUC17" s="1"/>
      <c r="QUD17" s="1"/>
      <c r="QUE17" s="1"/>
      <c r="QUF17" s="1"/>
      <c r="QUG17" s="1"/>
      <c r="QUH17" s="1"/>
      <c r="QUI17" s="1"/>
      <c r="QUJ17" s="1"/>
      <c r="QUK17" s="1"/>
      <c r="QUL17" s="1"/>
      <c r="QUM17" s="1"/>
      <c r="QUN17" s="1"/>
      <c r="QUO17" s="1"/>
      <c r="QUP17" s="1"/>
      <c r="QUQ17" s="1"/>
      <c r="QUR17" s="1"/>
      <c r="QUS17" s="1"/>
      <c r="QUT17" s="1"/>
      <c r="QUU17" s="1"/>
      <c r="QUV17" s="1"/>
      <c r="QUW17" s="1"/>
      <c r="QUX17" s="1"/>
      <c r="QUY17" s="1"/>
      <c r="QUZ17" s="1"/>
      <c r="QVA17" s="1"/>
      <c r="QVB17" s="1"/>
      <c r="QVC17" s="1"/>
      <c r="QVD17" s="1"/>
      <c r="QVE17" s="1"/>
      <c r="QVF17" s="1"/>
      <c r="QVG17" s="1"/>
      <c r="QVH17" s="1"/>
      <c r="QVI17" s="1"/>
      <c r="QVJ17" s="1"/>
      <c r="QVK17" s="1"/>
      <c r="QVL17" s="1"/>
      <c r="QVM17" s="1"/>
      <c r="QVN17" s="1"/>
      <c r="QVO17" s="1"/>
      <c r="QVP17" s="1"/>
      <c r="QVQ17" s="1"/>
      <c r="QVR17" s="1"/>
      <c r="QVS17" s="1"/>
      <c r="QVT17" s="1"/>
      <c r="QVU17" s="1"/>
      <c r="QVV17" s="1"/>
      <c r="QVW17" s="1"/>
      <c r="QVX17" s="1"/>
      <c r="QVY17" s="1"/>
      <c r="QVZ17" s="1"/>
      <c r="QWA17" s="1"/>
      <c r="QWB17" s="1"/>
      <c r="QWC17" s="1"/>
      <c r="QWD17" s="1"/>
      <c r="QWE17" s="1"/>
      <c r="QWF17" s="1"/>
      <c r="QWG17" s="1"/>
      <c r="QWH17" s="1"/>
      <c r="QWI17" s="1"/>
      <c r="QWJ17" s="1"/>
      <c r="QWK17" s="1"/>
      <c r="QWL17" s="1"/>
      <c r="QWM17" s="1"/>
      <c r="QWN17" s="1"/>
      <c r="QWO17" s="1"/>
      <c r="QWP17" s="1"/>
      <c r="QWQ17" s="1"/>
      <c r="QWR17" s="1"/>
      <c r="QWS17" s="1"/>
      <c r="QWT17" s="1"/>
      <c r="QWU17" s="1"/>
      <c r="QWV17" s="1"/>
      <c r="QWW17" s="1"/>
      <c r="QWX17" s="1"/>
      <c r="QWY17" s="1"/>
      <c r="QWZ17" s="1"/>
      <c r="QXA17" s="1"/>
      <c r="QXB17" s="1"/>
      <c r="QXC17" s="1"/>
      <c r="QXD17" s="1"/>
      <c r="QXE17" s="1"/>
      <c r="QXF17" s="1"/>
      <c r="QXG17" s="1"/>
      <c r="QXH17" s="1"/>
      <c r="QXI17" s="1"/>
      <c r="QXJ17" s="1"/>
      <c r="QXK17" s="1"/>
      <c r="QXL17" s="1"/>
      <c r="QXM17" s="1"/>
      <c r="QXN17" s="1"/>
      <c r="QXO17" s="1"/>
      <c r="QXP17" s="1"/>
      <c r="QXQ17" s="1"/>
      <c r="QXR17" s="1"/>
      <c r="QXS17" s="1"/>
      <c r="QXT17" s="1"/>
      <c r="QXU17" s="1"/>
      <c r="QXV17" s="1"/>
      <c r="QXW17" s="1"/>
      <c r="QXX17" s="1"/>
      <c r="QXY17" s="1"/>
      <c r="QXZ17" s="1"/>
      <c r="QYA17" s="1"/>
      <c r="QYB17" s="1"/>
      <c r="QYC17" s="1"/>
      <c r="QYD17" s="1"/>
      <c r="QYE17" s="1"/>
      <c r="QYF17" s="1"/>
      <c r="QYG17" s="1"/>
      <c r="QYH17" s="1"/>
      <c r="QYI17" s="1"/>
      <c r="QYJ17" s="1"/>
      <c r="QYK17" s="1"/>
      <c r="QYL17" s="1"/>
      <c r="QYM17" s="1"/>
      <c r="QYN17" s="1"/>
      <c r="QYO17" s="1"/>
      <c r="QYP17" s="1"/>
      <c r="QYQ17" s="1"/>
      <c r="QYR17" s="1"/>
      <c r="QYS17" s="1"/>
      <c r="QYT17" s="1"/>
      <c r="QYU17" s="1"/>
      <c r="QYV17" s="1"/>
      <c r="QYW17" s="1"/>
      <c r="QYX17" s="1"/>
      <c r="QYY17" s="1"/>
      <c r="QYZ17" s="1"/>
      <c r="QZA17" s="1"/>
      <c r="QZB17" s="1"/>
      <c r="QZC17" s="1"/>
      <c r="QZD17" s="1"/>
      <c r="QZE17" s="1"/>
      <c r="QZF17" s="1"/>
      <c r="QZG17" s="1"/>
      <c r="QZH17" s="1"/>
      <c r="QZI17" s="1"/>
      <c r="QZJ17" s="1"/>
      <c r="QZK17" s="1"/>
      <c r="QZL17" s="1"/>
      <c r="QZM17" s="1"/>
      <c r="QZN17" s="1"/>
      <c r="QZO17" s="1"/>
      <c r="QZP17" s="1"/>
      <c r="QZQ17" s="1"/>
      <c r="QZR17" s="1"/>
      <c r="QZS17" s="1"/>
      <c r="QZT17" s="1"/>
      <c r="QZU17" s="1"/>
      <c r="QZV17" s="1"/>
      <c r="QZW17" s="1"/>
      <c r="QZX17" s="1"/>
      <c r="QZY17" s="1"/>
      <c r="QZZ17" s="1"/>
      <c r="RAA17" s="1"/>
      <c r="RAB17" s="1"/>
      <c r="RAC17" s="1"/>
      <c r="RAD17" s="1"/>
      <c r="RAE17" s="1"/>
      <c r="RAF17" s="1"/>
      <c r="RAG17" s="1"/>
      <c r="RAH17" s="1"/>
      <c r="RAI17" s="1"/>
      <c r="RAJ17" s="1"/>
      <c r="RAK17" s="1"/>
      <c r="RAL17" s="1"/>
      <c r="RAM17" s="1"/>
      <c r="RAN17" s="1"/>
      <c r="RAO17" s="1"/>
      <c r="RAP17" s="1"/>
      <c r="RAQ17" s="1"/>
      <c r="RAR17" s="1"/>
      <c r="RAS17" s="1"/>
      <c r="RAT17" s="1"/>
      <c r="RAU17" s="1"/>
      <c r="RAV17" s="1"/>
      <c r="RAW17" s="1"/>
      <c r="RAX17" s="1"/>
      <c r="RAY17" s="1"/>
      <c r="RAZ17" s="1"/>
      <c r="RBA17" s="1"/>
      <c r="RBB17" s="1"/>
      <c r="RBC17" s="1"/>
      <c r="RBD17" s="1"/>
      <c r="RBE17" s="1"/>
      <c r="RBF17" s="1"/>
      <c r="RBG17" s="1"/>
      <c r="RBH17" s="1"/>
      <c r="RBI17" s="1"/>
      <c r="RBJ17" s="1"/>
      <c r="RBK17" s="1"/>
      <c r="RBL17" s="1"/>
      <c r="RBM17" s="1"/>
      <c r="RBN17" s="1"/>
      <c r="RBO17" s="1"/>
      <c r="RBP17" s="1"/>
      <c r="RBQ17" s="1"/>
      <c r="RBR17" s="1"/>
      <c r="RBS17" s="1"/>
      <c r="RBT17" s="1"/>
      <c r="RBU17" s="1"/>
      <c r="RBV17" s="1"/>
      <c r="RBW17" s="1"/>
      <c r="RBX17" s="1"/>
      <c r="RBY17" s="1"/>
      <c r="RBZ17" s="1"/>
      <c r="RCA17" s="1"/>
      <c r="RCB17" s="1"/>
      <c r="RCC17" s="1"/>
      <c r="RCD17" s="1"/>
      <c r="RCE17" s="1"/>
      <c r="RCF17" s="1"/>
      <c r="RCG17" s="1"/>
      <c r="RCH17" s="1"/>
      <c r="RCI17" s="1"/>
      <c r="RCJ17" s="1"/>
      <c r="RCK17" s="1"/>
      <c r="RCL17" s="1"/>
      <c r="RCM17" s="1"/>
      <c r="RCN17" s="1"/>
      <c r="RCO17" s="1"/>
      <c r="RCP17" s="1"/>
      <c r="RCQ17" s="1"/>
      <c r="RCR17" s="1"/>
      <c r="RCS17" s="1"/>
      <c r="RCT17" s="1"/>
      <c r="RCU17" s="1"/>
      <c r="RCV17" s="1"/>
      <c r="RCW17" s="1"/>
      <c r="RCX17" s="1"/>
      <c r="RCY17" s="1"/>
      <c r="RCZ17" s="1"/>
      <c r="RDA17" s="1"/>
      <c r="RDB17" s="1"/>
      <c r="RDC17" s="1"/>
      <c r="RDD17" s="1"/>
      <c r="RDE17" s="1"/>
      <c r="RDF17" s="1"/>
      <c r="RDG17" s="1"/>
      <c r="RDH17" s="1"/>
      <c r="RDI17" s="1"/>
      <c r="RDJ17" s="1"/>
      <c r="RDK17" s="1"/>
      <c r="RDL17" s="1"/>
      <c r="RDM17" s="1"/>
      <c r="RDN17" s="1"/>
      <c r="RDO17" s="1"/>
      <c r="RDP17" s="1"/>
      <c r="RDQ17" s="1"/>
      <c r="RDR17" s="1"/>
      <c r="RDS17" s="1"/>
      <c r="RDT17" s="1"/>
      <c r="RDU17" s="1"/>
      <c r="RDV17" s="1"/>
      <c r="RDW17" s="1"/>
      <c r="RDX17" s="1"/>
      <c r="RDY17" s="1"/>
      <c r="RDZ17" s="1"/>
      <c r="REA17" s="1"/>
      <c r="REB17" s="1"/>
      <c r="REC17" s="1"/>
      <c r="RED17" s="1"/>
      <c r="REE17" s="1"/>
      <c r="REF17" s="1"/>
      <c r="REG17" s="1"/>
      <c r="REH17" s="1"/>
      <c r="REI17" s="1"/>
      <c r="REJ17" s="1"/>
      <c r="REK17" s="1"/>
      <c r="REL17" s="1"/>
      <c r="REM17" s="1"/>
      <c r="REN17" s="1"/>
      <c r="REO17" s="1"/>
      <c r="REP17" s="1"/>
      <c r="REQ17" s="1"/>
      <c r="RER17" s="1"/>
      <c r="RES17" s="1"/>
      <c r="RET17" s="1"/>
      <c r="REU17" s="1"/>
      <c r="REV17" s="1"/>
      <c r="REW17" s="1"/>
      <c r="REX17" s="1"/>
      <c r="REY17" s="1"/>
      <c r="REZ17" s="1"/>
      <c r="RFA17" s="1"/>
      <c r="RFB17" s="1"/>
      <c r="RFC17" s="1"/>
      <c r="RFD17" s="1"/>
      <c r="RFE17" s="1"/>
      <c r="RFF17" s="1"/>
      <c r="RFG17" s="1"/>
      <c r="RFH17" s="1"/>
      <c r="RFI17" s="1"/>
      <c r="RFJ17" s="1"/>
      <c r="RFK17" s="1"/>
      <c r="RFL17" s="1"/>
      <c r="RFM17" s="1"/>
      <c r="RFN17" s="1"/>
      <c r="RFO17" s="1"/>
      <c r="RFP17" s="1"/>
      <c r="RFQ17" s="1"/>
      <c r="RFR17" s="1"/>
      <c r="RFS17" s="1"/>
      <c r="RFT17" s="1"/>
      <c r="RFU17" s="1"/>
      <c r="RFV17" s="1"/>
      <c r="RFW17" s="1"/>
      <c r="RFX17" s="1"/>
      <c r="RFY17" s="1"/>
      <c r="RFZ17" s="1"/>
      <c r="RGA17" s="1"/>
      <c r="RGB17" s="1"/>
      <c r="RGC17" s="1"/>
      <c r="RGD17" s="1"/>
      <c r="RGE17" s="1"/>
      <c r="RGF17" s="1"/>
      <c r="RGG17" s="1"/>
      <c r="RGH17" s="1"/>
      <c r="RGI17" s="1"/>
      <c r="RGJ17" s="1"/>
      <c r="RGK17" s="1"/>
      <c r="RGL17" s="1"/>
      <c r="RGM17" s="1"/>
      <c r="RGN17" s="1"/>
      <c r="RGO17" s="1"/>
      <c r="RGP17" s="1"/>
      <c r="RGQ17" s="1"/>
      <c r="RGR17" s="1"/>
      <c r="RGS17" s="1"/>
      <c r="RGT17" s="1"/>
      <c r="RGU17" s="1"/>
      <c r="RGV17" s="1"/>
      <c r="RGW17" s="1"/>
      <c r="RGX17" s="1"/>
      <c r="RGY17" s="1"/>
      <c r="RGZ17" s="1"/>
      <c r="RHA17" s="1"/>
      <c r="RHB17" s="1"/>
      <c r="RHC17" s="1"/>
      <c r="RHD17" s="1"/>
      <c r="RHE17" s="1"/>
      <c r="RHF17" s="1"/>
      <c r="RHG17" s="1"/>
      <c r="RHH17" s="1"/>
      <c r="RHI17" s="1"/>
      <c r="RHJ17" s="1"/>
      <c r="RHK17" s="1"/>
      <c r="RHL17" s="1"/>
      <c r="RHM17" s="1"/>
      <c r="RHN17" s="1"/>
      <c r="RHO17" s="1"/>
      <c r="RHP17" s="1"/>
      <c r="RHQ17" s="1"/>
      <c r="RHR17" s="1"/>
      <c r="RHS17" s="1"/>
      <c r="RHT17" s="1"/>
      <c r="RHU17" s="1"/>
      <c r="RHV17" s="1"/>
      <c r="RHW17" s="1"/>
      <c r="RHX17" s="1"/>
      <c r="RHY17" s="1"/>
      <c r="RHZ17" s="1"/>
      <c r="RIA17" s="1"/>
      <c r="RIB17" s="1"/>
      <c r="RIC17" s="1"/>
      <c r="RID17" s="1"/>
      <c r="RIE17" s="1"/>
      <c r="RIF17" s="1"/>
      <c r="RIG17" s="1"/>
      <c r="RIH17" s="1"/>
      <c r="RII17" s="1"/>
      <c r="RIJ17" s="1"/>
      <c r="RIK17" s="1"/>
      <c r="RIL17" s="1"/>
      <c r="RIM17" s="1"/>
      <c r="RIN17" s="1"/>
      <c r="RIO17" s="1"/>
      <c r="RIP17" s="1"/>
      <c r="RIQ17" s="1"/>
      <c r="RIR17" s="1"/>
      <c r="RIS17" s="1"/>
      <c r="RIT17" s="1"/>
      <c r="RIU17" s="1"/>
      <c r="RIV17" s="1"/>
      <c r="RIW17" s="1"/>
      <c r="RIX17" s="1"/>
      <c r="RIY17" s="1"/>
      <c r="RIZ17" s="1"/>
      <c r="RJA17" s="1"/>
      <c r="RJB17" s="1"/>
      <c r="RJC17" s="1"/>
      <c r="RJD17" s="1"/>
      <c r="RJE17" s="1"/>
      <c r="RJF17" s="1"/>
      <c r="RJG17" s="1"/>
      <c r="RJH17" s="1"/>
      <c r="RJI17" s="1"/>
      <c r="RJJ17" s="1"/>
      <c r="RJK17" s="1"/>
      <c r="RJL17" s="1"/>
      <c r="RJM17" s="1"/>
      <c r="RJN17" s="1"/>
      <c r="RJO17" s="1"/>
      <c r="RJP17" s="1"/>
      <c r="RJQ17" s="1"/>
      <c r="RJR17" s="1"/>
      <c r="RJS17" s="1"/>
      <c r="RJT17" s="1"/>
      <c r="RJU17" s="1"/>
      <c r="RJV17" s="1"/>
      <c r="RJW17" s="1"/>
      <c r="RJX17" s="1"/>
      <c r="RJY17" s="1"/>
      <c r="RJZ17" s="1"/>
      <c r="RKA17" s="1"/>
      <c r="RKB17" s="1"/>
      <c r="RKC17" s="1"/>
      <c r="RKD17" s="1"/>
      <c r="RKE17" s="1"/>
      <c r="RKF17" s="1"/>
      <c r="RKG17" s="1"/>
      <c r="RKH17" s="1"/>
      <c r="RKI17" s="1"/>
      <c r="RKJ17" s="1"/>
      <c r="RKK17" s="1"/>
      <c r="RKL17" s="1"/>
      <c r="RKM17" s="1"/>
      <c r="RKN17" s="1"/>
      <c r="RKO17" s="1"/>
      <c r="RKP17" s="1"/>
      <c r="RKQ17" s="1"/>
      <c r="RKR17" s="1"/>
      <c r="RKS17" s="1"/>
      <c r="RKT17" s="1"/>
      <c r="RKU17" s="1"/>
      <c r="RKV17" s="1"/>
      <c r="RKW17" s="1"/>
      <c r="RKX17" s="1"/>
      <c r="RKY17" s="1"/>
      <c r="RKZ17" s="1"/>
      <c r="RLA17" s="1"/>
      <c r="RLB17" s="1"/>
      <c r="RLC17" s="1"/>
      <c r="RLD17" s="1"/>
      <c r="RLE17" s="1"/>
      <c r="RLF17" s="1"/>
      <c r="RLG17" s="1"/>
      <c r="RLH17" s="1"/>
      <c r="RLI17" s="1"/>
      <c r="RLJ17" s="1"/>
      <c r="RLK17" s="1"/>
      <c r="RLL17" s="1"/>
      <c r="RLM17" s="1"/>
      <c r="RLN17" s="1"/>
      <c r="RLO17" s="1"/>
      <c r="RLP17" s="1"/>
      <c r="RLQ17" s="1"/>
      <c r="RLR17" s="1"/>
      <c r="RLS17" s="1"/>
      <c r="RLT17" s="1"/>
      <c r="RLU17" s="1"/>
      <c r="RLV17" s="1"/>
      <c r="RLW17" s="1"/>
      <c r="RLX17" s="1"/>
      <c r="RLY17" s="1"/>
      <c r="RLZ17" s="1"/>
      <c r="RMA17" s="1"/>
      <c r="RMB17" s="1"/>
      <c r="RMC17" s="1"/>
      <c r="RMD17" s="1"/>
      <c r="RME17" s="1"/>
      <c r="RMF17" s="1"/>
      <c r="RMG17" s="1"/>
      <c r="RMH17" s="1"/>
      <c r="RMI17" s="1"/>
      <c r="RMJ17" s="1"/>
      <c r="RMK17" s="1"/>
      <c r="RML17" s="1"/>
      <c r="RMM17" s="1"/>
      <c r="RMN17" s="1"/>
      <c r="RMO17" s="1"/>
      <c r="RMP17" s="1"/>
      <c r="RMQ17" s="1"/>
      <c r="RMR17" s="1"/>
      <c r="RMS17" s="1"/>
      <c r="RMT17" s="1"/>
      <c r="RMU17" s="1"/>
      <c r="RMV17" s="1"/>
      <c r="RMW17" s="1"/>
      <c r="RMX17" s="1"/>
      <c r="RMY17" s="1"/>
      <c r="RMZ17" s="1"/>
      <c r="RNA17" s="1"/>
      <c r="RNB17" s="1"/>
      <c r="RNC17" s="1"/>
      <c r="RND17" s="1"/>
      <c r="RNE17" s="1"/>
      <c r="RNF17" s="1"/>
      <c r="RNG17" s="1"/>
      <c r="RNH17" s="1"/>
      <c r="RNI17" s="1"/>
      <c r="RNJ17" s="1"/>
      <c r="RNK17" s="1"/>
      <c r="RNL17" s="1"/>
      <c r="RNM17" s="1"/>
      <c r="RNN17" s="1"/>
      <c r="RNO17" s="1"/>
      <c r="RNP17" s="1"/>
      <c r="RNQ17" s="1"/>
      <c r="RNR17" s="1"/>
      <c r="RNS17" s="1"/>
      <c r="RNT17" s="1"/>
      <c r="RNU17" s="1"/>
      <c r="RNV17" s="1"/>
      <c r="RNW17" s="1"/>
      <c r="RNX17" s="1"/>
      <c r="RNY17" s="1"/>
      <c r="RNZ17" s="1"/>
      <c r="ROA17" s="1"/>
      <c r="ROB17" s="1"/>
      <c r="ROC17" s="1"/>
      <c r="ROD17" s="1"/>
      <c r="ROE17" s="1"/>
      <c r="ROF17" s="1"/>
      <c r="ROG17" s="1"/>
      <c r="ROH17" s="1"/>
      <c r="ROI17" s="1"/>
      <c r="ROJ17" s="1"/>
      <c r="ROK17" s="1"/>
      <c r="ROL17" s="1"/>
      <c r="ROM17" s="1"/>
      <c r="RON17" s="1"/>
      <c r="ROO17" s="1"/>
      <c r="ROP17" s="1"/>
      <c r="ROQ17" s="1"/>
      <c r="ROR17" s="1"/>
      <c r="ROS17" s="1"/>
      <c r="ROT17" s="1"/>
      <c r="ROU17" s="1"/>
      <c r="ROV17" s="1"/>
      <c r="ROW17" s="1"/>
      <c r="ROX17" s="1"/>
      <c r="ROY17" s="1"/>
      <c r="ROZ17" s="1"/>
      <c r="RPA17" s="1"/>
      <c r="RPB17" s="1"/>
      <c r="RPC17" s="1"/>
      <c r="RPD17" s="1"/>
      <c r="RPE17" s="1"/>
      <c r="RPF17" s="1"/>
      <c r="RPG17" s="1"/>
      <c r="RPH17" s="1"/>
      <c r="RPI17" s="1"/>
      <c r="RPJ17" s="1"/>
      <c r="RPK17" s="1"/>
      <c r="RPL17" s="1"/>
      <c r="RPM17" s="1"/>
      <c r="RPN17" s="1"/>
      <c r="RPO17" s="1"/>
      <c r="RPP17" s="1"/>
      <c r="RPQ17" s="1"/>
      <c r="RPR17" s="1"/>
      <c r="RPS17" s="1"/>
      <c r="RPT17" s="1"/>
      <c r="RPU17" s="1"/>
      <c r="RPV17" s="1"/>
      <c r="RPW17" s="1"/>
      <c r="RPX17" s="1"/>
      <c r="RPY17" s="1"/>
      <c r="RPZ17" s="1"/>
      <c r="RQA17" s="1"/>
      <c r="RQB17" s="1"/>
      <c r="RQC17" s="1"/>
      <c r="RQD17" s="1"/>
      <c r="RQE17" s="1"/>
      <c r="RQF17" s="1"/>
      <c r="RQG17" s="1"/>
      <c r="RQH17" s="1"/>
      <c r="RQI17" s="1"/>
      <c r="RQJ17" s="1"/>
      <c r="RQK17" s="1"/>
      <c r="RQL17" s="1"/>
      <c r="RQM17" s="1"/>
      <c r="RQN17" s="1"/>
      <c r="RQO17" s="1"/>
      <c r="RQP17" s="1"/>
      <c r="RQQ17" s="1"/>
      <c r="RQR17" s="1"/>
      <c r="RQS17" s="1"/>
      <c r="RQT17" s="1"/>
      <c r="RQU17" s="1"/>
      <c r="RQV17" s="1"/>
      <c r="RQW17" s="1"/>
      <c r="RQX17" s="1"/>
      <c r="RQY17" s="1"/>
      <c r="RQZ17" s="1"/>
      <c r="RRA17" s="1"/>
      <c r="RRB17" s="1"/>
      <c r="RRC17" s="1"/>
      <c r="RRD17" s="1"/>
      <c r="RRE17" s="1"/>
      <c r="RRF17" s="1"/>
      <c r="RRG17" s="1"/>
      <c r="RRH17" s="1"/>
      <c r="RRI17" s="1"/>
      <c r="RRJ17" s="1"/>
      <c r="RRK17" s="1"/>
      <c r="RRL17" s="1"/>
      <c r="RRM17" s="1"/>
      <c r="RRN17" s="1"/>
      <c r="RRO17" s="1"/>
      <c r="RRP17" s="1"/>
      <c r="RRQ17" s="1"/>
      <c r="RRR17" s="1"/>
      <c r="RRS17" s="1"/>
      <c r="RRT17" s="1"/>
      <c r="RRU17" s="1"/>
      <c r="RRV17" s="1"/>
      <c r="RRW17" s="1"/>
      <c r="RRX17" s="1"/>
      <c r="RRY17" s="1"/>
      <c r="RRZ17" s="1"/>
      <c r="RSA17" s="1"/>
      <c r="RSB17" s="1"/>
      <c r="RSC17" s="1"/>
      <c r="RSD17" s="1"/>
      <c r="RSE17" s="1"/>
      <c r="RSF17" s="1"/>
      <c r="RSG17" s="1"/>
      <c r="RSH17" s="1"/>
      <c r="RSI17" s="1"/>
      <c r="RSJ17" s="1"/>
      <c r="RSK17" s="1"/>
      <c r="RSL17" s="1"/>
      <c r="RSM17" s="1"/>
      <c r="RSN17" s="1"/>
      <c r="RSO17" s="1"/>
      <c r="RSP17" s="1"/>
      <c r="RSQ17" s="1"/>
      <c r="RSR17" s="1"/>
      <c r="RSS17" s="1"/>
      <c r="RST17" s="1"/>
      <c r="RSU17" s="1"/>
      <c r="RSV17" s="1"/>
      <c r="RSW17" s="1"/>
      <c r="RSX17" s="1"/>
      <c r="RSY17" s="1"/>
      <c r="RSZ17" s="1"/>
      <c r="RTA17" s="1"/>
      <c r="RTB17" s="1"/>
      <c r="RTC17" s="1"/>
      <c r="RTD17" s="1"/>
      <c r="RTE17" s="1"/>
      <c r="RTF17" s="1"/>
      <c r="RTG17" s="1"/>
      <c r="RTH17" s="1"/>
      <c r="RTI17" s="1"/>
      <c r="RTJ17" s="1"/>
      <c r="RTK17" s="1"/>
      <c r="RTL17" s="1"/>
      <c r="RTM17" s="1"/>
      <c r="RTN17" s="1"/>
      <c r="RTO17" s="1"/>
      <c r="RTP17" s="1"/>
      <c r="RTQ17" s="1"/>
      <c r="RTR17" s="1"/>
      <c r="RTS17" s="1"/>
      <c r="RTT17" s="1"/>
      <c r="RTU17" s="1"/>
      <c r="RTV17" s="1"/>
      <c r="RTW17" s="1"/>
      <c r="RTX17" s="1"/>
      <c r="RTY17" s="1"/>
      <c r="RTZ17" s="1"/>
      <c r="RUA17" s="1"/>
      <c r="RUB17" s="1"/>
      <c r="RUC17" s="1"/>
      <c r="RUD17" s="1"/>
      <c r="RUE17" s="1"/>
      <c r="RUF17" s="1"/>
      <c r="RUG17" s="1"/>
      <c r="RUH17" s="1"/>
      <c r="RUI17" s="1"/>
      <c r="RUJ17" s="1"/>
      <c r="RUK17" s="1"/>
      <c r="RUL17" s="1"/>
      <c r="RUM17" s="1"/>
      <c r="RUN17" s="1"/>
      <c r="RUO17" s="1"/>
      <c r="RUP17" s="1"/>
      <c r="RUQ17" s="1"/>
      <c r="RUR17" s="1"/>
      <c r="RUS17" s="1"/>
      <c r="RUT17" s="1"/>
      <c r="RUU17" s="1"/>
      <c r="RUV17" s="1"/>
      <c r="RUW17" s="1"/>
      <c r="RUX17" s="1"/>
      <c r="RUY17" s="1"/>
      <c r="RUZ17" s="1"/>
      <c r="RVA17" s="1"/>
      <c r="RVB17" s="1"/>
      <c r="RVC17" s="1"/>
      <c r="RVD17" s="1"/>
      <c r="RVE17" s="1"/>
      <c r="RVF17" s="1"/>
      <c r="RVG17" s="1"/>
      <c r="RVH17" s="1"/>
      <c r="RVI17" s="1"/>
      <c r="RVJ17" s="1"/>
      <c r="RVK17" s="1"/>
      <c r="RVL17" s="1"/>
      <c r="RVM17" s="1"/>
      <c r="RVN17" s="1"/>
      <c r="RVO17" s="1"/>
      <c r="RVP17" s="1"/>
      <c r="RVQ17" s="1"/>
      <c r="RVR17" s="1"/>
      <c r="RVS17" s="1"/>
      <c r="RVT17" s="1"/>
      <c r="RVU17" s="1"/>
      <c r="RVV17" s="1"/>
      <c r="RVW17" s="1"/>
      <c r="RVX17" s="1"/>
      <c r="RVY17" s="1"/>
      <c r="RVZ17" s="1"/>
      <c r="RWA17" s="1"/>
      <c r="RWB17" s="1"/>
      <c r="RWC17" s="1"/>
      <c r="RWD17" s="1"/>
      <c r="RWE17" s="1"/>
      <c r="RWF17" s="1"/>
      <c r="RWG17" s="1"/>
      <c r="RWH17" s="1"/>
      <c r="RWI17" s="1"/>
      <c r="RWJ17" s="1"/>
      <c r="RWK17" s="1"/>
      <c r="RWL17" s="1"/>
      <c r="RWM17" s="1"/>
      <c r="RWN17" s="1"/>
      <c r="RWO17" s="1"/>
      <c r="RWP17" s="1"/>
      <c r="RWQ17" s="1"/>
      <c r="RWR17" s="1"/>
      <c r="RWS17" s="1"/>
      <c r="RWT17" s="1"/>
      <c r="RWU17" s="1"/>
      <c r="RWV17" s="1"/>
      <c r="RWW17" s="1"/>
      <c r="RWX17" s="1"/>
      <c r="RWY17" s="1"/>
      <c r="RWZ17" s="1"/>
      <c r="RXA17" s="1"/>
      <c r="RXB17" s="1"/>
      <c r="RXC17" s="1"/>
      <c r="RXD17" s="1"/>
      <c r="RXE17" s="1"/>
      <c r="RXF17" s="1"/>
      <c r="RXG17" s="1"/>
      <c r="RXH17" s="1"/>
      <c r="RXI17" s="1"/>
      <c r="RXJ17" s="1"/>
      <c r="RXK17" s="1"/>
      <c r="RXL17" s="1"/>
      <c r="RXM17" s="1"/>
      <c r="RXN17" s="1"/>
      <c r="RXO17" s="1"/>
      <c r="RXP17" s="1"/>
      <c r="RXQ17" s="1"/>
      <c r="RXR17" s="1"/>
      <c r="RXS17" s="1"/>
      <c r="RXT17" s="1"/>
      <c r="RXU17" s="1"/>
      <c r="RXV17" s="1"/>
      <c r="RXW17" s="1"/>
      <c r="RXX17" s="1"/>
      <c r="RXY17" s="1"/>
      <c r="RXZ17" s="1"/>
      <c r="RYA17" s="1"/>
      <c r="RYB17" s="1"/>
      <c r="RYC17" s="1"/>
      <c r="RYD17" s="1"/>
      <c r="RYE17" s="1"/>
      <c r="RYF17" s="1"/>
      <c r="RYG17" s="1"/>
      <c r="RYH17" s="1"/>
      <c r="RYI17" s="1"/>
      <c r="RYJ17" s="1"/>
      <c r="RYK17" s="1"/>
      <c r="RYL17" s="1"/>
      <c r="RYM17" s="1"/>
      <c r="RYN17" s="1"/>
      <c r="RYO17" s="1"/>
      <c r="RYP17" s="1"/>
      <c r="RYQ17" s="1"/>
      <c r="RYR17" s="1"/>
      <c r="RYS17" s="1"/>
      <c r="RYT17" s="1"/>
      <c r="RYU17" s="1"/>
      <c r="RYV17" s="1"/>
      <c r="RYW17" s="1"/>
      <c r="RYX17" s="1"/>
      <c r="RYY17" s="1"/>
      <c r="RYZ17" s="1"/>
      <c r="RZA17" s="1"/>
      <c r="RZB17" s="1"/>
      <c r="RZC17" s="1"/>
      <c r="RZD17" s="1"/>
      <c r="RZE17" s="1"/>
      <c r="RZF17" s="1"/>
      <c r="RZG17" s="1"/>
      <c r="RZH17" s="1"/>
      <c r="RZI17" s="1"/>
      <c r="RZJ17" s="1"/>
      <c r="RZK17" s="1"/>
      <c r="RZL17" s="1"/>
      <c r="RZM17" s="1"/>
      <c r="RZN17" s="1"/>
      <c r="RZO17" s="1"/>
      <c r="RZP17" s="1"/>
      <c r="RZQ17" s="1"/>
      <c r="RZR17" s="1"/>
      <c r="RZS17" s="1"/>
      <c r="RZT17" s="1"/>
      <c r="RZU17" s="1"/>
      <c r="RZV17" s="1"/>
      <c r="RZW17" s="1"/>
      <c r="RZX17" s="1"/>
      <c r="RZY17" s="1"/>
      <c r="RZZ17" s="1"/>
      <c r="SAA17" s="1"/>
      <c r="SAB17" s="1"/>
      <c r="SAC17" s="1"/>
      <c r="SAD17" s="1"/>
      <c r="SAE17" s="1"/>
      <c r="SAF17" s="1"/>
      <c r="SAG17" s="1"/>
      <c r="SAH17" s="1"/>
      <c r="SAI17" s="1"/>
      <c r="SAJ17" s="1"/>
      <c r="SAK17" s="1"/>
      <c r="SAL17" s="1"/>
      <c r="SAM17" s="1"/>
      <c r="SAN17" s="1"/>
      <c r="SAO17" s="1"/>
      <c r="SAP17" s="1"/>
      <c r="SAQ17" s="1"/>
      <c r="SAR17" s="1"/>
      <c r="SAS17" s="1"/>
      <c r="SAT17" s="1"/>
      <c r="SAU17" s="1"/>
      <c r="SAV17" s="1"/>
      <c r="SAW17" s="1"/>
      <c r="SAX17" s="1"/>
      <c r="SAY17" s="1"/>
      <c r="SAZ17" s="1"/>
      <c r="SBA17" s="1"/>
      <c r="SBB17" s="1"/>
      <c r="SBC17" s="1"/>
      <c r="SBD17" s="1"/>
      <c r="SBE17" s="1"/>
      <c r="SBF17" s="1"/>
      <c r="SBG17" s="1"/>
      <c r="SBH17" s="1"/>
      <c r="SBI17" s="1"/>
      <c r="SBJ17" s="1"/>
      <c r="SBK17" s="1"/>
      <c r="SBL17" s="1"/>
      <c r="SBM17" s="1"/>
      <c r="SBN17" s="1"/>
      <c r="SBO17" s="1"/>
      <c r="SBP17" s="1"/>
      <c r="SBQ17" s="1"/>
      <c r="SBR17" s="1"/>
      <c r="SBS17" s="1"/>
      <c r="SBT17" s="1"/>
      <c r="SBU17" s="1"/>
      <c r="SBV17" s="1"/>
      <c r="SBW17" s="1"/>
      <c r="SBX17" s="1"/>
      <c r="SBY17" s="1"/>
      <c r="SBZ17" s="1"/>
      <c r="SCA17" s="1"/>
      <c r="SCB17" s="1"/>
      <c r="SCC17" s="1"/>
      <c r="SCD17" s="1"/>
      <c r="SCE17" s="1"/>
      <c r="SCF17" s="1"/>
      <c r="SCG17" s="1"/>
      <c r="SCH17" s="1"/>
      <c r="SCI17" s="1"/>
      <c r="SCJ17" s="1"/>
      <c r="SCK17" s="1"/>
      <c r="SCL17" s="1"/>
      <c r="SCM17" s="1"/>
      <c r="SCN17" s="1"/>
      <c r="SCO17" s="1"/>
      <c r="SCP17" s="1"/>
      <c r="SCQ17" s="1"/>
      <c r="SCR17" s="1"/>
      <c r="SCS17" s="1"/>
      <c r="SCT17" s="1"/>
      <c r="SCU17" s="1"/>
      <c r="SCV17" s="1"/>
      <c r="SCW17" s="1"/>
      <c r="SCX17" s="1"/>
      <c r="SCY17" s="1"/>
      <c r="SCZ17" s="1"/>
      <c r="SDA17" s="1"/>
      <c r="SDB17" s="1"/>
      <c r="SDC17" s="1"/>
      <c r="SDD17" s="1"/>
      <c r="SDE17" s="1"/>
      <c r="SDF17" s="1"/>
      <c r="SDG17" s="1"/>
      <c r="SDH17" s="1"/>
      <c r="SDI17" s="1"/>
      <c r="SDJ17" s="1"/>
      <c r="SDK17" s="1"/>
      <c r="SDL17" s="1"/>
      <c r="SDM17" s="1"/>
      <c r="SDN17" s="1"/>
      <c r="SDO17" s="1"/>
      <c r="SDP17" s="1"/>
      <c r="SDQ17" s="1"/>
      <c r="SDR17" s="1"/>
      <c r="SDS17" s="1"/>
      <c r="SDT17" s="1"/>
      <c r="SDU17" s="1"/>
      <c r="SDV17" s="1"/>
      <c r="SDW17" s="1"/>
      <c r="SDX17" s="1"/>
      <c r="SDY17" s="1"/>
      <c r="SDZ17" s="1"/>
      <c r="SEA17" s="1"/>
      <c r="SEB17" s="1"/>
      <c r="SEC17" s="1"/>
      <c r="SED17" s="1"/>
      <c r="SEE17" s="1"/>
      <c r="SEF17" s="1"/>
      <c r="SEG17" s="1"/>
      <c r="SEH17" s="1"/>
      <c r="SEI17" s="1"/>
      <c r="SEJ17" s="1"/>
      <c r="SEK17" s="1"/>
      <c r="SEL17" s="1"/>
      <c r="SEM17" s="1"/>
      <c r="SEN17" s="1"/>
      <c r="SEO17" s="1"/>
      <c r="SEP17" s="1"/>
      <c r="SEQ17" s="1"/>
      <c r="SER17" s="1"/>
      <c r="SES17" s="1"/>
      <c r="SET17" s="1"/>
      <c r="SEU17" s="1"/>
      <c r="SEV17" s="1"/>
      <c r="SEW17" s="1"/>
      <c r="SEX17" s="1"/>
      <c r="SEY17" s="1"/>
      <c r="SEZ17" s="1"/>
      <c r="SFA17" s="1"/>
      <c r="SFB17" s="1"/>
      <c r="SFC17" s="1"/>
      <c r="SFD17" s="1"/>
      <c r="SFE17" s="1"/>
      <c r="SFF17" s="1"/>
      <c r="SFG17" s="1"/>
      <c r="SFH17" s="1"/>
      <c r="SFI17" s="1"/>
      <c r="SFJ17" s="1"/>
      <c r="SFK17" s="1"/>
      <c r="SFL17" s="1"/>
      <c r="SFM17" s="1"/>
      <c r="SFN17" s="1"/>
      <c r="SFO17" s="1"/>
      <c r="SFP17" s="1"/>
      <c r="SFQ17" s="1"/>
      <c r="SFR17" s="1"/>
      <c r="SFS17" s="1"/>
      <c r="SFT17" s="1"/>
      <c r="SFU17" s="1"/>
      <c r="SFV17" s="1"/>
      <c r="SFW17" s="1"/>
      <c r="SFX17" s="1"/>
      <c r="SFY17" s="1"/>
      <c r="SFZ17" s="1"/>
      <c r="SGA17" s="1"/>
      <c r="SGB17" s="1"/>
      <c r="SGC17" s="1"/>
      <c r="SGD17" s="1"/>
      <c r="SGE17" s="1"/>
      <c r="SGF17" s="1"/>
      <c r="SGG17" s="1"/>
      <c r="SGH17" s="1"/>
      <c r="SGI17" s="1"/>
      <c r="SGJ17" s="1"/>
      <c r="SGK17" s="1"/>
      <c r="SGL17" s="1"/>
      <c r="SGM17" s="1"/>
      <c r="SGN17" s="1"/>
      <c r="SGO17" s="1"/>
      <c r="SGP17" s="1"/>
      <c r="SGQ17" s="1"/>
      <c r="SGR17" s="1"/>
      <c r="SGS17" s="1"/>
      <c r="SGT17" s="1"/>
      <c r="SGU17" s="1"/>
      <c r="SGV17" s="1"/>
      <c r="SGW17" s="1"/>
      <c r="SGX17" s="1"/>
      <c r="SGY17" s="1"/>
      <c r="SGZ17" s="1"/>
      <c r="SHA17" s="1"/>
      <c r="SHB17" s="1"/>
      <c r="SHC17" s="1"/>
      <c r="SHD17" s="1"/>
      <c r="SHE17" s="1"/>
      <c r="SHF17" s="1"/>
      <c r="SHG17" s="1"/>
      <c r="SHH17" s="1"/>
      <c r="SHI17" s="1"/>
      <c r="SHJ17" s="1"/>
      <c r="SHK17" s="1"/>
      <c r="SHL17" s="1"/>
      <c r="SHM17" s="1"/>
      <c r="SHN17" s="1"/>
      <c r="SHO17" s="1"/>
      <c r="SHP17" s="1"/>
      <c r="SHQ17" s="1"/>
      <c r="SHR17" s="1"/>
      <c r="SHS17" s="1"/>
      <c r="SHT17" s="1"/>
      <c r="SHU17" s="1"/>
      <c r="SHV17" s="1"/>
      <c r="SHW17" s="1"/>
      <c r="SHX17" s="1"/>
      <c r="SHY17" s="1"/>
      <c r="SHZ17" s="1"/>
      <c r="SIA17" s="1"/>
      <c r="SIB17" s="1"/>
      <c r="SIC17" s="1"/>
      <c r="SID17" s="1"/>
      <c r="SIE17" s="1"/>
      <c r="SIF17" s="1"/>
      <c r="SIG17" s="1"/>
      <c r="SIH17" s="1"/>
      <c r="SII17" s="1"/>
      <c r="SIJ17" s="1"/>
      <c r="SIK17" s="1"/>
      <c r="SIL17" s="1"/>
      <c r="SIM17" s="1"/>
      <c r="SIN17" s="1"/>
      <c r="SIO17" s="1"/>
      <c r="SIP17" s="1"/>
      <c r="SIQ17" s="1"/>
      <c r="SIR17" s="1"/>
      <c r="SIS17" s="1"/>
      <c r="SIT17" s="1"/>
      <c r="SIU17" s="1"/>
      <c r="SIV17" s="1"/>
      <c r="SIW17" s="1"/>
      <c r="SIX17" s="1"/>
      <c r="SIY17" s="1"/>
      <c r="SIZ17" s="1"/>
      <c r="SJA17" s="1"/>
      <c r="SJB17" s="1"/>
      <c r="SJC17" s="1"/>
      <c r="SJD17" s="1"/>
      <c r="SJE17" s="1"/>
      <c r="SJF17" s="1"/>
      <c r="SJG17" s="1"/>
      <c r="SJH17" s="1"/>
      <c r="SJI17" s="1"/>
      <c r="SJJ17" s="1"/>
      <c r="SJK17" s="1"/>
      <c r="SJL17" s="1"/>
      <c r="SJM17" s="1"/>
      <c r="SJN17" s="1"/>
      <c r="SJO17" s="1"/>
      <c r="SJP17" s="1"/>
      <c r="SJQ17" s="1"/>
      <c r="SJR17" s="1"/>
      <c r="SJS17" s="1"/>
      <c r="SJT17" s="1"/>
      <c r="SJU17" s="1"/>
      <c r="SJV17" s="1"/>
      <c r="SJW17" s="1"/>
      <c r="SJX17" s="1"/>
      <c r="SJY17" s="1"/>
      <c r="SJZ17" s="1"/>
      <c r="SKA17" s="1"/>
      <c r="SKB17" s="1"/>
      <c r="SKC17" s="1"/>
      <c r="SKD17" s="1"/>
      <c r="SKE17" s="1"/>
      <c r="SKF17" s="1"/>
      <c r="SKG17" s="1"/>
      <c r="SKH17" s="1"/>
      <c r="SKI17" s="1"/>
      <c r="SKJ17" s="1"/>
      <c r="SKK17" s="1"/>
      <c r="SKL17" s="1"/>
      <c r="SKM17" s="1"/>
      <c r="SKN17" s="1"/>
      <c r="SKO17" s="1"/>
      <c r="SKP17" s="1"/>
      <c r="SKQ17" s="1"/>
      <c r="SKR17" s="1"/>
      <c r="SKS17" s="1"/>
      <c r="SKT17" s="1"/>
      <c r="SKU17" s="1"/>
      <c r="SKV17" s="1"/>
      <c r="SKW17" s="1"/>
      <c r="SKX17" s="1"/>
      <c r="SKY17" s="1"/>
      <c r="SKZ17" s="1"/>
      <c r="SLA17" s="1"/>
      <c r="SLB17" s="1"/>
      <c r="SLC17" s="1"/>
      <c r="SLD17" s="1"/>
      <c r="SLE17" s="1"/>
      <c r="SLF17" s="1"/>
      <c r="SLG17" s="1"/>
      <c r="SLH17" s="1"/>
      <c r="SLI17" s="1"/>
      <c r="SLJ17" s="1"/>
      <c r="SLK17" s="1"/>
      <c r="SLL17" s="1"/>
      <c r="SLM17" s="1"/>
      <c r="SLN17" s="1"/>
      <c r="SLO17" s="1"/>
      <c r="SLP17" s="1"/>
      <c r="SLQ17" s="1"/>
      <c r="SLR17" s="1"/>
      <c r="SLS17" s="1"/>
      <c r="SLT17" s="1"/>
      <c r="SLU17" s="1"/>
      <c r="SLV17" s="1"/>
      <c r="SLW17" s="1"/>
      <c r="SLX17" s="1"/>
      <c r="SLY17" s="1"/>
      <c r="SLZ17" s="1"/>
      <c r="SMA17" s="1"/>
      <c r="SMB17" s="1"/>
      <c r="SMC17" s="1"/>
      <c r="SMD17" s="1"/>
      <c r="SME17" s="1"/>
      <c r="SMF17" s="1"/>
      <c r="SMG17" s="1"/>
      <c r="SMH17" s="1"/>
      <c r="SMI17" s="1"/>
      <c r="SMJ17" s="1"/>
      <c r="SMK17" s="1"/>
      <c r="SML17" s="1"/>
      <c r="SMM17" s="1"/>
      <c r="SMN17" s="1"/>
      <c r="SMO17" s="1"/>
      <c r="SMP17" s="1"/>
      <c r="SMQ17" s="1"/>
      <c r="SMR17" s="1"/>
      <c r="SMS17" s="1"/>
      <c r="SMT17" s="1"/>
      <c r="SMU17" s="1"/>
      <c r="SMV17" s="1"/>
      <c r="SMW17" s="1"/>
      <c r="SMX17" s="1"/>
      <c r="SMY17" s="1"/>
      <c r="SMZ17" s="1"/>
      <c r="SNA17" s="1"/>
      <c r="SNB17" s="1"/>
      <c r="SNC17" s="1"/>
      <c r="SND17" s="1"/>
      <c r="SNE17" s="1"/>
      <c r="SNF17" s="1"/>
      <c r="SNG17" s="1"/>
      <c r="SNH17" s="1"/>
      <c r="SNI17" s="1"/>
      <c r="SNJ17" s="1"/>
      <c r="SNK17" s="1"/>
      <c r="SNL17" s="1"/>
      <c r="SNM17" s="1"/>
      <c r="SNN17" s="1"/>
      <c r="SNO17" s="1"/>
      <c r="SNP17" s="1"/>
      <c r="SNQ17" s="1"/>
      <c r="SNR17" s="1"/>
      <c r="SNS17" s="1"/>
      <c r="SNT17" s="1"/>
      <c r="SNU17" s="1"/>
      <c r="SNV17" s="1"/>
      <c r="SNW17" s="1"/>
      <c r="SNX17" s="1"/>
      <c r="SNY17" s="1"/>
      <c r="SNZ17" s="1"/>
      <c r="SOA17" s="1"/>
      <c r="SOB17" s="1"/>
      <c r="SOC17" s="1"/>
      <c r="SOD17" s="1"/>
      <c r="SOE17" s="1"/>
      <c r="SOF17" s="1"/>
      <c r="SOG17" s="1"/>
      <c r="SOH17" s="1"/>
      <c r="SOI17" s="1"/>
      <c r="SOJ17" s="1"/>
      <c r="SOK17" s="1"/>
      <c r="SOL17" s="1"/>
      <c r="SOM17" s="1"/>
      <c r="SON17" s="1"/>
      <c r="SOO17" s="1"/>
      <c r="SOP17" s="1"/>
      <c r="SOQ17" s="1"/>
      <c r="SOR17" s="1"/>
      <c r="SOS17" s="1"/>
      <c r="SOT17" s="1"/>
      <c r="SOU17" s="1"/>
      <c r="SOV17" s="1"/>
      <c r="SOW17" s="1"/>
      <c r="SOX17" s="1"/>
      <c r="SOY17" s="1"/>
      <c r="SOZ17" s="1"/>
      <c r="SPA17" s="1"/>
      <c r="SPB17" s="1"/>
      <c r="SPC17" s="1"/>
      <c r="SPD17" s="1"/>
      <c r="SPE17" s="1"/>
      <c r="SPF17" s="1"/>
      <c r="SPG17" s="1"/>
      <c r="SPH17" s="1"/>
      <c r="SPI17" s="1"/>
      <c r="SPJ17" s="1"/>
      <c r="SPK17" s="1"/>
      <c r="SPL17" s="1"/>
      <c r="SPM17" s="1"/>
      <c r="SPN17" s="1"/>
      <c r="SPO17" s="1"/>
      <c r="SPP17" s="1"/>
      <c r="SPQ17" s="1"/>
      <c r="SPR17" s="1"/>
      <c r="SPS17" s="1"/>
      <c r="SPT17" s="1"/>
      <c r="SPU17" s="1"/>
      <c r="SPV17" s="1"/>
      <c r="SPW17" s="1"/>
      <c r="SPX17" s="1"/>
      <c r="SPY17" s="1"/>
      <c r="SPZ17" s="1"/>
      <c r="SQA17" s="1"/>
      <c r="SQB17" s="1"/>
      <c r="SQC17" s="1"/>
      <c r="SQD17" s="1"/>
      <c r="SQE17" s="1"/>
      <c r="SQF17" s="1"/>
      <c r="SQG17" s="1"/>
      <c r="SQH17" s="1"/>
      <c r="SQI17" s="1"/>
      <c r="SQJ17" s="1"/>
      <c r="SQK17" s="1"/>
      <c r="SQL17" s="1"/>
      <c r="SQM17" s="1"/>
      <c r="SQN17" s="1"/>
      <c r="SQO17" s="1"/>
      <c r="SQP17" s="1"/>
      <c r="SQQ17" s="1"/>
      <c r="SQR17" s="1"/>
      <c r="SQS17" s="1"/>
      <c r="SQT17" s="1"/>
      <c r="SQU17" s="1"/>
      <c r="SQV17" s="1"/>
      <c r="SQW17" s="1"/>
      <c r="SQX17" s="1"/>
      <c r="SQY17" s="1"/>
      <c r="SQZ17" s="1"/>
      <c r="SRA17" s="1"/>
      <c r="SRB17" s="1"/>
      <c r="SRC17" s="1"/>
      <c r="SRD17" s="1"/>
      <c r="SRE17" s="1"/>
      <c r="SRF17" s="1"/>
      <c r="SRG17" s="1"/>
      <c r="SRH17" s="1"/>
      <c r="SRI17" s="1"/>
      <c r="SRJ17" s="1"/>
      <c r="SRK17" s="1"/>
      <c r="SRL17" s="1"/>
      <c r="SRM17" s="1"/>
      <c r="SRN17" s="1"/>
      <c r="SRO17" s="1"/>
      <c r="SRP17" s="1"/>
      <c r="SRQ17" s="1"/>
      <c r="SRR17" s="1"/>
      <c r="SRS17" s="1"/>
      <c r="SRT17" s="1"/>
      <c r="SRU17" s="1"/>
      <c r="SRV17" s="1"/>
      <c r="SRW17" s="1"/>
      <c r="SRX17" s="1"/>
      <c r="SRY17" s="1"/>
      <c r="SRZ17" s="1"/>
      <c r="SSA17" s="1"/>
      <c r="SSB17" s="1"/>
      <c r="SSC17" s="1"/>
      <c r="SSD17" s="1"/>
      <c r="SSE17" s="1"/>
      <c r="SSF17" s="1"/>
      <c r="SSG17" s="1"/>
      <c r="SSH17" s="1"/>
      <c r="SSI17" s="1"/>
      <c r="SSJ17" s="1"/>
      <c r="SSK17" s="1"/>
      <c r="SSL17" s="1"/>
      <c r="SSM17" s="1"/>
      <c r="SSN17" s="1"/>
      <c r="SSO17" s="1"/>
      <c r="SSP17" s="1"/>
      <c r="SSQ17" s="1"/>
      <c r="SSR17" s="1"/>
      <c r="SSS17" s="1"/>
      <c r="SST17" s="1"/>
      <c r="SSU17" s="1"/>
      <c r="SSV17" s="1"/>
      <c r="SSW17" s="1"/>
      <c r="SSX17" s="1"/>
      <c r="SSY17" s="1"/>
      <c r="SSZ17" s="1"/>
      <c r="STA17" s="1"/>
      <c r="STB17" s="1"/>
      <c r="STC17" s="1"/>
      <c r="STD17" s="1"/>
      <c r="STE17" s="1"/>
      <c r="STF17" s="1"/>
      <c r="STG17" s="1"/>
      <c r="STH17" s="1"/>
      <c r="STI17" s="1"/>
      <c r="STJ17" s="1"/>
      <c r="STK17" s="1"/>
      <c r="STL17" s="1"/>
      <c r="STM17" s="1"/>
      <c r="STN17" s="1"/>
      <c r="STO17" s="1"/>
      <c r="STP17" s="1"/>
      <c r="STQ17" s="1"/>
      <c r="STR17" s="1"/>
      <c r="STS17" s="1"/>
      <c r="STT17" s="1"/>
      <c r="STU17" s="1"/>
      <c r="STV17" s="1"/>
      <c r="STW17" s="1"/>
      <c r="STX17" s="1"/>
      <c r="STY17" s="1"/>
      <c r="STZ17" s="1"/>
      <c r="SUA17" s="1"/>
      <c r="SUB17" s="1"/>
      <c r="SUC17" s="1"/>
      <c r="SUD17" s="1"/>
      <c r="SUE17" s="1"/>
      <c r="SUF17" s="1"/>
      <c r="SUG17" s="1"/>
      <c r="SUH17" s="1"/>
      <c r="SUI17" s="1"/>
      <c r="SUJ17" s="1"/>
      <c r="SUK17" s="1"/>
      <c r="SUL17" s="1"/>
      <c r="SUM17" s="1"/>
      <c r="SUN17" s="1"/>
      <c r="SUO17" s="1"/>
      <c r="SUP17" s="1"/>
      <c r="SUQ17" s="1"/>
      <c r="SUR17" s="1"/>
      <c r="SUS17" s="1"/>
      <c r="SUT17" s="1"/>
      <c r="SUU17" s="1"/>
      <c r="SUV17" s="1"/>
      <c r="SUW17" s="1"/>
      <c r="SUX17" s="1"/>
      <c r="SUY17" s="1"/>
      <c r="SUZ17" s="1"/>
      <c r="SVA17" s="1"/>
      <c r="SVB17" s="1"/>
      <c r="SVC17" s="1"/>
      <c r="SVD17" s="1"/>
      <c r="SVE17" s="1"/>
      <c r="SVF17" s="1"/>
      <c r="SVG17" s="1"/>
      <c r="SVH17" s="1"/>
      <c r="SVI17" s="1"/>
      <c r="SVJ17" s="1"/>
      <c r="SVK17" s="1"/>
      <c r="SVL17" s="1"/>
      <c r="SVM17" s="1"/>
      <c r="SVN17" s="1"/>
      <c r="SVO17" s="1"/>
      <c r="SVP17" s="1"/>
      <c r="SVQ17" s="1"/>
      <c r="SVR17" s="1"/>
      <c r="SVS17" s="1"/>
      <c r="SVT17" s="1"/>
      <c r="SVU17" s="1"/>
      <c r="SVV17" s="1"/>
      <c r="SVW17" s="1"/>
      <c r="SVX17" s="1"/>
      <c r="SVY17" s="1"/>
      <c r="SVZ17" s="1"/>
      <c r="SWA17" s="1"/>
      <c r="SWB17" s="1"/>
      <c r="SWC17" s="1"/>
      <c r="SWD17" s="1"/>
      <c r="SWE17" s="1"/>
      <c r="SWF17" s="1"/>
      <c r="SWG17" s="1"/>
      <c r="SWH17" s="1"/>
      <c r="SWI17" s="1"/>
      <c r="SWJ17" s="1"/>
      <c r="SWK17" s="1"/>
      <c r="SWL17" s="1"/>
      <c r="SWM17" s="1"/>
      <c r="SWN17" s="1"/>
      <c r="SWO17" s="1"/>
      <c r="SWP17" s="1"/>
      <c r="SWQ17" s="1"/>
      <c r="SWR17" s="1"/>
      <c r="SWS17" s="1"/>
      <c r="SWT17" s="1"/>
      <c r="SWU17" s="1"/>
      <c r="SWV17" s="1"/>
      <c r="SWW17" s="1"/>
      <c r="SWX17" s="1"/>
      <c r="SWY17" s="1"/>
      <c r="SWZ17" s="1"/>
      <c r="SXA17" s="1"/>
      <c r="SXB17" s="1"/>
      <c r="SXC17" s="1"/>
      <c r="SXD17" s="1"/>
      <c r="SXE17" s="1"/>
      <c r="SXF17" s="1"/>
      <c r="SXG17" s="1"/>
      <c r="SXH17" s="1"/>
      <c r="SXI17" s="1"/>
      <c r="SXJ17" s="1"/>
      <c r="SXK17" s="1"/>
      <c r="SXL17" s="1"/>
      <c r="SXM17" s="1"/>
      <c r="SXN17" s="1"/>
      <c r="SXO17" s="1"/>
      <c r="SXP17" s="1"/>
      <c r="SXQ17" s="1"/>
      <c r="SXR17" s="1"/>
      <c r="SXS17" s="1"/>
      <c r="SXT17" s="1"/>
      <c r="SXU17" s="1"/>
      <c r="SXV17" s="1"/>
      <c r="SXW17" s="1"/>
      <c r="SXX17" s="1"/>
      <c r="SXY17" s="1"/>
      <c r="SXZ17" s="1"/>
      <c r="SYA17" s="1"/>
      <c r="SYB17" s="1"/>
      <c r="SYC17" s="1"/>
      <c r="SYD17" s="1"/>
      <c r="SYE17" s="1"/>
      <c r="SYF17" s="1"/>
      <c r="SYG17" s="1"/>
      <c r="SYH17" s="1"/>
      <c r="SYI17" s="1"/>
      <c r="SYJ17" s="1"/>
      <c r="SYK17" s="1"/>
      <c r="SYL17" s="1"/>
      <c r="SYM17" s="1"/>
      <c r="SYN17" s="1"/>
      <c r="SYO17" s="1"/>
      <c r="SYP17" s="1"/>
      <c r="SYQ17" s="1"/>
      <c r="SYR17" s="1"/>
      <c r="SYS17" s="1"/>
      <c r="SYT17" s="1"/>
      <c r="SYU17" s="1"/>
      <c r="SYV17" s="1"/>
      <c r="SYW17" s="1"/>
      <c r="SYX17" s="1"/>
      <c r="SYY17" s="1"/>
      <c r="SYZ17" s="1"/>
      <c r="SZA17" s="1"/>
      <c r="SZB17" s="1"/>
      <c r="SZC17" s="1"/>
      <c r="SZD17" s="1"/>
      <c r="SZE17" s="1"/>
      <c r="SZF17" s="1"/>
      <c r="SZG17" s="1"/>
      <c r="SZH17" s="1"/>
      <c r="SZI17" s="1"/>
      <c r="SZJ17" s="1"/>
      <c r="SZK17" s="1"/>
      <c r="SZL17" s="1"/>
      <c r="SZM17" s="1"/>
      <c r="SZN17" s="1"/>
      <c r="SZO17" s="1"/>
      <c r="SZP17" s="1"/>
      <c r="SZQ17" s="1"/>
      <c r="SZR17" s="1"/>
      <c r="SZS17" s="1"/>
      <c r="SZT17" s="1"/>
      <c r="SZU17" s="1"/>
      <c r="SZV17" s="1"/>
      <c r="SZW17" s="1"/>
      <c r="SZX17" s="1"/>
      <c r="SZY17" s="1"/>
      <c r="SZZ17" s="1"/>
      <c r="TAA17" s="1"/>
      <c r="TAB17" s="1"/>
      <c r="TAC17" s="1"/>
      <c r="TAD17" s="1"/>
      <c r="TAE17" s="1"/>
      <c r="TAF17" s="1"/>
      <c r="TAG17" s="1"/>
      <c r="TAH17" s="1"/>
      <c r="TAI17" s="1"/>
      <c r="TAJ17" s="1"/>
      <c r="TAK17" s="1"/>
      <c r="TAL17" s="1"/>
      <c r="TAM17" s="1"/>
      <c r="TAN17" s="1"/>
      <c r="TAO17" s="1"/>
      <c r="TAP17" s="1"/>
      <c r="TAQ17" s="1"/>
      <c r="TAR17" s="1"/>
      <c r="TAS17" s="1"/>
      <c r="TAT17" s="1"/>
      <c r="TAU17" s="1"/>
      <c r="TAV17" s="1"/>
      <c r="TAW17" s="1"/>
      <c r="TAX17" s="1"/>
      <c r="TAY17" s="1"/>
      <c r="TAZ17" s="1"/>
      <c r="TBA17" s="1"/>
      <c r="TBB17" s="1"/>
      <c r="TBC17" s="1"/>
      <c r="TBD17" s="1"/>
      <c r="TBE17" s="1"/>
      <c r="TBF17" s="1"/>
      <c r="TBG17" s="1"/>
      <c r="TBH17" s="1"/>
      <c r="TBI17" s="1"/>
      <c r="TBJ17" s="1"/>
      <c r="TBK17" s="1"/>
      <c r="TBL17" s="1"/>
      <c r="TBM17" s="1"/>
      <c r="TBN17" s="1"/>
      <c r="TBO17" s="1"/>
      <c r="TBP17" s="1"/>
      <c r="TBQ17" s="1"/>
      <c r="TBR17" s="1"/>
      <c r="TBS17" s="1"/>
      <c r="TBT17" s="1"/>
      <c r="TBU17" s="1"/>
      <c r="TBV17" s="1"/>
      <c r="TBW17" s="1"/>
      <c r="TBX17" s="1"/>
      <c r="TBY17" s="1"/>
      <c r="TBZ17" s="1"/>
      <c r="TCA17" s="1"/>
      <c r="TCB17" s="1"/>
      <c r="TCC17" s="1"/>
      <c r="TCD17" s="1"/>
      <c r="TCE17" s="1"/>
      <c r="TCF17" s="1"/>
      <c r="TCG17" s="1"/>
      <c r="TCH17" s="1"/>
      <c r="TCI17" s="1"/>
      <c r="TCJ17" s="1"/>
      <c r="TCK17" s="1"/>
      <c r="TCL17" s="1"/>
      <c r="TCM17" s="1"/>
      <c r="TCN17" s="1"/>
      <c r="TCO17" s="1"/>
      <c r="TCP17" s="1"/>
      <c r="TCQ17" s="1"/>
      <c r="TCR17" s="1"/>
      <c r="TCS17" s="1"/>
      <c r="TCT17" s="1"/>
      <c r="TCU17" s="1"/>
      <c r="TCV17" s="1"/>
      <c r="TCW17" s="1"/>
      <c r="TCX17" s="1"/>
      <c r="TCY17" s="1"/>
      <c r="TCZ17" s="1"/>
      <c r="TDA17" s="1"/>
      <c r="TDB17" s="1"/>
      <c r="TDC17" s="1"/>
      <c r="TDD17" s="1"/>
      <c r="TDE17" s="1"/>
      <c r="TDF17" s="1"/>
      <c r="TDG17" s="1"/>
      <c r="TDH17" s="1"/>
      <c r="TDI17" s="1"/>
      <c r="TDJ17" s="1"/>
      <c r="TDK17" s="1"/>
      <c r="TDL17" s="1"/>
      <c r="TDM17" s="1"/>
      <c r="TDN17" s="1"/>
      <c r="TDO17" s="1"/>
      <c r="TDP17" s="1"/>
      <c r="TDQ17" s="1"/>
      <c r="TDR17" s="1"/>
      <c r="TDS17" s="1"/>
      <c r="TDT17" s="1"/>
      <c r="TDU17" s="1"/>
      <c r="TDV17" s="1"/>
      <c r="TDW17" s="1"/>
      <c r="TDX17" s="1"/>
      <c r="TDY17" s="1"/>
      <c r="TDZ17" s="1"/>
      <c r="TEA17" s="1"/>
      <c r="TEB17" s="1"/>
      <c r="TEC17" s="1"/>
      <c r="TED17" s="1"/>
      <c r="TEE17" s="1"/>
      <c r="TEF17" s="1"/>
      <c r="TEG17" s="1"/>
      <c r="TEH17" s="1"/>
      <c r="TEI17" s="1"/>
      <c r="TEJ17" s="1"/>
      <c r="TEK17" s="1"/>
      <c r="TEL17" s="1"/>
      <c r="TEM17" s="1"/>
      <c r="TEN17" s="1"/>
      <c r="TEO17" s="1"/>
      <c r="TEP17" s="1"/>
      <c r="TEQ17" s="1"/>
      <c r="TER17" s="1"/>
      <c r="TES17" s="1"/>
      <c r="TET17" s="1"/>
      <c r="TEU17" s="1"/>
      <c r="TEV17" s="1"/>
      <c r="TEW17" s="1"/>
      <c r="TEX17" s="1"/>
      <c r="TEY17" s="1"/>
      <c r="TEZ17" s="1"/>
      <c r="TFA17" s="1"/>
      <c r="TFB17" s="1"/>
      <c r="TFC17" s="1"/>
      <c r="TFD17" s="1"/>
      <c r="TFE17" s="1"/>
      <c r="TFF17" s="1"/>
      <c r="TFG17" s="1"/>
      <c r="TFH17" s="1"/>
      <c r="TFI17" s="1"/>
      <c r="TFJ17" s="1"/>
      <c r="TFK17" s="1"/>
      <c r="TFL17" s="1"/>
      <c r="TFM17" s="1"/>
      <c r="TFN17" s="1"/>
      <c r="TFO17" s="1"/>
      <c r="TFP17" s="1"/>
      <c r="TFQ17" s="1"/>
      <c r="TFR17" s="1"/>
      <c r="TFS17" s="1"/>
      <c r="TFT17" s="1"/>
      <c r="TFU17" s="1"/>
      <c r="TFV17" s="1"/>
      <c r="TFW17" s="1"/>
      <c r="TFX17" s="1"/>
      <c r="TFY17" s="1"/>
      <c r="TFZ17" s="1"/>
      <c r="TGA17" s="1"/>
      <c r="TGB17" s="1"/>
      <c r="TGC17" s="1"/>
      <c r="TGD17" s="1"/>
      <c r="TGE17" s="1"/>
      <c r="TGF17" s="1"/>
      <c r="TGG17" s="1"/>
      <c r="TGH17" s="1"/>
      <c r="TGI17" s="1"/>
      <c r="TGJ17" s="1"/>
      <c r="TGK17" s="1"/>
      <c r="TGL17" s="1"/>
      <c r="TGM17" s="1"/>
      <c r="TGN17" s="1"/>
      <c r="TGO17" s="1"/>
      <c r="TGP17" s="1"/>
      <c r="TGQ17" s="1"/>
      <c r="TGR17" s="1"/>
      <c r="TGS17" s="1"/>
      <c r="TGT17" s="1"/>
      <c r="TGU17" s="1"/>
      <c r="TGV17" s="1"/>
      <c r="TGW17" s="1"/>
      <c r="TGX17" s="1"/>
      <c r="TGY17" s="1"/>
      <c r="TGZ17" s="1"/>
      <c r="THA17" s="1"/>
      <c r="THB17" s="1"/>
      <c r="THC17" s="1"/>
      <c r="THD17" s="1"/>
      <c r="THE17" s="1"/>
      <c r="THF17" s="1"/>
      <c r="THG17" s="1"/>
      <c r="THH17" s="1"/>
      <c r="THI17" s="1"/>
      <c r="THJ17" s="1"/>
      <c r="THK17" s="1"/>
      <c r="THL17" s="1"/>
      <c r="THM17" s="1"/>
      <c r="THN17" s="1"/>
      <c r="THO17" s="1"/>
      <c r="THP17" s="1"/>
      <c r="THQ17" s="1"/>
      <c r="THR17" s="1"/>
      <c r="THS17" s="1"/>
      <c r="THT17" s="1"/>
      <c r="THU17" s="1"/>
      <c r="THV17" s="1"/>
      <c r="THW17" s="1"/>
      <c r="THX17" s="1"/>
      <c r="THY17" s="1"/>
      <c r="THZ17" s="1"/>
      <c r="TIA17" s="1"/>
      <c r="TIB17" s="1"/>
      <c r="TIC17" s="1"/>
      <c r="TID17" s="1"/>
      <c r="TIE17" s="1"/>
      <c r="TIF17" s="1"/>
      <c r="TIG17" s="1"/>
      <c r="TIH17" s="1"/>
      <c r="TII17" s="1"/>
      <c r="TIJ17" s="1"/>
      <c r="TIK17" s="1"/>
      <c r="TIL17" s="1"/>
      <c r="TIM17" s="1"/>
      <c r="TIN17" s="1"/>
      <c r="TIO17" s="1"/>
      <c r="TIP17" s="1"/>
      <c r="TIQ17" s="1"/>
      <c r="TIR17" s="1"/>
      <c r="TIS17" s="1"/>
      <c r="TIT17" s="1"/>
      <c r="TIU17" s="1"/>
      <c r="TIV17" s="1"/>
      <c r="TIW17" s="1"/>
      <c r="TIX17" s="1"/>
      <c r="TIY17" s="1"/>
      <c r="TIZ17" s="1"/>
      <c r="TJA17" s="1"/>
      <c r="TJB17" s="1"/>
      <c r="TJC17" s="1"/>
      <c r="TJD17" s="1"/>
      <c r="TJE17" s="1"/>
      <c r="TJF17" s="1"/>
      <c r="TJG17" s="1"/>
      <c r="TJH17" s="1"/>
      <c r="TJI17" s="1"/>
      <c r="TJJ17" s="1"/>
      <c r="TJK17" s="1"/>
      <c r="TJL17" s="1"/>
      <c r="TJM17" s="1"/>
      <c r="TJN17" s="1"/>
      <c r="TJO17" s="1"/>
      <c r="TJP17" s="1"/>
      <c r="TJQ17" s="1"/>
      <c r="TJR17" s="1"/>
      <c r="TJS17" s="1"/>
      <c r="TJT17" s="1"/>
      <c r="TJU17" s="1"/>
      <c r="TJV17" s="1"/>
      <c r="TJW17" s="1"/>
      <c r="TJX17" s="1"/>
      <c r="TJY17" s="1"/>
      <c r="TJZ17" s="1"/>
      <c r="TKA17" s="1"/>
      <c r="TKB17" s="1"/>
      <c r="TKC17" s="1"/>
      <c r="TKD17" s="1"/>
      <c r="TKE17" s="1"/>
      <c r="TKF17" s="1"/>
      <c r="TKG17" s="1"/>
      <c r="TKH17" s="1"/>
      <c r="TKI17" s="1"/>
      <c r="TKJ17" s="1"/>
      <c r="TKK17" s="1"/>
      <c r="TKL17" s="1"/>
      <c r="TKM17" s="1"/>
      <c r="TKN17" s="1"/>
      <c r="TKO17" s="1"/>
      <c r="TKP17" s="1"/>
      <c r="TKQ17" s="1"/>
      <c r="TKR17" s="1"/>
      <c r="TKS17" s="1"/>
      <c r="TKT17" s="1"/>
      <c r="TKU17" s="1"/>
      <c r="TKV17" s="1"/>
      <c r="TKW17" s="1"/>
      <c r="TKX17" s="1"/>
      <c r="TKY17" s="1"/>
      <c r="TKZ17" s="1"/>
      <c r="TLA17" s="1"/>
      <c r="TLB17" s="1"/>
      <c r="TLC17" s="1"/>
      <c r="TLD17" s="1"/>
      <c r="TLE17" s="1"/>
      <c r="TLF17" s="1"/>
      <c r="TLG17" s="1"/>
      <c r="TLH17" s="1"/>
      <c r="TLI17" s="1"/>
      <c r="TLJ17" s="1"/>
      <c r="TLK17" s="1"/>
      <c r="TLL17" s="1"/>
      <c r="TLM17" s="1"/>
      <c r="TLN17" s="1"/>
      <c r="TLO17" s="1"/>
      <c r="TLP17" s="1"/>
      <c r="TLQ17" s="1"/>
      <c r="TLR17" s="1"/>
      <c r="TLS17" s="1"/>
      <c r="TLT17" s="1"/>
      <c r="TLU17" s="1"/>
      <c r="TLV17" s="1"/>
      <c r="TLW17" s="1"/>
      <c r="TLX17" s="1"/>
      <c r="TLY17" s="1"/>
      <c r="TLZ17" s="1"/>
      <c r="TMA17" s="1"/>
      <c r="TMB17" s="1"/>
      <c r="TMC17" s="1"/>
      <c r="TMD17" s="1"/>
      <c r="TME17" s="1"/>
      <c r="TMF17" s="1"/>
      <c r="TMG17" s="1"/>
      <c r="TMH17" s="1"/>
      <c r="TMI17" s="1"/>
      <c r="TMJ17" s="1"/>
      <c r="TMK17" s="1"/>
      <c r="TML17" s="1"/>
      <c r="TMM17" s="1"/>
      <c r="TMN17" s="1"/>
      <c r="TMO17" s="1"/>
      <c r="TMP17" s="1"/>
      <c r="TMQ17" s="1"/>
      <c r="TMR17" s="1"/>
      <c r="TMS17" s="1"/>
      <c r="TMT17" s="1"/>
      <c r="TMU17" s="1"/>
      <c r="TMV17" s="1"/>
      <c r="TMW17" s="1"/>
      <c r="TMX17" s="1"/>
      <c r="TMY17" s="1"/>
      <c r="TMZ17" s="1"/>
      <c r="TNA17" s="1"/>
      <c r="TNB17" s="1"/>
      <c r="TNC17" s="1"/>
      <c r="TND17" s="1"/>
      <c r="TNE17" s="1"/>
      <c r="TNF17" s="1"/>
      <c r="TNG17" s="1"/>
      <c r="TNH17" s="1"/>
      <c r="TNI17" s="1"/>
      <c r="TNJ17" s="1"/>
      <c r="TNK17" s="1"/>
      <c r="TNL17" s="1"/>
      <c r="TNM17" s="1"/>
      <c r="TNN17" s="1"/>
      <c r="TNO17" s="1"/>
      <c r="TNP17" s="1"/>
      <c r="TNQ17" s="1"/>
      <c r="TNR17" s="1"/>
      <c r="TNS17" s="1"/>
      <c r="TNT17" s="1"/>
      <c r="TNU17" s="1"/>
      <c r="TNV17" s="1"/>
      <c r="TNW17" s="1"/>
      <c r="TNX17" s="1"/>
      <c r="TNY17" s="1"/>
      <c r="TNZ17" s="1"/>
      <c r="TOA17" s="1"/>
      <c r="TOB17" s="1"/>
      <c r="TOC17" s="1"/>
      <c r="TOD17" s="1"/>
      <c r="TOE17" s="1"/>
      <c r="TOF17" s="1"/>
      <c r="TOG17" s="1"/>
      <c r="TOH17" s="1"/>
      <c r="TOI17" s="1"/>
      <c r="TOJ17" s="1"/>
      <c r="TOK17" s="1"/>
      <c r="TOL17" s="1"/>
      <c r="TOM17" s="1"/>
      <c r="TON17" s="1"/>
      <c r="TOO17" s="1"/>
      <c r="TOP17" s="1"/>
      <c r="TOQ17" s="1"/>
      <c r="TOR17" s="1"/>
      <c r="TOS17" s="1"/>
      <c r="TOT17" s="1"/>
      <c r="TOU17" s="1"/>
      <c r="TOV17" s="1"/>
      <c r="TOW17" s="1"/>
      <c r="TOX17" s="1"/>
      <c r="TOY17" s="1"/>
      <c r="TOZ17" s="1"/>
      <c r="TPA17" s="1"/>
      <c r="TPB17" s="1"/>
      <c r="TPC17" s="1"/>
      <c r="TPD17" s="1"/>
      <c r="TPE17" s="1"/>
      <c r="TPF17" s="1"/>
      <c r="TPG17" s="1"/>
      <c r="TPH17" s="1"/>
      <c r="TPI17" s="1"/>
      <c r="TPJ17" s="1"/>
      <c r="TPK17" s="1"/>
      <c r="TPL17" s="1"/>
      <c r="TPM17" s="1"/>
      <c r="TPN17" s="1"/>
      <c r="TPO17" s="1"/>
      <c r="TPP17" s="1"/>
      <c r="TPQ17" s="1"/>
      <c r="TPR17" s="1"/>
      <c r="TPS17" s="1"/>
      <c r="TPT17" s="1"/>
      <c r="TPU17" s="1"/>
      <c r="TPV17" s="1"/>
      <c r="TPW17" s="1"/>
      <c r="TPX17" s="1"/>
      <c r="TPY17" s="1"/>
      <c r="TPZ17" s="1"/>
      <c r="TQA17" s="1"/>
      <c r="TQB17" s="1"/>
      <c r="TQC17" s="1"/>
      <c r="TQD17" s="1"/>
      <c r="TQE17" s="1"/>
      <c r="TQF17" s="1"/>
      <c r="TQG17" s="1"/>
      <c r="TQH17" s="1"/>
      <c r="TQI17" s="1"/>
      <c r="TQJ17" s="1"/>
      <c r="TQK17" s="1"/>
      <c r="TQL17" s="1"/>
      <c r="TQM17" s="1"/>
      <c r="TQN17" s="1"/>
      <c r="TQO17" s="1"/>
      <c r="TQP17" s="1"/>
      <c r="TQQ17" s="1"/>
      <c r="TQR17" s="1"/>
      <c r="TQS17" s="1"/>
      <c r="TQT17" s="1"/>
      <c r="TQU17" s="1"/>
      <c r="TQV17" s="1"/>
      <c r="TQW17" s="1"/>
      <c r="TQX17" s="1"/>
      <c r="TQY17" s="1"/>
      <c r="TQZ17" s="1"/>
      <c r="TRA17" s="1"/>
      <c r="TRB17" s="1"/>
      <c r="TRC17" s="1"/>
      <c r="TRD17" s="1"/>
      <c r="TRE17" s="1"/>
      <c r="TRF17" s="1"/>
      <c r="TRG17" s="1"/>
      <c r="TRH17" s="1"/>
      <c r="TRI17" s="1"/>
      <c r="TRJ17" s="1"/>
      <c r="TRK17" s="1"/>
      <c r="TRL17" s="1"/>
      <c r="TRM17" s="1"/>
      <c r="TRN17" s="1"/>
      <c r="TRO17" s="1"/>
      <c r="TRP17" s="1"/>
      <c r="TRQ17" s="1"/>
      <c r="TRR17" s="1"/>
      <c r="TRS17" s="1"/>
      <c r="TRT17" s="1"/>
      <c r="TRU17" s="1"/>
      <c r="TRV17" s="1"/>
      <c r="TRW17" s="1"/>
      <c r="TRX17" s="1"/>
      <c r="TRY17" s="1"/>
      <c r="TRZ17" s="1"/>
      <c r="TSA17" s="1"/>
      <c r="TSB17" s="1"/>
      <c r="TSC17" s="1"/>
      <c r="TSD17" s="1"/>
      <c r="TSE17" s="1"/>
      <c r="TSF17" s="1"/>
      <c r="TSG17" s="1"/>
      <c r="TSH17" s="1"/>
      <c r="TSI17" s="1"/>
      <c r="TSJ17" s="1"/>
      <c r="TSK17" s="1"/>
      <c r="TSL17" s="1"/>
      <c r="TSM17" s="1"/>
      <c r="TSN17" s="1"/>
      <c r="TSO17" s="1"/>
      <c r="TSP17" s="1"/>
      <c r="TSQ17" s="1"/>
      <c r="TSR17" s="1"/>
      <c r="TSS17" s="1"/>
      <c r="TST17" s="1"/>
      <c r="TSU17" s="1"/>
      <c r="TSV17" s="1"/>
      <c r="TSW17" s="1"/>
      <c r="TSX17" s="1"/>
      <c r="TSY17" s="1"/>
      <c r="TSZ17" s="1"/>
      <c r="TTA17" s="1"/>
      <c r="TTB17" s="1"/>
      <c r="TTC17" s="1"/>
      <c r="TTD17" s="1"/>
      <c r="TTE17" s="1"/>
      <c r="TTF17" s="1"/>
      <c r="TTG17" s="1"/>
      <c r="TTH17" s="1"/>
      <c r="TTI17" s="1"/>
      <c r="TTJ17" s="1"/>
      <c r="TTK17" s="1"/>
      <c r="TTL17" s="1"/>
      <c r="TTM17" s="1"/>
      <c r="TTN17" s="1"/>
      <c r="TTO17" s="1"/>
      <c r="TTP17" s="1"/>
      <c r="TTQ17" s="1"/>
      <c r="TTR17" s="1"/>
      <c r="TTS17" s="1"/>
      <c r="TTT17" s="1"/>
      <c r="TTU17" s="1"/>
      <c r="TTV17" s="1"/>
      <c r="TTW17" s="1"/>
      <c r="TTX17" s="1"/>
      <c r="TTY17" s="1"/>
      <c r="TTZ17" s="1"/>
      <c r="TUA17" s="1"/>
      <c r="TUB17" s="1"/>
      <c r="TUC17" s="1"/>
      <c r="TUD17" s="1"/>
      <c r="TUE17" s="1"/>
      <c r="TUF17" s="1"/>
      <c r="TUG17" s="1"/>
      <c r="TUH17" s="1"/>
      <c r="TUI17" s="1"/>
      <c r="TUJ17" s="1"/>
      <c r="TUK17" s="1"/>
      <c r="TUL17" s="1"/>
      <c r="TUM17" s="1"/>
      <c r="TUN17" s="1"/>
      <c r="TUO17" s="1"/>
      <c r="TUP17" s="1"/>
      <c r="TUQ17" s="1"/>
      <c r="TUR17" s="1"/>
      <c r="TUS17" s="1"/>
      <c r="TUT17" s="1"/>
      <c r="TUU17" s="1"/>
      <c r="TUV17" s="1"/>
      <c r="TUW17" s="1"/>
      <c r="TUX17" s="1"/>
      <c r="TUY17" s="1"/>
      <c r="TUZ17" s="1"/>
      <c r="TVA17" s="1"/>
      <c r="TVB17" s="1"/>
      <c r="TVC17" s="1"/>
      <c r="TVD17" s="1"/>
      <c r="TVE17" s="1"/>
      <c r="TVF17" s="1"/>
      <c r="TVG17" s="1"/>
      <c r="TVH17" s="1"/>
      <c r="TVI17" s="1"/>
      <c r="TVJ17" s="1"/>
      <c r="TVK17" s="1"/>
      <c r="TVL17" s="1"/>
      <c r="TVM17" s="1"/>
      <c r="TVN17" s="1"/>
      <c r="TVO17" s="1"/>
      <c r="TVP17" s="1"/>
      <c r="TVQ17" s="1"/>
      <c r="TVR17" s="1"/>
      <c r="TVS17" s="1"/>
      <c r="TVT17" s="1"/>
      <c r="TVU17" s="1"/>
      <c r="TVV17" s="1"/>
      <c r="TVW17" s="1"/>
      <c r="TVX17" s="1"/>
      <c r="TVY17" s="1"/>
      <c r="TVZ17" s="1"/>
      <c r="TWA17" s="1"/>
      <c r="TWB17" s="1"/>
      <c r="TWC17" s="1"/>
      <c r="TWD17" s="1"/>
      <c r="TWE17" s="1"/>
      <c r="TWF17" s="1"/>
      <c r="TWG17" s="1"/>
      <c r="TWH17" s="1"/>
      <c r="TWI17" s="1"/>
      <c r="TWJ17" s="1"/>
      <c r="TWK17" s="1"/>
      <c r="TWL17" s="1"/>
      <c r="TWM17" s="1"/>
      <c r="TWN17" s="1"/>
      <c r="TWO17" s="1"/>
      <c r="TWP17" s="1"/>
      <c r="TWQ17" s="1"/>
      <c r="TWR17" s="1"/>
      <c r="TWS17" s="1"/>
      <c r="TWT17" s="1"/>
      <c r="TWU17" s="1"/>
      <c r="TWV17" s="1"/>
      <c r="TWW17" s="1"/>
      <c r="TWX17" s="1"/>
      <c r="TWY17" s="1"/>
      <c r="TWZ17" s="1"/>
      <c r="TXA17" s="1"/>
      <c r="TXB17" s="1"/>
      <c r="TXC17" s="1"/>
      <c r="TXD17" s="1"/>
      <c r="TXE17" s="1"/>
      <c r="TXF17" s="1"/>
      <c r="TXG17" s="1"/>
      <c r="TXH17" s="1"/>
      <c r="TXI17" s="1"/>
      <c r="TXJ17" s="1"/>
      <c r="TXK17" s="1"/>
      <c r="TXL17" s="1"/>
      <c r="TXM17" s="1"/>
      <c r="TXN17" s="1"/>
      <c r="TXO17" s="1"/>
      <c r="TXP17" s="1"/>
      <c r="TXQ17" s="1"/>
      <c r="TXR17" s="1"/>
      <c r="TXS17" s="1"/>
      <c r="TXT17" s="1"/>
      <c r="TXU17" s="1"/>
      <c r="TXV17" s="1"/>
      <c r="TXW17" s="1"/>
      <c r="TXX17" s="1"/>
      <c r="TXY17" s="1"/>
      <c r="TXZ17" s="1"/>
      <c r="TYA17" s="1"/>
      <c r="TYB17" s="1"/>
      <c r="TYC17" s="1"/>
      <c r="TYD17" s="1"/>
      <c r="TYE17" s="1"/>
      <c r="TYF17" s="1"/>
      <c r="TYG17" s="1"/>
      <c r="TYH17" s="1"/>
      <c r="TYI17" s="1"/>
      <c r="TYJ17" s="1"/>
      <c r="TYK17" s="1"/>
      <c r="TYL17" s="1"/>
      <c r="TYM17" s="1"/>
      <c r="TYN17" s="1"/>
      <c r="TYO17" s="1"/>
      <c r="TYP17" s="1"/>
      <c r="TYQ17" s="1"/>
      <c r="TYR17" s="1"/>
      <c r="TYS17" s="1"/>
      <c r="TYT17" s="1"/>
      <c r="TYU17" s="1"/>
      <c r="TYV17" s="1"/>
      <c r="TYW17" s="1"/>
      <c r="TYX17" s="1"/>
      <c r="TYY17" s="1"/>
      <c r="TYZ17" s="1"/>
      <c r="TZA17" s="1"/>
      <c r="TZB17" s="1"/>
      <c r="TZC17" s="1"/>
      <c r="TZD17" s="1"/>
      <c r="TZE17" s="1"/>
      <c r="TZF17" s="1"/>
      <c r="TZG17" s="1"/>
      <c r="TZH17" s="1"/>
      <c r="TZI17" s="1"/>
      <c r="TZJ17" s="1"/>
      <c r="TZK17" s="1"/>
      <c r="TZL17" s="1"/>
      <c r="TZM17" s="1"/>
      <c r="TZN17" s="1"/>
      <c r="TZO17" s="1"/>
      <c r="TZP17" s="1"/>
      <c r="TZQ17" s="1"/>
      <c r="TZR17" s="1"/>
      <c r="TZS17" s="1"/>
      <c r="TZT17" s="1"/>
      <c r="TZU17" s="1"/>
      <c r="TZV17" s="1"/>
      <c r="TZW17" s="1"/>
      <c r="TZX17" s="1"/>
      <c r="TZY17" s="1"/>
      <c r="TZZ17" s="1"/>
      <c r="UAA17" s="1"/>
      <c r="UAB17" s="1"/>
      <c r="UAC17" s="1"/>
      <c r="UAD17" s="1"/>
      <c r="UAE17" s="1"/>
      <c r="UAF17" s="1"/>
      <c r="UAG17" s="1"/>
      <c r="UAH17" s="1"/>
      <c r="UAI17" s="1"/>
      <c r="UAJ17" s="1"/>
      <c r="UAK17" s="1"/>
      <c r="UAL17" s="1"/>
      <c r="UAM17" s="1"/>
      <c r="UAN17" s="1"/>
      <c r="UAO17" s="1"/>
      <c r="UAP17" s="1"/>
      <c r="UAQ17" s="1"/>
      <c r="UAR17" s="1"/>
      <c r="UAS17" s="1"/>
      <c r="UAT17" s="1"/>
      <c r="UAU17" s="1"/>
      <c r="UAV17" s="1"/>
      <c r="UAW17" s="1"/>
      <c r="UAX17" s="1"/>
      <c r="UAY17" s="1"/>
      <c r="UAZ17" s="1"/>
      <c r="UBA17" s="1"/>
      <c r="UBB17" s="1"/>
      <c r="UBC17" s="1"/>
      <c r="UBD17" s="1"/>
      <c r="UBE17" s="1"/>
      <c r="UBF17" s="1"/>
      <c r="UBG17" s="1"/>
      <c r="UBH17" s="1"/>
      <c r="UBI17" s="1"/>
      <c r="UBJ17" s="1"/>
      <c r="UBK17" s="1"/>
      <c r="UBL17" s="1"/>
      <c r="UBM17" s="1"/>
      <c r="UBN17" s="1"/>
      <c r="UBO17" s="1"/>
      <c r="UBP17" s="1"/>
      <c r="UBQ17" s="1"/>
      <c r="UBR17" s="1"/>
      <c r="UBS17" s="1"/>
      <c r="UBT17" s="1"/>
      <c r="UBU17" s="1"/>
      <c r="UBV17" s="1"/>
      <c r="UBW17" s="1"/>
      <c r="UBX17" s="1"/>
      <c r="UBY17" s="1"/>
      <c r="UBZ17" s="1"/>
      <c r="UCA17" s="1"/>
      <c r="UCB17" s="1"/>
      <c r="UCC17" s="1"/>
      <c r="UCD17" s="1"/>
      <c r="UCE17" s="1"/>
      <c r="UCF17" s="1"/>
      <c r="UCG17" s="1"/>
      <c r="UCH17" s="1"/>
      <c r="UCI17" s="1"/>
      <c r="UCJ17" s="1"/>
      <c r="UCK17" s="1"/>
      <c r="UCL17" s="1"/>
      <c r="UCM17" s="1"/>
      <c r="UCN17" s="1"/>
      <c r="UCO17" s="1"/>
      <c r="UCP17" s="1"/>
      <c r="UCQ17" s="1"/>
      <c r="UCR17" s="1"/>
      <c r="UCS17" s="1"/>
      <c r="UCT17" s="1"/>
      <c r="UCU17" s="1"/>
      <c r="UCV17" s="1"/>
      <c r="UCW17" s="1"/>
      <c r="UCX17" s="1"/>
      <c r="UCY17" s="1"/>
      <c r="UCZ17" s="1"/>
      <c r="UDA17" s="1"/>
      <c r="UDB17" s="1"/>
      <c r="UDC17" s="1"/>
      <c r="UDD17" s="1"/>
      <c r="UDE17" s="1"/>
      <c r="UDF17" s="1"/>
      <c r="UDG17" s="1"/>
      <c r="UDH17" s="1"/>
      <c r="UDI17" s="1"/>
      <c r="UDJ17" s="1"/>
      <c r="UDK17" s="1"/>
      <c r="UDL17" s="1"/>
      <c r="UDM17" s="1"/>
      <c r="UDN17" s="1"/>
      <c r="UDO17" s="1"/>
      <c r="UDP17" s="1"/>
      <c r="UDQ17" s="1"/>
      <c r="UDR17" s="1"/>
      <c r="UDS17" s="1"/>
      <c r="UDT17" s="1"/>
      <c r="UDU17" s="1"/>
      <c r="UDV17" s="1"/>
      <c r="UDW17" s="1"/>
      <c r="UDX17" s="1"/>
      <c r="UDY17" s="1"/>
      <c r="UDZ17" s="1"/>
      <c r="UEA17" s="1"/>
      <c r="UEB17" s="1"/>
      <c r="UEC17" s="1"/>
      <c r="UED17" s="1"/>
      <c r="UEE17" s="1"/>
      <c r="UEF17" s="1"/>
      <c r="UEG17" s="1"/>
      <c r="UEH17" s="1"/>
      <c r="UEI17" s="1"/>
      <c r="UEJ17" s="1"/>
      <c r="UEK17" s="1"/>
      <c r="UEL17" s="1"/>
      <c r="UEM17" s="1"/>
      <c r="UEN17" s="1"/>
      <c r="UEO17" s="1"/>
      <c r="UEP17" s="1"/>
      <c r="UEQ17" s="1"/>
      <c r="UER17" s="1"/>
      <c r="UES17" s="1"/>
      <c r="UET17" s="1"/>
      <c r="UEU17" s="1"/>
      <c r="UEV17" s="1"/>
      <c r="UEW17" s="1"/>
      <c r="UEX17" s="1"/>
      <c r="UEY17" s="1"/>
      <c r="UEZ17" s="1"/>
      <c r="UFA17" s="1"/>
      <c r="UFB17" s="1"/>
      <c r="UFC17" s="1"/>
      <c r="UFD17" s="1"/>
      <c r="UFE17" s="1"/>
      <c r="UFF17" s="1"/>
      <c r="UFG17" s="1"/>
      <c r="UFH17" s="1"/>
      <c r="UFI17" s="1"/>
      <c r="UFJ17" s="1"/>
      <c r="UFK17" s="1"/>
      <c r="UFL17" s="1"/>
      <c r="UFM17" s="1"/>
      <c r="UFN17" s="1"/>
      <c r="UFO17" s="1"/>
      <c r="UFP17" s="1"/>
      <c r="UFQ17" s="1"/>
      <c r="UFR17" s="1"/>
      <c r="UFS17" s="1"/>
      <c r="UFT17" s="1"/>
      <c r="UFU17" s="1"/>
      <c r="UFV17" s="1"/>
      <c r="UFW17" s="1"/>
      <c r="UFX17" s="1"/>
      <c r="UFY17" s="1"/>
      <c r="UFZ17" s="1"/>
      <c r="UGA17" s="1"/>
      <c r="UGB17" s="1"/>
      <c r="UGC17" s="1"/>
      <c r="UGD17" s="1"/>
      <c r="UGE17" s="1"/>
      <c r="UGF17" s="1"/>
      <c r="UGG17" s="1"/>
      <c r="UGH17" s="1"/>
      <c r="UGI17" s="1"/>
      <c r="UGJ17" s="1"/>
      <c r="UGK17" s="1"/>
      <c r="UGL17" s="1"/>
      <c r="UGM17" s="1"/>
      <c r="UGN17" s="1"/>
      <c r="UGO17" s="1"/>
      <c r="UGP17" s="1"/>
      <c r="UGQ17" s="1"/>
      <c r="UGR17" s="1"/>
      <c r="UGS17" s="1"/>
      <c r="UGT17" s="1"/>
      <c r="UGU17" s="1"/>
      <c r="UGV17" s="1"/>
      <c r="UGW17" s="1"/>
      <c r="UGX17" s="1"/>
      <c r="UGY17" s="1"/>
      <c r="UGZ17" s="1"/>
      <c r="UHA17" s="1"/>
      <c r="UHB17" s="1"/>
      <c r="UHC17" s="1"/>
      <c r="UHD17" s="1"/>
      <c r="UHE17" s="1"/>
      <c r="UHF17" s="1"/>
      <c r="UHG17" s="1"/>
      <c r="UHH17" s="1"/>
      <c r="UHI17" s="1"/>
      <c r="UHJ17" s="1"/>
      <c r="UHK17" s="1"/>
      <c r="UHL17" s="1"/>
      <c r="UHM17" s="1"/>
      <c r="UHN17" s="1"/>
      <c r="UHO17" s="1"/>
      <c r="UHP17" s="1"/>
      <c r="UHQ17" s="1"/>
      <c r="UHR17" s="1"/>
      <c r="UHS17" s="1"/>
      <c r="UHT17" s="1"/>
      <c r="UHU17" s="1"/>
      <c r="UHV17" s="1"/>
      <c r="UHW17" s="1"/>
      <c r="UHX17" s="1"/>
      <c r="UHY17" s="1"/>
      <c r="UHZ17" s="1"/>
      <c r="UIA17" s="1"/>
      <c r="UIB17" s="1"/>
      <c r="UIC17" s="1"/>
      <c r="UID17" s="1"/>
      <c r="UIE17" s="1"/>
      <c r="UIF17" s="1"/>
      <c r="UIG17" s="1"/>
      <c r="UIH17" s="1"/>
      <c r="UII17" s="1"/>
      <c r="UIJ17" s="1"/>
      <c r="UIK17" s="1"/>
      <c r="UIL17" s="1"/>
      <c r="UIM17" s="1"/>
      <c r="UIN17" s="1"/>
      <c r="UIO17" s="1"/>
      <c r="UIP17" s="1"/>
      <c r="UIQ17" s="1"/>
      <c r="UIR17" s="1"/>
      <c r="UIS17" s="1"/>
      <c r="UIT17" s="1"/>
      <c r="UIU17" s="1"/>
      <c r="UIV17" s="1"/>
      <c r="UIW17" s="1"/>
      <c r="UIX17" s="1"/>
      <c r="UIY17" s="1"/>
      <c r="UIZ17" s="1"/>
      <c r="UJA17" s="1"/>
      <c r="UJB17" s="1"/>
      <c r="UJC17" s="1"/>
      <c r="UJD17" s="1"/>
      <c r="UJE17" s="1"/>
      <c r="UJF17" s="1"/>
      <c r="UJG17" s="1"/>
      <c r="UJH17" s="1"/>
      <c r="UJI17" s="1"/>
      <c r="UJJ17" s="1"/>
      <c r="UJK17" s="1"/>
      <c r="UJL17" s="1"/>
      <c r="UJM17" s="1"/>
      <c r="UJN17" s="1"/>
      <c r="UJO17" s="1"/>
      <c r="UJP17" s="1"/>
      <c r="UJQ17" s="1"/>
      <c r="UJR17" s="1"/>
      <c r="UJS17" s="1"/>
      <c r="UJT17" s="1"/>
      <c r="UJU17" s="1"/>
      <c r="UJV17" s="1"/>
      <c r="UJW17" s="1"/>
      <c r="UJX17" s="1"/>
      <c r="UJY17" s="1"/>
      <c r="UJZ17" s="1"/>
      <c r="UKA17" s="1"/>
      <c r="UKB17" s="1"/>
      <c r="UKC17" s="1"/>
      <c r="UKD17" s="1"/>
      <c r="UKE17" s="1"/>
      <c r="UKF17" s="1"/>
      <c r="UKG17" s="1"/>
      <c r="UKH17" s="1"/>
      <c r="UKI17" s="1"/>
      <c r="UKJ17" s="1"/>
      <c r="UKK17" s="1"/>
      <c r="UKL17" s="1"/>
      <c r="UKM17" s="1"/>
      <c r="UKN17" s="1"/>
      <c r="UKO17" s="1"/>
      <c r="UKP17" s="1"/>
      <c r="UKQ17" s="1"/>
      <c r="UKR17" s="1"/>
      <c r="UKS17" s="1"/>
      <c r="UKT17" s="1"/>
      <c r="UKU17" s="1"/>
      <c r="UKV17" s="1"/>
      <c r="UKW17" s="1"/>
      <c r="UKX17" s="1"/>
      <c r="UKY17" s="1"/>
      <c r="UKZ17" s="1"/>
      <c r="ULA17" s="1"/>
      <c r="ULB17" s="1"/>
      <c r="ULC17" s="1"/>
      <c r="ULD17" s="1"/>
      <c r="ULE17" s="1"/>
      <c r="ULF17" s="1"/>
      <c r="ULG17" s="1"/>
      <c r="ULH17" s="1"/>
      <c r="ULI17" s="1"/>
      <c r="ULJ17" s="1"/>
      <c r="ULK17" s="1"/>
      <c r="ULL17" s="1"/>
      <c r="ULM17" s="1"/>
      <c r="ULN17" s="1"/>
      <c r="ULO17" s="1"/>
      <c r="ULP17" s="1"/>
      <c r="ULQ17" s="1"/>
      <c r="ULR17" s="1"/>
      <c r="ULS17" s="1"/>
      <c r="ULT17" s="1"/>
      <c r="ULU17" s="1"/>
      <c r="ULV17" s="1"/>
      <c r="ULW17" s="1"/>
      <c r="ULX17" s="1"/>
      <c r="ULY17" s="1"/>
      <c r="ULZ17" s="1"/>
      <c r="UMA17" s="1"/>
      <c r="UMB17" s="1"/>
      <c r="UMC17" s="1"/>
      <c r="UMD17" s="1"/>
      <c r="UME17" s="1"/>
      <c r="UMF17" s="1"/>
      <c r="UMG17" s="1"/>
      <c r="UMH17" s="1"/>
      <c r="UMI17" s="1"/>
      <c r="UMJ17" s="1"/>
      <c r="UMK17" s="1"/>
      <c r="UML17" s="1"/>
      <c r="UMM17" s="1"/>
      <c r="UMN17" s="1"/>
      <c r="UMO17" s="1"/>
      <c r="UMP17" s="1"/>
      <c r="UMQ17" s="1"/>
      <c r="UMR17" s="1"/>
      <c r="UMS17" s="1"/>
      <c r="UMT17" s="1"/>
      <c r="UMU17" s="1"/>
      <c r="UMV17" s="1"/>
      <c r="UMW17" s="1"/>
      <c r="UMX17" s="1"/>
      <c r="UMY17" s="1"/>
      <c r="UMZ17" s="1"/>
      <c r="UNA17" s="1"/>
      <c r="UNB17" s="1"/>
      <c r="UNC17" s="1"/>
      <c r="UND17" s="1"/>
      <c r="UNE17" s="1"/>
      <c r="UNF17" s="1"/>
      <c r="UNG17" s="1"/>
      <c r="UNH17" s="1"/>
      <c r="UNI17" s="1"/>
      <c r="UNJ17" s="1"/>
      <c r="UNK17" s="1"/>
      <c r="UNL17" s="1"/>
      <c r="UNM17" s="1"/>
      <c r="UNN17" s="1"/>
      <c r="UNO17" s="1"/>
      <c r="UNP17" s="1"/>
      <c r="UNQ17" s="1"/>
      <c r="UNR17" s="1"/>
      <c r="UNS17" s="1"/>
      <c r="UNT17" s="1"/>
      <c r="UNU17" s="1"/>
      <c r="UNV17" s="1"/>
      <c r="UNW17" s="1"/>
      <c r="UNX17" s="1"/>
      <c r="UNY17" s="1"/>
      <c r="UNZ17" s="1"/>
      <c r="UOA17" s="1"/>
      <c r="UOB17" s="1"/>
      <c r="UOC17" s="1"/>
      <c r="UOD17" s="1"/>
      <c r="UOE17" s="1"/>
      <c r="UOF17" s="1"/>
      <c r="UOG17" s="1"/>
      <c r="UOH17" s="1"/>
      <c r="UOI17" s="1"/>
      <c r="UOJ17" s="1"/>
      <c r="UOK17" s="1"/>
      <c r="UOL17" s="1"/>
      <c r="UOM17" s="1"/>
      <c r="UON17" s="1"/>
      <c r="UOO17" s="1"/>
      <c r="UOP17" s="1"/>
      <c r="UOQ17" s="1"/>
      <c r="UOR17" s="1"/>
      <c r="UOS17" s="1"/>
      <c r="UOT17" s="1"/>
      <c r="UOU17" s="1"/>
      <c r="UOV17" s="1"/>
      <c r="UOW17" s="1"/>
      <c r="UOX17" s="1"/>
      <c r="UOY17" s="1"/>
      <c r="UOZ17" s="1"/>
      <c r="UPA17" s="1"/>
      <c r="UPB17" s="1"/>
      <c r="UPC17" s="1"/>
      <c r="UPD17" s="1"/>
      <c r="UPE17" s="1"/>
      <c r="UPF17" s="1"/>
      <c r="UPG17" s="1"/>
      <c r="UPH17" s="1"/>
      <c r="UPI17" s="1"/>
      <c r="UPJ17" s="1"/>
      <c r="UPK17" s="1"/>
      <c r="UPL17" s="1"/>
      <c r="UPM17" s="1"/>
      <c r="UPN17" s="1"/>
      <c r="UPO17" s="1"/>
      <c r="UPP17" s="1"/>
      <c r="UPQ17" s="1"/>
      <c r="UPR17" s="1"/>
      <c r="UPS17" s="1"/>
      <c r="UPT17" s="1"/>
      <c r="UPU17" s="1"/>
      <c r="UPV17" s="1"/>
      <c r="UPW17" s="1"/>
      <c r="UPX17" s="1"/>
      <c r="UPY17" s="1"/>
      <c r="UPZ17" s="1"/>
      <c r="UQA17" s="1"/>
      <c r="UQB17" s="1"/>
      <c r="UQC17" s="1"/>
      <c r="UQD17" s="1"/>
      <c r="UQE17" s="1"/>
      <c r="UQF17" s="1"/>
      <c r="UQG17" s="1"/>
      <c r="UQH17" s="1"/>
      <c r="UQI17" s="1"/>
      <c r="UQJ17" s="1"/>
      <c r="UQK17" s="1"/>
      <c r="UQL17" s="1"/>
      <c r="UQM17" s="1"/>
      <c r="UQN17" s="1"/>
      <c r="UQO17" s="1"/>
      <c r="UQP17" s="1"/>
      <c r="UQQ17" s="1"/>
      <c r="UQR17" s="1"/>
      <c r="UQS17" s="1"/>
      <c r="UQT17" s="1"/>
      <c r="UQU17" s="1"/>
      <c r="UQV17" s="1"/>
      <c r="UQW17" s="1"/>
      <c r="UQX17" s="1"/>
      <c r="UQY17" s="1"/>
      <c r="UQZ17" s="1"/>
      <c r="URA17" s="1"/>
      <c r="URB17" s="1"/>
      <c r="URC17" s="1"/>
      <c r="URD17" s="1"/>
      <c r="URE17" s="1"/>
      <c r="URF17" s="1"/>
      <c r="URG17" s="1"/>
      <c r="URH17" s="1"/>
      <c r="URI17" s="1"/>
      <c r="URJ17" s="1"/>
      <c r="URK17" s="1"/>
      <c r="URL17" s="1"/>
      <c r="URM17" s="1"/>
      <c r="URN17" s="1"/>
      <c r="URO17" s="1"/>
      <c r="URP17" s="1"/>
      <c r="URQ17" s="1"/>
      <c r="URR17" s="1"/>
      <c r="URS17" s="1"/>
      <c r="URT17" s="1"/>
      <c r="URU17" s="1"/>
      <c r="URV17" s="1"/>
      <c r="URW17" s="1"/>
      <c r="URX17" s="1"/>
      <c r="URY17" s="1"/>
      <c r="URZ17" s="1"/>
      <c r="USA17" s="1"/>
      <c r="USB17" s="1"/>
      <c r="USC17" s="1"/>
      <c r="USD17" s="1"/>
      <c r="USE17" s="1"/>
      <c r="USF17" s="1"/>
      <c r="USG17" s="1"/>
      <c r="USH17" s="1"/>
      <c r="USI17" s="1"/>
      <c r="USJ17" s="1"/>
      <c r="USK17" s="1"/>
      <c r="USL17" s="1"/>
      <c r="USM17" s="1"/>
      <c r="USN17" s="1"/>
      <c r="USO17" s="1"/>
      <c r="USP17" s="1"/>
      <c r="USQ17" s="1"/>
      <c r="USR17" s="1"/>
      <c r="USS17" s="1"/>
      <c r="UST17" s="1"/>
      <c r="USU17" s="1"/>
      <c r="USV17" s="1"/>
      <c r="USW17" s="1"/>
      <c r="USX17" s="1"/>
      <c r="USY17" s="1"/>
      <c r="USZ17" s="1"/>
      <c r="UTA17" s="1"/>
      <c r="UTB17" s="1"/>
      <c r="UTC17" s="1"/>
      <c r="UTD17" s="1"/>
      <c r="UTE17" s="1"/>
      <c r="UTF17" s="1"/>
      <c r="UTG17" s="1"/>
      <c r="UTH17" s="1"/>
      <c r="UTI17" s="1"/>
      <c r="UTJ17" s="1"/>
      <c r="UTK17" s="1"/>
      <c r="UTL17" s="1"/>
      <c r="UTM17" s="1"/>
      <c r="UTN17" s="1"/>
      <c r="UTO17" s="1"/>
      <c r="UTP17" s="1"/>
      <c r="UTQ17" s="1"/>
      <c r="UTR17" s="1"/>
      <c r="UTS17" s="1"/>
      <c r="UTT17" s="1"/>
      <c r="UTU17" s="1"/>
      <c r="UTV17" s="1"/>
      <c r="UTW17" s="1"/>
      <c r="UTX17" s="1"/>
      <c r="UTY17" s="1"/>
      <c r="UTZ17" s="1"/>
      <c r="UUA17" s="1"/>
      <c r="UUB17" s="1"/>
      <c r="UUC17" s="1"/>
      <c r="UUD17" s="1"/>
      <c r="UUE17" s="1"/>
      <c r="UUF17" s="1"/>
      <c r="UUG17" s="1"/>
      <c r="UUH17" s="1"/>
      <c r="UUI17" s="1"/>
      <c r="UUJ17" s="1"/>
      <c r="UUK17" s="1"/>
      <c r="UUL17" s="1"/>
      <c r="UUM17" s="1"/>
      <c r="UUN17" s="1"/>
      <c r="UUO17" s="1"/>
      <c r="UUP17" s="1"/>
      <c r="UUQ17" s="1"/>
      <c r="UUR17" s="1"/>
      <c r="UUS17" s="1"/>
      <c r="UUT17" s="1"/>
      <c r="UUU17" s="1"/>
      <c r="UUV17" s="1"/>
      <c r="UUW17" s="1"/>
      <c r="UUX17" s="1"/>
      <c r="UUY17" s="1"/>
      <c r="UUZ17" s="1"/>
      <c r="UVA17" s="1"/>
      <c r="UVB17" s="1"/>
      <c r="UVC17" s="1"/>
      <c r="UVD17" s="1"/>
      <c r="UVE17" s="1"/>
      <c r="UVF17" s="1"/>
      <c r="UVG17" s="1"/>
      <c r="UVH17" s="1"/>
      <c r="UVI17" s="1"/>
      <c r="UVJ17" s="1"/>
      <c r="UVK17" s="1"/>
      <c r="UVL17" s="1"/>
      <c r="UVM17" s="1"/>
      <c r="UVN17" s="1"/>
      <c r="UVO17" s="1"/>
      <c r="UVP17" s="1"/>
      <c r="UVQ17" s="1"/>
      <c r="UVR17" s="1"/>
      <c r="UVS17" s="1"/>
      <c r="UVT17" s="1"/>
      <c r="UVU17" s="1"/>
      <c r="UVV17" s="1"/>
      <c r="UVW17" s="1"/>
      <c r="UVX17" s="1"/>
      <c r="UVY17" s="1"/>
      <c r="UVZ17" s="1"/>
      <c r="UWA17" s="1"/>
      <c r="UWB17" s="1"/>
      <c r="UWC17" s="1"/>
      <c r="UWD17" s="1"/>
      <c r="UWE17" s="1"/>
      <c r="UWF17" s="1"/>
      <c r="UWG17" s="1"/>
      <c r="UWH17" s="1"/>
      <c r="UWI17" s="1"/>
      <c r="UWJ17" s="1"/>
      <c r="UWK17" s="1"/>
      <c r="UWL17" s="1"/>
      <c r="UWM17" s="1"/>
      <c r="UWN17" s="1"/>
      <c r="UWO17" s="1"/>
      <c r="UWP17" s="1"/>
      <c r="UWQ17" s="1"/>
      <c r="UWR17" s="1"/>
      <c r="UWS17" s="1"/>
      <c r="UWT17" s="1"/>
      <c r="UWU17" s="1"/>
      <c r="UWV17" s="1"/>
      <c r="UWW17" s="1"/>
      <c r="UWX17" s="1"/>
      <c r="UWY17" s="1"/>
      <c r="UWZ17" s="1"/>
      <c r="UXA17" s="1"/>
      <c r="UXB17" s="1"/>
      <c r="UXC17" s="1"/>
      <c r="UXD17" s="1"/>
      <c r="UXE17" s="1"/>
      <c r="UXF17" s="1"/>
      <c r="UXG17" s="1"/>
      <c r="UXH17" s="1"/>
      <c r="UXI17" s="1"/>
      <c r="UXJ17" s="1"/>
      <c r="UXK17" s="1"/>
      <c r="UXL17" s="1"/>
      <c r="UXM17" s="1"/>
      <c r="UXN17" s="1"/>
      <c r="UXO17" s="1"/>
      <c r="UXP17" s="1"/>
      <c r="UXQ17" s="1"/>
      <c r="UXR17" s="1"/>
      <c r="UXS17" s="1"/>
      <c r="UXT17" s="1"/>
      <c r="UXU17" s="1"/>
      <c r="UXV17" s="1"/>
      <c r="UXW17" s="1"/>
      <c r="UXX17" s="1"/>
      <c r="UXY17" s="1"/>
      <c r="UXZ17" s="1"/>
      <c r="UYA17" s="1"/>
      <c r="UYB17" s="1"/>
      <c r="UYC17" s="1"/>
      <c r="UYD17" s="1"/>
      <c r="UYE17" s="1"/>
      <c r="UYF17" s="1"/>
      <c r="UYG17" s="1"/>
      <c r="UYH17" s="1"/>
      <c r="UYI17" s="1"/>
      <c r="UYJ17" s="1"/>
      <c r="UYK17" s="1"/>
      <c r="UYL17" s="1"/>
      <c r="UYM17" s="1"/>
      <c r="UYN17" s="1"/>
      <c r="UYO17" s="1"/>
      <c r="UYP17" s="1"/>
      <c r="UYQ17" s="1"/>
      <c r="UYR17" s="1"/>
      <c r="UYS17" s="1"/>
      <c r="UYT17" s="1"/>
      <c r="UYU17" s="1"/>
      <c r="UYV17" s="1"/>
      <c r="UYW17" s="1"/>
      <c r="UYX17" s="1"/>
      <c r="UYY17" s="1"/>
      <c r="UYZ17" s="1"/>
      <c r="UZA17" s="1"/>
      <c r="UZB17" s="1"/>
      <c r="UZC17" s="1"/>
      <c r="UZD17" s="1"/>
      <c r="UZE17" s="1"/>
      <c r="UZF17" s="1"/>
      <c r="UZG17" s="1"/>
      <c r="UZH17" s="1"/>
      <c r="UZI17" s="1"/>
      <c r="UZJ17" s="1"/>
      <c r="UZK17" s="1"/>
      <c r="UZL17" s="1"/>
      <c r="UZM17" s="1"/>
      <c r="UZN17" s="1"/>
      <c r="UZO17" s="1"/>
      <c r="UZP17" s="1"/>
      <c r="UZQ17" s="1"/>
      <c r="UZR17" s="1"/>
      <c r="UZS17" s="1"/>
      <c r="UZT17" s="1"/>
      <c r="UZU17" s="1"/>
      <c r="UZV17" s="1"/>
      <c r="UZW17" s="1"/>
      <c r="UZX17" s="1"/>
      <c r="UZY17" s="1"/>
      <c r="UZZ17" s="1"/>
      <c r="VAA17" s="1"/>
      <c r="VAB17" s="1"/>
      <c r="VAC17" s="1"/>
      <c r="VAD17" s="1"/>
      <c r="VAE17" s="1"/>
      <c r="VAF17" s="1"/>
      <c r="VAG17" s="1"/>
      <c r="VAH17" s="1"/>
      <c r="VAI17" s="1"/>
      <c r="VAJ17" s="1"/>
      <c r="VAK17" s="1"/>
      <c r="VAL17" s="1"/>
      <c r="VAM17" s="1"/>
      <c r="VAN17" s="1"/>
      <c r="VAO17" s="1"/>
      <c r="VAP17" s="1"/>
      <c r="VAQ17" s="1"/>
      <c r="VAR17" s="1"/>
      <c r="VAS17" s="1"/>
      <c r="VAT17" s="1"/>
      <c r="VAU17" s="1"/>
      <c r="VAV17" s="1"/>
      <c r="VAW17" s="1"/>
      <c r="VAX17" s="1"/>
      <c r="VAY17" s="1"/>
      <c r="VAZ17" s="1"/>
      <c r="VBA17" s="1"/>
      <c r="VBB17" s="1"/>
      <c r="VBC17" s="1"/>
      <c r="VBD17" s="1"/>
      <c r="VBE17" s="1"/>
      <c r="VBF17" s="1"/>
      <c r="VBG17" s="1"/>
      <c r="VBH17" s="1"/>
      <c r="VBI17" s="1"/>
      <c r="VBJ17" s="1"/>
      <c r="VBK17" s="1"/>
      <c r="VBL17" s="1"/>
      <c r="VBM17" s="1"/>
      <c r="VBN17" s="1"/>
      <c r="VBO17" s="1"/>
      <c r="VBP17" s="1"/>
      <c r="VBQ17" s="1"/>
      <c r="VBR17" s="1"/>
      <c r="VBS17" s="1"/>
      <c r="VBT17" s="1"/>
      <c r="VBU17" s="1"/>
      <c r="VBV17" s="1"/>
      <c r="VBW17" s="1"/>
      <c r="VBX17" s="1"/>
      <c r="VBY17" s="1"/>
      <c r="VBZ17" s="1"/>
      <c r="VCA17" s="1"/>
      <c r="VCB17" s="1"/>
      <c r="VCC17" s="1"/>
      <c r="VCD17" s="1"/>
      <c r="VCE17" s="1"/>
      <c r="VCF17" s="1"/>
      <c r="VCG17" s="1"/>
      <c r="VCH17" s="1"/>
      <c r="VCI17" s="1"/>
      <c r="VCJ17" s="1"/>
      <c r="VCK17" s="1"/>
      <c r="VCL17" s="1"/>
      <c r="VCM17" s="1"/>
      <c r="VCN17" s="1"/>
      <c r="VCO17" s="1"/>
      <c r="VCP17" s="1"/>
      <c r="VCQ17" s="1"/>
      <c r="VCR17" s="1"/>
      <c r="VCS17" s="1"/>
      <c r="VCT17" s="1"/>
      <c r="VCU17" s="1"/>
      <c r="VCV17" s="1"/>
      <c r="VCW17" s="1"/>
      <c r="VCX17" s="1"/>
      <c r="VCY17" s="1"/>
      <c r="VCZ17" s="1"/>
      <c r="VDA17" s="1"/>
      <c r="VDB17" s="1"/>
      <c r="VDC17" s="1"/>
      <c r="VDD17" s="1"/>
      <c r="VDE17" s="1"/>
      <c r="VDF17" s="1"/>
      <c r="VDG17" s="1"/>
      <c r="VDH17" s="1"/>
      <c r="VDI17" s="1"/>
      <c r="VDJ17" s="1"/>
      <c r="VDK17" s="1"/>
      <c r="VDL17" s="1"/>
      <c r="VDM17" s="1"/>
      <c r="VDN17" s="1"/>
      <c r="VDO17" s="1"/>
      <c r="VDP17" s="1"/>
      <c r="VDQ17" s="1"/>
      <c r="VDR17" s="1"/>
      <c r="VDS17" s="1"/>
      <c r="VDT17" s="1"/>
      <c r="VDU17" s="1"/>
      <c r="VDV17" s="1"/>
      <c r="VDW17" s="1"/>
      <c r="VDX17" s="1"/>
      <c r="VDY17" s="1"/>
      <c r="VDZ17" s="1"/>
      <c r="VEA17" s="1"/>
      <c r="VEB17" s="1"/>
      <c r="VEC17" s="1"/>
      <c r="VED17" s="1"/>
      <c r="VEE17" s="1"/>
      <c r="VEF17" s="1"/>
      <c r="VEG17" s="1"/>
      <c r="VEH17" s="1"/>
      <c r="VEI17" s="1"/>
      <c r="VEJ17" s="1"/>
      <c r="VEK17" s="1"/>
      <c r="VEL17" s="1"/>
      <c r="VEM17" s="1"/>
      <c r="VEN17" s="1"/>
      <c r="VEO17" s="1"/>
      <c r="VEP17" s="1"/>
      <c r="VEQ17" s="1"/>
      <c r="VER17" s="1"/>
      <c r="VES17" s="1"/>
      <c r="VET17" s="1"/>
      <c r="VEU17" s="1"/>
      <c r="VEV17" s="1"/>
      <c r="VEW17" s="1"/>
      <c r="VEX17" s="1"/>
      <c r="VEY17" s="1"/>
      <c r="VEZ17" s="1"/>
      <c r="VFA17" s="1"/>
      <c r="VFB17" s="1"/>
      <c r="VFC17" s="1"/>
      <c r="VFD17" s="1"/>
      <c r="VFE17" s="1"/>
      <c r="VFF17" s="1"/>
      <c r="VFG17" s="1"/>
      <c r="VFH17" s="1"/>
      <c r="VFI17" s="1"/>
      <c r="VFJ17" s="1"/>
      <c r="VFK17" s="1"/>
      <c r="VFL17" s="1"/>
      <c r="VFM17" s="1"/>
      <c r="VFN17" s="1"/>
      <c r="VFO17" s="1"/>
      <c r="VFP17" s="1"/>
      <c r="VFQ17" s="1"/>
      <c r="VFR17" s="1"/>
      <c r="VFS17" s="1"/>
      <c r="VFT17" s="1"/>
      <c r="VFU17" s="1"/>
      <c r="VFV17" s="1"/>
      <c r="VFW17" s="1"/>
      <c r="VFX17" s="1"/>
      <c r="VFY17" s="1"/>
      <c r="VFZ17" s="1"/>
      <c r="VGA17" s="1"/>
      <c r="VGB17" s="1"/>
      <c r="VGC17" s="1"/>
      <c r="VGD17" s="1"/>
      <c r="VGE17" s="1"/>
      <c r="VGF17" s="1"/>
      <c r="VGG17" s="1"/>
      <c r="VGH17" s="1"/>
      <c r="VGI17" s="1"/>
      <c r="VGJ17" s="1"/>
      <c r="VGK17" s="1"/>
      <c r="VGL17" s="1"/>
      <c r="VGM17" s="1"/>
      <c r="VGN17" s="1"/>
      <c r="VGO17" s="1"/>
      <c r="VGP17" s="1"/>
      <c r="VGQ17" s="1"/>
      <c r="VGR17" s="1"/>
      <c r="VGS17" s="1"/>
      <c r="VGT17" s="1"/>
      <c r="VGU17" s="1"/>
      <c r="VGV17" s="1"/>
      <c r="VGW17" s="1"/>
      <c r="VGX17" s="1"/>
      <c r="VGY17" s="1"/>
      <c r="VGZ17" s="1"/>
      <c r="VHA17" s="1"/>
      <c r="VHB17" s="1"/>
      <c r="VHC17" s="1"/>
      <c r="VHD17" s="1"/>
      <c r="VHE17" s="1"/>
      <c r="VHF17" s="1"/>
      <c r="VHG17" s="1"/>
      <c r="VHH17" s="1"/>
      <c r="VHI17" s="1"/>
      <c r="VHJ17" s="1"/>
      <c r="VHK17" s="1"/>
      <c r="VHL17" s="1"/>
      <c r="VHM17" s="1"/>
      <c r="VHN17" s="1"/>
      <c r="VHO17" s="1"/>
      <c r="VHP17" s="1"/>
      <c r="VHQ17" s="1"/>
      <c r="VHR17" s="1"/>
      <c r="VHS17" s="1"/>
      <c r="VHT17" s="1"/>
      <c r="VHU17" s="1"/>
      <c r="VHV17" s="1"/>
      <c r="VHW17" s="1"/>
      <c r="VHX17" s="1"/>
      <c r="VHY17" s="1"/>
      <c r="VHZ17" s="1"/>
      <c r="VIA17" s="1"/>
      <c r="VIB17" s="1"/>
      <c r="VIC17" s="1"/>
      <c r="VID17" s="1"/>
      <c r="VIE17" s="1"/>
      <c r="VIF17" s="1"/>
      <c r="VIG17" s="1"/>
      <c r="VIH17" s="1"/>
      <c r="VII17" s="1"/>
      <c r="VIJ17" s="1"/>
      <c r="VIK17" s="1"/>
      <c r="VIL17" s="1"/>
      <c r="VIM17" s="1"/>
      <c r="VIN17" s="1"/>
      <c r="VIO17" s="1"/>
      <c r="VIP17" s="1"/>
      <c r="VIQ17" s="1"/>
      <c r="VIR17" s="1"/>
      <c r="VIS17" s="1"/>
      <c r="VIT17" s="1"/>
      <c r="VIU17" s="1"/>
      <c r="VIV17" s="1"/>
      <c r="VIW17" s="1"/>
      <c r="VIX17" s="1"/>
      <c r="VIY17" s="1"/>
      <c r="VIZ17" s="1"/>
      <c r="VJA17" s="1"/>
      <c r="VJB17" s="1"/>
      <c r="VJC17" s="1"/>
      <c r="VJD17" s="1"/>
      <c r="VJE17" s="1"/>
      <c r="VJF17" s="1"/>
      <c r="VJG17" s="1"/>
      <c r="VJH17" s="1"/>
      <c r="VJI17" s="1"/>
      <c r="VJJ17" s="1"/>
      <c r="VJK17" s="1"/>
      <c r="VJL17" s="1"/>
      <c r="VJM17" s="1"/>
      <c r="VJN17" s="1"/>
      <c r="VJO17" s="1"/>
      <c r="VJP17" s="1"/>
      <c r="VJQ17" s="1"/>
      <c r="VJR17" s="1"/>
      <c r="VJS17" s="1"/>
      <c r="VJT17" s="1"/>
      <c r="VJU17" s="1"/>
      <c r="VJV17" s="1"/>
      <c r="VJW17" s="1"/>
      <c r="VJX17" s="1"/>
      <c r="VJY17" s="1"/>
      <c r="VJZ17" s="1"/>
      <c r="VKA17" s="1"/>
      <c r="VKB17" s="1"/>
      <c r="VKC17" s="1"/>
      <c r="VKD17" s="1"/>
      <c r="VKE17" s="1"/>
      <c r="VKF17" s="1"/>
      <c r="VKG17" s="1"/>
      <c r="VKH17" s="1"/>
      <c r="VKI17" s="1"/>
      <c r="VKJ17" s="1"/>
      <c r="VKK17" s="1"/>
      <c r="VKL17" s="1"/>
      <c r="VKM17" s="1"/>
      <c r="VKN17" s="1"/>
      <c r="VKO17" s="1"/>
      <c r="VKP17" s="1"/>
      <c r="VKQ17" s="1"/>
      <c r="VKR17" s="1"/>
      <c r="VKS17" s="1"/>
      <c r="VKT17" s="1"/>
      <c r="VKU17" s="1"/>
      <c r="VKV17" s="1"/>
      <c r="VKW17" s="1"/>
      <c r="VKX17" s="1"/>
      <c r="VKY17" s="1"/>
      <c r="VKZ17" s="1"/>
      <c r="VLA17" s="1"/>
      <c r="VLB17" s="1"/>
      <c r="VLC17" s="1"/>
      <c r="VLD17" s="1"/>
      <c r="VLE17" s="1"/>
      <c r="VLF17" s="1"/>
      <c r="VLG17" s="1"/>
      <c r="VLH17" s="1"/>
      <c r="VLI17" s="1"/>
      <c r="VLJ17" s="1"/>
      <c r="VLK17" s="1"/>
      <c r="VLL17" s="1"/>
      <c r="VLM17" s="1"/>
      <c r="VLN17" s="1"/>
      <c r="VLO17" s="1"/>
      <c r="VLP17" s="1"/>
      <c r="VLQ17" s="1"/>
      <c r="VLR17" s="1"/>
      <c r="VLS17" s="1"/>
      <c r="VLT17" s="1"/>
      <c r="VLU17" s="1"/>
      <c r="VLV17" s="1"/>
      <c r="VLW17" s="1"/>
      <c r="VLX17" s="1"/>
      <c r="VLY17" s="1"/>
      <c r="VLZ17" s="1"/>
      <c r="VMA17" s="1"/>
      <c r="VMB17" s="1"/>
      <c r="VMC17" s="1"/>
      <c r="VMD17" s="1"/>
      <c r="VME17" s="1"/>
      <c r="VMF17" s="1"/>
      <c r="VMG17" s="1"/>
      <c r="VMH17" s="1"/>
      <c r="VMI17" s="1"/>
      <c r="VMJ17" s="1"/>
      <c r="VMK17" s="1"/>
      <c r="VML17" s="1"/>
      <c r="VMM17" s="1"/>
      <c r="VMN17" s="1"/>
      <c r="VMO17" s="1"/>
      <c r="VMP17" s="1"/>
      <c r="VMQ17" s="1"/>
      <c r="VMR17" s="1"/>
      <c r="VMS17" s="1"/>
      <c r="VMT17" s="1"/>
      <c r="VMU17" s="1"/>
      <c r="VMV17" s="1"/>
      <c r="VMW17" s="1"/>
      <c r="VMX17" s="1"/>
      <c r="VMY17" s="1"/>
      <c r="VMZ17" s="1"/>
      <c r="VNA17" s="1"/>
      <c r="VNB17" s="1"/>
      <c r="VNC17" s="1"/>
      <c r="VND17" s="1"/>
      <c r="VNE17" s="1"/>
      <c r="VNF17" s="1"/>
      <c r="VNG17" s="1"/>
      <c r="VNH17" s="1"/>
      <c r="VNI17" s="1"/>
      <c r="VNJ17" s="1"/>
      <c r="VNK17" s="1"/>
      <c r="VNL17" s="1"/>
      <c r="VNM17" s="1"/>
      <c r="VNN17" s="1"/>
      <c r="VNO17" s="1"/>
      <c r="VNP17" s="1"/>
      <c r="VNQ17" s="1"/>
      <c r="VNR17" s="1"/>
      <c r="VNS17" s="1"/>
      <c r="VNT17" s="1"/>
      <c r="VNU17" s="1"/>
      <c r="VNV17" s="1"/>
      <c r="VNW17" s="1"/>
      <c r="VNX17" s="1"/>
      <c r="VNY17" s="1"/>
      <c r="VNZ17" s="1"/>
      <c r="VOA17" s="1"/>
      <c r="VOB17" s="1"/>
      <c r="VOC17" s="1"/>
      <c r="VOD17" s="1"/>
      <c r="VOE17" s="1"/>
      <c r="VOF17" s="1"/>
      <c r="VOG17" s="1"/>
      <c r="VOH17" s="1"/>
      <c r="VOI17" s="1"/>
      <c r="VOJ17" s="1"/>
      <c r="VOK17" s="1"/>
      <c r="VOL17" s="1"/>
      <c r="VOM17" s="1"/>
      <c r="VON17" s="1"/>
      <c r="VOO17" s="1"/>
      <c r="VOP17" s="1"/>
      <c r="VOQ17" s="1"/>
      <c r="VOR17" s="1"/>
      <c r="VOS17" s="1"/>
      <c r="VOT17" s="1"/>
      <c r="VOU17" s="1"/>
      <c r="VOV17" s="1"/>
      <c r="VOW17" s="1"/>
      <c r="VOX17" s="1"/>
      <c r="VOY17" s="1"/>
      <c r="VOZ17" s="1"/>
      <c r="VPA17" s="1"/>
      <c r="VPB17" s="1"/>
      <c r="VPC17" s="1"/>
      <c r="VPD17" s="1"/>
      <c r="VPE17" s="1"/>
      <c r="VPF17" s="1"/>
      <c r="VPG17" s="1"/>
      <c r="VPH17" s="1"/>
      <c r="VPI17" s="1"/>
      <c r="VPJ17" s="1"/>
      <c r="VPK17" s="1"/>
      <c r="VPL17" s="1"/>
      <c r="VPM17" s="1"/>
      <c r="VPN17" s="1"/>
      <c r="VPO17" s="1"/>
      <c r="VPP17" s="1"/>
      <c r="VPQ17" s="1"/>
      <c r="VPR17" s="1"/>
      <c r="VPS17" s="1"/>
      <c r="VPT17" s="1"/>
      <c r="VPU17" s="1"/>
      <c r="VPV17" s="1"/>
      <c r="VPW17" s="1"/>
      <c r="VPX17" s="1"/>
      <c r="VPY17" s="1"/>
      <c r="VPZ17" s="1"/>
      <c r="VQA17" s="1"/>
      <c r="VQB17" s="1"/>
      <c r="VQC17" s="1"/>
      <c r="VQD17" s="1"/>
      <c r="VQE17" s="1"/>
      <c r="VQF17" s="1"/>
      <c r="VQG17" s="1"/>
      <c r="VQH17" s="1"/>
      <c r="VQI17" s="1"/>
      <c r="VQJ17" s="1"/>
      <c r="VQK17" s="1"/>
      <c r="VQL17" s="1"/>
      <c r="VQM17" s="1"/>
      <c r="VQN17" s="1"/>
      <c r="VQO17" s="1"/>
      <c r="VQP17" s="1"/>
      <c r="VQQ17" s="1"/>
      <c r="VQR17" s="1"/>
      <c r="VQS17" s="1"/>
      <c r="VQT17" s="1"/>
      <c r="VQU17" s="1"/>
      <c r="VQV17" s="1"/>
      <c r="VQW17" s="1"/>
      <c r="VQX17" s="1"/>
      <c r="VQY17" s="1"/>
      <c r="VQZ17" s="1"/>
      <c r="VRA17" s="1"/>
      <c r="VRB17" s="1"/>
      <c r="VRC17" s="1"/>
      <c r="VRD17" s="1"/>
      <c r="VRE17" s="1"/>
      <c r="VRF17" s="1"/>
      <c r="VRG17" s="1"/>
      <c r="VRH17" s="1"/>
      <c r="VRI17" s="1"/>
      <c r="VRJ17" s="1"/>
      <c r="VRK17" s="1"/>
      <c r="VRL17" s="1"/>
      <c r="VRM17" s="1"/>
      <c r="VRN17" s="1"/>
      <c r="VRO17" s="1"/>
      <c r="VRP17" s="1"/>
      <c r="VRQ17" s="1"/>
      <c r="VRR17" s="1"/>
      <c r="VRS17" s="1"/>
      <c r="VRT17" s="1"/>
      <c r="VRU17" s="1"/>
      <c r="VRV17" s="1"/>
      <c r="VRW17" s="1"/>
      <c r="VRX17" s="1"/>
      <c r="VRY17" s="1"/>
      <c r="VRZ17" s="1"/>
      <c r="VSA17" s="1"/>
      <c r="VSB17" s="1"/>
      <c r="VSC17" s="1"/>
      <c r="VSD17" s="1"/>
      <c r="VSE17" s="1"/>
      <c r="VSF17" s="1"/>
      <c r="VSG17" s="1"/>
      <c r="VSH17" s="1"/>
      <c r="VSI17" s="1"/>
      <c r="VSJ17" s="1"/>
      <c r="VSK17" s="1"/>
      <c r="VSL17" s="1"/>
      <c r="VSM17" s="1"/>
      <c r="VSN17" s="1"/>
      <c r="VSO17" s="1"/>
      <c r="VSP17" s="1"/>
      <c r="VSQ17" s="1"/>
    </row>
    <row r="18" spans="4:15383" s="3" customFormat="1" ht="20.100000000000001" customHeight="1">
      <c r="D18" s="17"/>
      <c r="E18" s="24"/>
      <c r="F18" s="22"/>
      <c r="G18" s="22"/>
      <c r="H18" s="22"/>
      <c r="I18" s="22"/>
      <c r="J18" s="22"/>
      <c r="K18" s="22"/>
      <c r="L18" s="22"/>
      <c r="M18" s="22"/>
      <c r="N18" s="22"/>
      <c r="O18" s="22"/>
      <c r="P18" s="22"/>
      <c r="Q18" s="22"/>
      <c r="R18" s="22"/>
      <c r="S18" s="22"/>
      <c r="T18" s="22"/>
      <c r="U18" s="22"/>
      <c r="V18" s="584" t="str">
        <f>HYPERLINK("#'担当者データ'!A1","担当者データ")</f>
        <v>担当者データ</v>
      </c>
      <c r="W18" s="584"/>
      <c r="X18" s="584"/>
      <c r="Y18" s="584"/>
      <c r="Z18" s="584"/>
      <c r="AA18" s="584"/>
      <c r="AB18" s="584"/>
      <c r="AC18" s="584"/>
      <c r="AD18" s="584"/>
      <c r="AE18" s="584"/>
      <c r="AF18" s="584"/>
      <c r="AG18" s="584"/>
      <c r="AH18" s="584"/>
      <c r="AI18" s="584"/>
      <c r="AJ18" s="584"/>
      <c r="AK18" s="584"/>
      <c r="AL18" s="584"/>
      <c r="AM18" s="584"/>
      <c r="AN18" s="29"/>
      <c r="AO18" s="29"/>
      <c r="AP18" s="29"/>
      <c r="AQ18" s="29"/>
      <c r="AR18" s="29"/>
      <c r="AS18" s="30"/>
      <c r="AT18" s="31"/>
      <c r="AU18" s="3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row>
    <row r="19" spans="4:15383" s="3" customFormat="1" ht="20.100000000000001" customHeight="1">
      <c r="D19" s="17"/>
      <c r="E19" s="24"/>
      <c r="F19" s="22"/>
      <c r="G19" s="22"/>
      <c r="H19" s="22"/>
      <c r="I19" s="22"/>
      <c r="J19" s="22"/>
      <c r="K19" s="22"/>
      <c r="L19" s="22"/>
      <c r="M19" s="22"/>
      <c r="N19" s="22"/>
      <c r="O19" s="22"/>
      <c r="P19" s="22"/>
      <c r="Q19" s="22"/>
      <c r="R19" s="22"/>
      <c r="S19" s="22"/>
      <c r="T19" s="22"/>
      <c r="U19" s="22"/>
      <c r="V19" s="584" t="str">
        <f>HYPERLINK("#'担当者区分データ'!A1","担当者区分データ")</f>
        <v>担当者区分データ</v>
      </c>
      <c r="W19" s="584"/>
      <c r="X19" s="584"/>
      <c r="Y19" s="584"/>
      <c r="Z19" s="584"/>
      <c r="AA19" s="584"/>
      <c r="AB19" s="584"/>
      <c r="AC19" s="584"/>
      <c r="AD19" s="584"/>
      <c r="AE19" s="584"/>
      <c r="AF19" s="584"/>
      <c r="AG19" s="584"/>
      <c r="AH19" s="584"/>
      <c r="AI19" s="584"/>
      <c r="AJ19" s="584"/>
      <c r="AK19" s="584"/>
      <c r="AL19" s="584"/>
      <c r="AM19" s="584"/>
      <c r="AN19" s="22"/>
      <c r="AO19" s="22"/>
      <c r="AP19" s="22"/>
      <c r="AQ19" s="22"/>
      <c r="AR19" s="22"/>
      <c r="AS19" s="23"/>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row>
    <row r="20" spans="4:15383" s="3" customFormat="1" ht="20.100000000000001" customHeight="1">
      <c r="D20" s="17"/>
      <c r="E20" s="24"/>
      <c r="F20" s="22"/>
      <c r="G20" s="22"/>
      <c r="H20" s="22"/>
      <c r="I20" s="22"/>
      <c r="J20" s="22"/>
      <c r="K20" s="22"/>
      <c r="L20" s="22"/>
      <c r="M20" s="22"/>
      <c r="N20" s="22"/>
      <c r="O20" s="22"/>
      <c r="P20" s="22"/>
      <c r="Q20" s="22"/>
      <c r="R20" s="22"/>
      <c r="S20" s="22"/>
      <c r="T20" s="22"/>
      <c r="U20" s="22"/>
      <c r="V20" s="584" t="str">
        <f>HYPERLINK("#'倉庫データ'!A1","倉庫データ")</f>
        <v>倉庫データ</v>
      </c>
      <c r="W20" s="584"/>
      <c r="X20" s="584"/>
      <c r="Y20" s="584"/>
      <c r="Z20" s="584"/>
      <c r="AA20" s="584"/>
      <c r="AB20" s="584"/>
      <c r="AC20" s="584"/>
      <c r="AD20" s="584"/>
      <c r="AE20" s="584"/>
      <c r="AF20" s="584"/>
      <c r="AG20" s="584"/>
      <c r="AH20" s="584"/>
      <c r="AI20" s="584"/>
      <c r="AJ20" s="584"/>
      <c r="AK20" s="584"/>
      <c r="AL20" s="584"/>
      <c r="AM20" s="584"/>
      <c r="AN20" s="22"/>
      <c r="AO20" s="22"/>
      <c r="AP20" s="22"/>
      <c r="AQ20" s="22"/>
      <c r="AR20" s="22"/>
      <c r="AS20" s="23"/>
    </row>
    <row r="21" spans="4:15383" s="3" customFormat="1" ht="20.100000000000001" customHeight="1">
      <c r="D21" s="17"/>
      <c r="E21" s="24"/>
      <c r="F21" s="22"/>
      <c r="G21" s="22"/>
      <c r="H21" s="22"/>
      <c r="I21" s="22"/>
      <c r="J21" s="22"/>
      <c r="K21" s="22"/>
      <c r="L21" s="22"/>
      <c r="M21" s="22"/>
      <c r="N21" s="22"/>
      <c r="O21" s="22"/>
      <c r="P21" s="22"/>
      <c r="Q21" s="22"/>
      <c r="R21" s="22"/>
      <c r="S21" s="22"/>
      <c r="T21" s="22"/>
      <c r="U21" s="22"/>
      <c r="V21" s="584" t="str">
        <f>HYPERLINK("#'倉庫区分データ'!A1","倉庫区分データ")</f>
        <v>倉庫区分データ</v>
      </c>
      <c r="W21" s="584"/>
      <c r="X21" s="584"/>
      <c r="Y21" s="584"/>
      <c r="Z21" s="584"/>
      <c r="AA21" s="584"/>
      <c r="AB21" s="584"/>
      <c r="AC21" s="584"/>
      <c r="AD21" s="584"/>
      <c r="AE21" s="584"/>
      <c r="AF21" s="584"/>
      <c r="AG21" s="584"/>
      <c r="AH21" s="584"/>
      <c r="AI21" s="584"/>
      <c r="AJ21" s="584"/>
      <c r="AK21" s="584"/>
      <c r="AL21" s="584"/>
      <c r="AM21" s="584"/>
      <c r="AN21" s="22"/>
      <c r="AO21" s="22"/>
      <c r="AP21" s="22"/>
      <c r="AQ21" s="22"/>
      <c r="AR21" s="22"/>
      <c r="AS21" s="23"/>
    </row>
    <row r="22" spans="4:15383" s="3" customFormat="1" ht="20.100000000000001" customHeight="1">
      <c r="D22" s="17"/>
      <c r="E22" s="24"/>
      <c r="F22" s="22"/>
      <c r="G22" s="22"/>
      <c r="H22" s="22"/>
      <c r="I22" s="22"/>
      <c r="J22" s="22"/>
      <c r="K22" s="22"/>
      <c r="L22" s="22"/>
      <c r="M22" s="22"/>
      <c r="N22" s="22"/>
      <c r="O22" s="22"/>
      <c r="P22" s="22"/>
      <c r="Q22" s="22"/>
      <c r="R22" s="22"/>
      <c r="S22" s="22"/>
      <c r="T22" s="22"/>
      <c r="U22" s="22"/>
      <c r="V22" s="584" t="str">
        <f>HYPERLINK("#'為替レートデータ'!A1","為替レートデータ")</f>
        <v>為替レートデータ</v>
      </c>
      <c r="W22" s="584"/>
      <c r="X22" s="584"/>
      <c r="Y22" s="584"/>
      <c r="Z22" s="584"/>
      <c r="AA22" s="584"/>
      <c r="AB22" s="584"/>
      <c r="AC22" s="584"/>
      <c r="AD22" s="584"/>
      <c r="AE22" s="584"/>
      <c r="AF22" s="584"/>
      <c r="AG22" s="584"/>
      <c r="AH22" s="584"/>
      <c r="AI22" s="584"/>
      <c r="AJ22" s="584"/>
      <c r="AK22" s="584"/>
      <c r="AL22" s="584"/>
      <c r="AM22" s="584"/>
      <c r="AN22" s="22"/>
      <c r="AO22" s="22"/>
      <c r="AP22" s="22"/>
      <c r="AQ22" s="22"/>
      <c r="AR22" s="22"/>
      <c r="AS22" s="23"/>
    </row>
    <row r="23" spans="4:15383" s="3" customFormat="1" ht="20.100000000000001" customHeight="1">
      <c r="D23" s="17"/>
      <c r="E23" s="24"/>
      <c r="F23" s="22"/>
      <c r="G23" s="22"/>
      <c r="H23" s="22"/>
      <c r="I23" s="22"/>
      <c r="J23" s="22"/>
      <c r="K23" s="22"/>
      <c r="L23" s="22"/>
      <c r="M23" s="22"/>
      <c r="N23" s="22"/>
      <c r="O23" s="22"/>
      <c r="P23" s="22"/>
      <c r="Q23" s="22"/>
      <c r="R23" s="22"/>
      <c r="S23" s="22"/>
      <c r="T23" s="22"/>
      <c r="U23" s="22"/>
      <c r="V23" s="584" t="str">
        <f>HYPERLINK("#'摘要データ'!A1","摘要データ")</f>
        <v>摘要データ</v>
      </c>
      <c r="W23" s="584"/>
      <c r="X23" s="584"/>
      <c r="Y23" s="584"/>
      <c r="Z23" s="584"/>
      <c r="AA23" s="584"/>
      <c r="AB23" s="584"/>
      <c r="AC23" s="584"/>
      <c r="AD23" s="584"/>
      <c r="AE23" s="584"/>
      <c r="AF23" s="584"/>
      <c r="AG23" s="584"/>
      <c r="AH23" s="584"/>
      <c r="AI23" s="584"/>
      <c r="AJ23" s="584"/>
      <c r="AK23" s="584"/>
      <c r="AL23" s="584"/>
      <c r="AM23" s="584"/>
      <c r="AN23" s="25"/>
      <c r="AO23" s="25"/>
      <c r="AP23" s="25"/>
      <c r="AQ23" s="25"/>
      <c r="AR23" s="25"/>
      <c r="AS23" s="23"/>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c r="KZN23" s="1"/>
      <c r="KZO23" s="1"/>
      <c r="KZP23" s="1"/>
      <c r="KZQ23" s="1"/>
      <c r="KZR23" s="1"/>
      <c r="KZS23" s="1"/>
      <c r="KZT23" s="1"/>
      <c r="KZU23" s="1"/>
      <c r="KZV23" s="1"/>
      <c r="KZW23" s="1"/>
      <c r="KZX23" s="1"/>
      <c r="KZY23" s="1"/>
      <c r="KZZ23" s="1"/>
      <c r="LAA23" s="1"/>
      <c r="LAB23" s="1"/>
      <c r="LAC23" s="1"/>
      <c r="LAD23" s="1"/>
      <c r="LAE23" s="1"/>
      <c r="LAF23" s="1"/>
      <c r="LAG23" s="1"/>
      <c r="LAH23" s="1"/>
      <c r="LAI23" s="1"/>
      <c r="LAJ23" s="1"/>
      <c r="LAK23" s="1"/>
      <c r="LAL23" s="1"/>
      <c r="LAM23" s="1"/>
      <c r="LAN23" s="1"/>
      <c r="LAO23" s="1"/>
      <c r="LAP23" s="1"/>
      <c r="LAQ23" s="1"/>
      <c r="LAR23" s="1"/>
      <c r="LAS23" s="1"/>
      <c r="LAT23" s="1"/>
      <c r="LAU23" s="1"/>
      <c r="LAV23" s="1"/>
      <c r="LAW23" s="1"/>
      <c r="LAX23" s="1"/>
      <c r="LAY23" s="1"/>
      <c r="LAZ23" s="1"/>
      <c r="LBA23" s="1"/>
      <c r="LBB23" s="1"/>
      <c r="LBC23" s="1"/>
      <c r="LBD23" s="1"/>
      <c r="LBE23" s="1"/>
      <c r="LBF23" s="1"/>
      <c r="LBG23" s="1"/>
      <c r="LBH23" s="1"/>
      <c r="LBI23" s="1"/>
      <c r="LBJ23" s="1"/>
      <c r="LBK23" s="1"/>
      <c r="LBL23" s="1"/>
      <c r="LBM23" s="1"/>
      <c r="LBN23" s="1"/>
      <c r="LBO23" s="1"/>
      <c r="LBP23" s="1"/>
      <c r="LBQ23" s="1"/>
      <c r="LBR23" s="1"/>
      <c r="LBS23" s="1"/>
      <c r="LBT23" s="1"/>
      <c r="LBU23" s="1"/>
      <c r="LBV23" s="1"/>
      <c r="LBW23" s="1"/>
      <c r="LBX23" s="1"/>
      <c r="LBY23" s="1"/>
      <c r="LBZ23" s="1"/>
      <c r="LCA23" s="1"/>
      <c r="LCB23" s="1"/>
      <c r="LCC23" s="1"/>
      <c r="LCD23" s="1"/>
      <c r="LCE23" s="1"/>
      <c r="LCF23" s="1"/>
      <c r="LCG23" s="1"/>
      <c r="LCH23" s="1"/>
      <c r="LCI23" s="1"/>
      <c r="LCJ23" s="1"/>
      <c r="LCK23" s="1"/>
      <c r="LCL23" s="1"/>
      <c r="LCM23" s="1"/>
      <c r="LCN23" s="1"/>
      <c r="LCO23" s="1"/>
      <c r="LCP23" s="1"/>
      <c r="LCQ23" s="1"/>
      <c r="LCR23" s="1"/>
      <c r="LCS23" s="1"/>
      <c r="LCT23" s="1"/>
      <c r="LCU23" s="1"/>
      <c r="LCV23" s="1"/>
      <c r="LCW23" s="1"/>
      <c r="LCX23" s="1"/>
      <c r="LCY23" s="1"/>
      <c r="LCZ23" s="1"/>
      <c r="LDA23" s="1"/>
      <c r="LDB23" s="1"/>
      <c r="LDC23" s="1"/>
      <c r="LDD23" s="1"/>
      <c r="LDE23" s="1"/>
      <c r="LDF23" s="1"/>
      <c r="LDG23" s="1"/>
      <c r="LDH23" s="1"/>
      <c r="LDI23" s="1"/>
      <c r="LDJ23" s="1"/>
      <c r="LDK23" s="1"/>
      <c r="LDL23" s="1"/>
      <c r="LDM23" s="1"/>
      <c r="LDN23" s="1"/>
      <c r="LDO23" s="1"/>
      <c r="LDP23" s="1"/>
      <c r="LDQ23" s="1"/>
      <c r="LDR23" s="1"/>
      <c r="LDS23" s="1"/>
      <c r="LDT23" s="1"/>
      <c r="LDU23" s="1"/>
      <c r="LDV23" s="1"/>
      <c r="LDW23" s="1"/>
      <c r="LDX23" s="1"/>
      <c r="LDY23" s="1"/>
      <c r="LDZ23" s="1"/>
      <c r="LEA23" s="1"/>
      <c r="LEB23" s="1"/>
      <c r="LEC23" s="1"/>
      <c r="LED23" s="1"/>
      <c r="LEE23" s="1"/>
      <c r="LEF23" s="1"/>
      <c r="LEG23" s="1"/>
      <c r="LEH23" s="1"/>
      <c r="LEI23" s="1"/>
      <c r="LEJ23" s="1"/>
      <c r="LEK23" s="1"/>
      <c r="LEL23" s="1"/>
      <c r="LEM23" s="1"/>
      <c r="LEN23" s="1"/>
      <c r="LEO23" s="1"/>
      <c r="LEP23" s="1"/>
      <c r="LEQ23" s="1"/>
      <c r="LER23" s="1"/>
      <c r="LES23" s="1"/>
      <c r="LET23" s="1"/>
      <c r="LEU23" s="1"/>
      <c r="LEV23" s="1"/>
      <c r="LEW23" s="1"/>
      <c r="LEX23" s="1"/>
      <c r="LEY23" s="1"/>
      <c r="LEZ23" s="1"/>
      <c r="LFA23" s="1"/>
      <c r="LFB23" s="1"/>
      <c r="LFC23" s="1"/>
      <c r="LFD23" s="1"/>
      <c r="LFE23" s="1"/>
      <c r="LFF23" s="1"/>
      <c r="LFG23" s="1"/>
      <c r="LFH23" s="1"/>
      <c r="LFI23" s="1"/>
      <c r="LFJ23" s="1"/>
      <c r="LFK23" s="1"/>
      <c r="LFL23" s="1"/>
      <c r="LFM23" s="1"/>
      <c r="LFN23" s="1"/>
      <c r="LFO23" s="1"/>
      <c r="LFP23" s="1"/>
      <c r="LFQ23" s="1"/>
      <c r="LFR23" s="1"/>
      <c r="LFS23" s="1"/>
      <c r="LFT23" s="1"/>
      <c r="LFU23" s="1"/>
      <c r="LFV23" s="1"/>
      <c r="LFW23" s="1"/>
      <c r="LFX23" s="1"/>
      <c r="LFY23" s="1"/>
      <c r="LFZ23" s="1"/>
      <c r="LGA23" s="1"/>
      <c r="LGB23" s="1"/>
      <c r="LGC23" s="1"/>
      <c r="LGD23" s="1"/>
      <c r="LGE23" s="1"/>
      <c r="LGF23" s="1"/>
      <c r="LGG23" s="1"/>
      <c r="LGH23" s="1"/>
      <c r="LGI23" s="1"/>
      <c r="LGJ23" s="1"/>
      <c r="LGK23" s="1"/>
      <c r="LGL23" s="1"/>
      <c r="LGM23" s="1"/>
      <c r="LGN23" s="1"/>
      <c r="LGO23" s="1"/>
      <c r="LGP23" s="1"/>
      <c r="LGQ23" s="1"/>
      <c r="LGR23" s="1"/>
      <c r="LGS23" s="1"/>
      <c r="LGT23" s="1"/>
      <c r="LGU23" s="1"/>
      <c r="LGV23" s="1"/>
      <c r="LGW23" s="1"/>
      <c r="LGX23" s="1"/>
      <c r="LGY23" s="1"/>
      <c r="LGZ23" s="1"/>
      <c r="LHA23" s="1"/>
      <c r="LHB23" s="1"/>
      <c r="LHC23" s="1"/>
      <c r="LHD23" s="1"/>
      <c r="LHE23" s="1"/>
      <c r="LHF23" s="1"/>
      <c r="LHG23" s="1"/>
      <c r="LHH23" s="1"/>
      <c r="LHI23" s="1"/>
      <c r="LHJ23" s="1"/>
      <c r="LHK23" s="1"/>
      <c r="LHL23" s="1"/>
      <c r="LHM23" s="1"/>
      <c r="LHN23" s="1"/>
      <c r="LHO23" s="1"/>
      <c r="LHP23" s="1"/>
      <c r="LHQ23" s="1"/>
      <c r="LHR23" s="1"/>
      <c r="LHS23" s="1"/>
      <c r="LHT23" s="1"/>
      <c r="LHU23" s="1"/>
      <c r="LHV23" s="1"/>
      <c r="LHW23" s="1"/>
      <c r="LHX23" s="1"/>
      <c r="LHY23" s="1"/>
      <c r="LHZ23" s="1"/>
      <c r="LIA23" s="1"/>
      <c r="LIB23" s="1"/>
      <c r="LIC23" s="1"/>
      <c r="LID23" s="1"/>
      <c r="LIE23" s="1"/>
      <c r="LIF23" s="1"/>
      <c r="LIG23" s="1"/>
      <c r="LIH23" s="1"/>
      <c r="LII23" s="1"/>
      <c r="LIJ23" s="1"/>
      <c r="LIK23" s="1"/>
      <c r="LIL23" s="1"/>
      <c r="LIM23" s="1"/>
      <c r="LIN23" s="1"/>
      <c r="LIO23" s="1"/>
      <c r="LIP23" s="1"/>
      <c r="LIQ23" s="1"/>
      <c r="LIR23" s="1"/>
      <c r="LIS23" s="1"/>
      <c r="LIT23" s="1"/>
      <c r="LIU23" s="1"/>
      <c r="LIV23" s="1"/>
      <c r="LIW23" s="1"/>
      <c r="LIX23" s="1"/>
      <c r="LIY23" s="1"/>
      <c r="LIZ23" s="1"/>
      <c r="LJA23" s="1"/>
      <c r="LJB23" s="1"/>
      <c r="LJC23" s="1"/>
      <c r="LJD23" s="1"/>
      <c r="LJE23" s="1"/>
      <c r="LJF23" s="1"/>
      <c r="LJG23" s="1"/>
      <c r="LJH23" s="1"/>
      <c r="LJI23" s="1"/>
      <c r="LJJ23" s="1"/>
      <c r="LJK23" s="1"/>
      <c r="LJL23" s="1"/>
      <c r="LJM23" s="1"/>
      <c r="LJN23" s="1"/>
      <c r="LJO23" s="1"/>
      <c r="LJP23" s="1"/>
      <c r="LJQ23" s="1"/>
      <c r="LJR23" s="1"/>
      <c r="LJS23" s="1"/>
      <c r="LJT23" s="1"/>
      <c r="LJU23" s="1"/>
      <c r="LJV23" s="1"/>
      <c r="LJW23" s="1"/>
      <c r="LJX23" s="1"/>
      <c r="LJY23" s="1"/>
      <c r="LJZ23" s="1"/>
      <c r="LKA23" s="1"/>
      <c r="LKB23" s="1"/>
      <c r="LKC23" s="1"/>
      <c r="LKD23" s="1"/>
      <c r="LKE23" s="1"/>
      <c r="LKF23" s="1"/>
      <c r="LKG23" s="1"/>
      <c r="LKH23" s="1"/>
      <c r="LKI23" s="1"/>
      <c r="LKJ23" s="1"/>
      <c r="LKK23" s="1"/>
      <c r="LKL23" s="1"/>
      <c r="LKM23" s="1"/>
      <c r="LKN23" s="1"/>
      <c r="LKO23" s="1"/>
      <c r="LKP23" s="1"/>
      <c r="LKQ23" s="1"/>
      <c r="LKR23" s="1"/>
      <c r="LKS23" s="1"/>
      <c r="LKT23" s="1"/>
      <c r="LKU23" s="1"/>
      <c r="LKV23" s="1"/>
      <c r="LKW23" s="1"/>
      <c r="LKX23" s="1"/>
      <c r="LKY23" s="1"/>
      <c r="LKZ23" s="1"/>
      <c r="LLA23" s="1"/>
      <c r="LLB23" s="1"/>
      <c r="LLC23" s="1"/>
      <c r="LLD23" s="1"/>
      <c r="LLE23" s="1"/>
      <c r="LLF23" s="1"/>
      <c r="LLG23" s="1"/>
      <c r="LLH23" s="1"/>
      <c r="LLI23" s="1"/>
      <c r="LLJ23" s="1"/>
      <c r="LLK23" s="1"/>
      <c r="LLL23" s="1"/>
      <c r="LLM23" s="1"/>
      <c r="LLN23" s="1"/>
      <c r="LLO23" s="1"/>
      <c r="LLP23" s="1"/>
      <c r="LLQ23" s="1"/>
      <c r="LLR23" s="1"/>
      <c r="LLS23" s="1"/>
      <c r="LLT23" s="1"/>
      <c r="LLU23" s="1"/>
      <c r="LLV23" s="1"/>
      <c r="LLW23" s="1"/>
      <c r="LLX23" s="1"/>
      <c r="LLY23" s="1"/>
      <c r="LLZ23" s="1"/>
      <c r="LMA23" s="1"/>
      <c r="LMB23" s="1"/>
      <c r="LMC23" s="1"/>
      <c r="LMD23" s="1"/>
      <c r="LME23" s="1"/>
      <c r="LMF23" s="1"/>
      <c r="LMG23" s="1"/>
      <c r="LMH23" s="1"/>
      <c r="LMI23" s="1"/>
      <c r="LMJ23" s="1"/>
      <c r="LMK23" s="1"/>
      <c r="LML23" s="1"/>
      <c r="LMM23" s="1"/>
      <c r="LMN23" s="1"/>
      <c r="LMO23" s="1"/>
      <c r="LMP23" s="1"/>
      <c r="LMQ23" s="1"/>
      <c r="LMR23" s="1"/>
      <c r="LMS23" s="1"/>
      <c r="LMT23" s="1"/>
      <c r="LMU23" s="1"/>
      <c r="LMV23" s="1"/>
      <c r="LMW23" s="1"/>
      <c r="LMX23" s="1"/>
      <c r="LMY23" s="1"/>
      <c r="LMZ23" s="1"/>
      <c r="LNA23" s="1"/>
      <c r="LNB23" s="1"/>
      <c r="LNC23" s="1"/>
      <c r="LND23" s="1"/>
      <c r="LNE23" s="1"/>
      <c r="LNF23" s="1"/>
      <c r="LNG23" s="1"/>
      <c r="LNH23" s="1"/>
      <c r="LNI23" s="1"/>
      <c r="LNJ23" s="1"/>
      <c r="LNK23" s="1"/>
      <c r="LNL23" s="1"/>
      <c r="LNM23" s="1"/>
      <c r="LNN23" s="1"/>
      <c r="LNO23" s="1"/>
      <c r="LNP23" s="1"/>
      <c r="LNQ23" s="1"/>
      <c r="LNR23" s="1"/>
      <c r="LNS23" s="1"/>
      <c r="LNT23" s="1"/>
      <c r="LNU23" s="1"/>
      <c r="LNV23" s="1"/>
      <c r="LNW23" s="1"/>
      <c r="LNX23" s="1"/>
      <c r="LNY23" s="1"/>
      <c r="LNZ23" s="1"/>
      <c r="LOA23" s="1"/>
      <c r="LOB23" s="1"/>
      <c r="LOC23" s="1"/>
      <c r="LOD23" s="1"/>
      <c r="LOE23" s="1"/>
      <c r="LOF23" s="1"/>
      <c r="LOG23" s="1"/>
      <c r="LOH23" s="1"/>
      <c r="LOI23" s="1"/>
      <c r="LOJ23" s="1"/>
      <c r="LOK23" s="1"/>
      <c r="LOL23" s="1"/>
      <c r="LOM23" s="1"/>
      <c r="LON23" s="1"/>
      <c r="LOO23" s="1"/>
      <c r="LOP23" s="1"/>
      <c r="LOQ23" s="1"/>
      <c r="LOR23" s="1"/>
      <c r="LOS23" s="1"/>
      <c r="LOT23" s="1"/>
      <c r="LOU23" s="1"/>
      <c r="LOV23" s="1"/>
      <c r="LOW23" s="1"/>
      <c r="LOX23" s="1"/>
      <c r="LOY23" s="1"/>
      <c r="LOZ23" s="1"/>
      <c r="LPA23" s="1"/>
      <c r="LPB23" s="1"/>
      <c r="LPC23" s="1"/>
      <c r="LPD23" s="1"/>
      <c r="LPE23" s="1"/>
      <c r="LPF23" s="1"/>
      <c r="LPG23" s="1"/>
      <c r="LPH23" s="1"/>
      <c r="LPI23" s="1"/>
      <c r="LPJ23" s="1"/>
      <c r="LPK23" s="1"/>
      <c r="LPL23" s="1"/>
      <c r="LPM23" s="1"/>
      <c r="LPN23" s="1"/>
      <c r="LPO23" s="1"/>
      <c r="LPP23" s="1"/>
      <c r="LPQ23" s="1"/>
      <c r="LPR23" s="1"/>
      <c r="LPS23" s="1"/>
      <c r="LPT23" s="1"/>
      <c r="LPU23" s="1"/>
      <c r="LPV23" s="1"/>
      <c r="LPW23" s="1"/>
      <c r="LPX23" s="1"/>
      <c r="LPY23" s="1"/>
      <c r="LPZ23" s="1"/>
      <c r="LQA23" s="1"/>
      <c r="LQB23" s="1"/>
      <c r="LQC23" s="1"/>
      <c r="LQD23" s="1"/>
      <c r="LQE23" s="1"/>
      <c r="LQF23" s="1"/>
      <c r="LQG23" s="1"/>
      <c r="LQH23" s="1"/>
      <c r="LQI23" s="1"/>
      <c r="LQJ23" s="1"/>
      <c r="LQK23" s="1"/>
      <c r="LQL23" s="1"/>
      <c r="LQM23" s="1"/>
      <c r="LQN23" s="1"/>
      <c r="LQO23" s="1"/>
      <c r="LQP23" s="1"/>
      <c r="LQQ23" s="1"/>
      <c r="LQR23" s="1"/>
      <c r="LQS23" s="1"/>
      <c r="LQT23" s="1"/>
      <c r="LQU23" s="1"/>
      <c r="LQV23" s="1"/>
      <c r="LQW23" s="1"/>
      <c r="LQX23" s="1"/>
      <c r="LQY23" s="1"/>
      <c r="LQZ23" s="1"/>
      <c r="LRA23" s="1"/>
      <c r="LRB23" s="1"/>
      <c r="LRC23" s="1"/>
      <c r="LRD23" s="1"/>
      <c r="LRE23" s="1"/>
      <c r="LRF23" s="1"/>
      <c r="LRG23" s="1"/>
      <c r="LRH23" s="1"/>
      <c r="LRI23" s="1"/>
      <c r="LRJ23" s="1"/>
      <c r="LRK23" s="1"/>
      <c r="LRL23" s="1"/>
      <c r="LRM23" s="1"/>
      <c r="LRN23" s="1"/>
      <c r="LRO23" s="1"/>
      <c r="LRP23" s="1"/>
      <c r="LRQ23" s="1"/>
      <c r="LRR23" s="1"/>
      <c r="LRS23" s="1"/>
      <c r="LRT23" s="1"/>
      <c r="LRU23" s="1"/>
      <c r="LRV23" s="1"/>
      <c r="LRW23" s="1"/>
      <c r="LRX23" s="1"/>
      <c r="LRY23" s="1"/>
      <c r="LRZ23" s="1"/>
      <c r="LSA23" s="1"/>
      <c r="LSB23" s="1"/>
      <c r="LSC23" s="1"/>
      <c r="LSD23" s="1"/>
      <c r="LSE23" s="1"/>
      <c r="LSF23" s="1"/>
      <c r="LSG23" s="1"/>
      <c r="LSH23" s="1"/>
      <c r="LSI23" s="1"/>
      <c r="LSJ23" s="1"/>
      <c r="LSK23" s="1"/>
      <c r="LSL23" s="1"/>
      <c r="LSM23" s="1"/>
      <c r="LSN23" s="1"/>
      <c r="LSO23" s="1"/>
      <c r="LSP23" s="1"/>
      <c r="LSQ23" s="1"/>
      <c r="LSR23" s="1"/>
      <c r="LSS23" s="1"/>
      <c r="LST23" s="1"/>
      <c r="LSU23" s="1"/>
      <c r="LSV23" s="1"/>
      <c r="LSW23" s="1"/>
      <c r="LSX23" s="1"/>
      <c r="LSY23" s="1"/>
      <c r="LSZ23" s="1"/>
      <c r="LTA23" s="1"/>
      <c r="LTB23" s="1"/>
      <c r="LTC23" s="1"/>
      <c r="LTD23" s="1"/>
      <c r="LTE23" s="1"/>
      <c r="LTF23" s="1"/>
      <c r="LTG23" s="1"/>
      <c r="LTH23" s="1"/>
      <c r="LTI23" s="1"/>
      <c r="LTJ23" s="1"/>
      <c r="LTK23" s="1"/>
      <c r="LTL23" s="1"/>
      <c r="LTM23" s="1"/>
      <c r="LTN23" s="1"/>
      <c r="LTO23" s="1"/>
      <c r="LTP23" s="1"/>
      <c r="LTQ23" s="1"/>
      <c r="LTR23" s="1"/>
      <c r="LTS23" s="1"/>
      <c r="LTT23" s="1"/>
      <c r="LTU23" s="1"/>
      <c r="LTV23" s="1"/>
      <c r="LTW23" s="1"/>
      <c r="LTX23" s="1"/>
      <c r="LTY23" s="1"/>
      <c r="LTZ23" s="1"/>
      <c r="LUA23" s="1"/>
      <c r="LUB23" s="1"/>
      <c r="LUC23" s="1"/>
      <c r="LUD23" s="1"/>
      <c r="LUE23" s="1"/>
      <c r="LUF23" s="1"/>
      <c r="LUG23" s="1"/>
      <c r="LUH23" s="1"/>
      <c r="LUI23" s="1"/>
      <c r="LUJ23" s="1"/>
      <c r="LUK23" s="1"/>
      <c r="LUL23" s="1"/>
      <c r="LUM23" s="1"/>
      <c r="LUN23" s="1"/>
      <c r="LUO23" s="1"/>
      <c r="LUP23" s="1"/>
      <c r="LUQ23" s="1"/>
      <c r="LUR23" s="1"/>
      <c r="LUS23" s="1"/>
      <c r="LUT23" s="1"/>
      <c r="LUU23" s="1"/>
      <c r="LUV23" s="1"/>
      <c r="LUW23" s="1"/>
      <c r="LUX23" s="1"/>
      <c r="LUY23" s="1"/>
      <c r="LUZ23" s="1"/>
      <c r="LVA23" s="1"/>
      <c r="LVB23" s="1"/>
      <c r="LVC23" s="1"/>
      <c r="LVD23" s="1"/>
      <c r="LVE23" s="1"/>
      <c r="LVF23" s="1"/>
      <c r="LVG23" s="1"/>
      <c r="LVH23" s="1"/>
      <c r="LVI23" s="1"/>
      <c r="LVJ23" s="1"/>
      <c r="LVK23" s="1"/>
      <c r="LVL23" s="1"/>
      <c r="LVM23" s="1"/>
      <c r="LVN23" s="1"/>
      <c r="LVO23" s="1"/>
      <c r="LVP23" s="1"/>
      <c r="LVQ23" s="1"/>
      <c r="LVR23" s="1"/>
      <c r="LVS23" s="1"/>
      <c r="LVT23" s="1"/>
      <c r="LVU23" s="1"/>
      <c r="LVV23" s="1"/>
      <c r="LVW23" s="1"/>
      <c r="LVX23" s="1"/>
      <c r="LVY23" s="1"/>
      <c r="LVZ23" s="1"/>
      <c r="LWA23" s="1"/>
      <c r="LWB23" s="1"/>
      <c r="LWC23" s="1"/>
      <c r="LWD23" s="1"/>
      <c r="LWE23" s="1"/>
      <c r="LWF23" s="1"/>
      <c r="LWG23" s="1"/>
      <c r="LWH23" s="1"/>
      <c r="LWI23" s="1"/>
      <c r="LWJ23" s="1"/>
      <c r="LWK23" s="1"/>
      <c r="LWL23" s="1"/>
      <c r="LWM23" s="1"/>
      <c r="LWN23" s="1"/>
      <c r="LWO23" s="1"/>
      <c r="LWP23" s="1"/>
      <c r="LWQ23" s="1"/>
      <c r="LWR23" s="1"/>
      <c r="LWS23" s="1"/>
      <c r="LWT23" s="1"/>
      <c r="LWU23" s="1"/>
      <c r="LWV23" s="1"/>
      <c r="LWW23" s="1"/>
      <c r="LWX23" s="1"/>
      <c r="LWY23" s="1"/>
      <c r="LWZ23" s="1"/>
      <c r="LXA23" s="1"/>
      <c r="LXB23" s="1"/>
      <c r="LXC23" s="1"/>
      <c r="LXD23" s="1"/>
      <c r="LXE23" s="1"/>
      <c r="LXF23" s="1"/>
      <c r="LXG23" s="1"/>
      <c r="LXH23" s="1"/>
      <c r="LXI23" s="1"/>
      <c r="LXJ23" s="1"/>
      <c r="LXK23" s="1"/>
      <c r="LXL23" s="1"/>
      <c r="LXM23" s="1"/>
      <c r="LXN23" s="1"/>
      <c r="LXO23" s="1"/>
      <c r="LXP23" s="1"/>
      <c r="LXQ23" s="1"/>
      <c r="LXR23" s="1"/>
      <c r="LXS23" s="1"/>
      <c r="LXT23" s="1"/>
      <c r="LXU23" s="1"/>
      <c r="LXV23" s="1"/>
      <c r="LXW23" s="1"/>
      <c r="LXX23" s="1"/>
      <c r="LXY23" s="1"/>
      <c r="LXZ23" s="1"/>
      <c r="LYA23" s="1"/>
      <c r="LYB23" s="1"/>
      <c r="LYC23" s="1"/>
      <c r="LYD23" s="1"/>
      <c r="LYE23" s="1"/>
      <c r="LYF23" s="1"/>
      <c r="LYG23" s="1"/>
      <c r="LYH23" s="1"/>
      <c r="LYI23" s="1"/>
      <c r="LYJ23" s="1"/>
      <c r="LYK23" s="1"/>
      <c r="LYL23" s="1"/>
      <c r="LYM23" s="1"/>
      <c r="LYN23" s="1"/>
      <c r="LYO23" s="1"/>
      <c r="LYP23" s="1"/>
      <c r="LYQ23" s="1"/>
      <c r="LYR23" s="1"/>
      <c r="LYS23" s="1"/>
      <c r="LYT23" s="1"/>
      <c r="LYU23" s="1"/>
      <c r="LYV23" s="1"/>
      <c r="LYW23" s="1"/>
      <c r="LYX23" s="1"/>
      <c r="LYY23" s="1"/>
      <c r="LYZ23" s="1"/>
      <c r="LZA23" s="1"/>
      <c r="LZB23" s="1"/>
      <c r="LZC23" s="1"/>
      <c r="LZD23" s="1"/>
      <c r="LZE23" s="1"/>
      <c r="LZF23" s="1"/>
      <c r="LZG23" s="1"/>
      <c r="LZH23" s="1"/>
      <c r="LZI23" s="1"/>
      <c r="LZJ23" s="1"/>
      <c r="LZK23" s="1"/>
      <c r="LZL23" s="1"/>
      <c r="LZM23" s="1"/>
      <c r="LZN23" s="1"/>
      <c r="LZO23" s="1"/>
      <c r="LZP23" s="1"/>
      <c r="LZQ23" s="1"/>
      <c r="LZR23" s="1"/>
      <c r="LZS23" s="1"/>
      <c r="LZT23" s="1"/>
      <c r="LZU23" s="1"/>
      <c r="LZV23" s="1"/>
      <c r="LZW23" s="1"/>
      <c r="LZX23" s="1"/>
      <c r="LZY23" s="1"/>
      <c r="LZZ23" s="1"/>
      <c r="MAA23" s="1"/>
      <c r="MAB23" s="1"/>
      <c r="MAC23" s="1"/>
      <c r="MAD23" s="1"/>
      <c r="MAE23" s="1"/>
      <c r="MAF23" s="1"/>
      <c r="MAG23" s="1"/>
      <c r="MAH23" s="1"/>
      <c r="MAI23" s="1"/>
      <c r="MAJ23" s="1"/>
      <c r="MAK23" s="1"/>
      <c r="MAL23" s="1"/>
      <c r="MAM23" s="1"/>
      <c r="MAN23" s="1"/>
      <c r="MAO23" s="1"/>
      <c r="MAP23" s="1"/>
      <c r="MAQ23" s="1"/>
      <c r="MAR23" s="1"/>
      <c r="MAS23" s="1"/>
      <c r="MAT23" s="1"/>
      <c r="MAU23" s="1"/>
      <c r="MAV23" s="1"/>
      <c r="MAW23" s="1"/>
      <c r="MAX23" s="1"/>
      <c r="MAY23" s="1"/>
      <c r="MAZ23" s="1"/>
      <c r="MBA23" s="1"/>
      <c r="MBB23" s="1"/>
      <c r="MBC23" s="1"/>
      <c r="MBD23" s="1"/>
      <c r="MBE23" s="1"/>
      <c r="MBF23" s="1"/>
      <c r="MBG23" s="1"/>
      <c r="MBH23" s="1"/>
      <c r="MBI23" s="1"/>
      <c r="MBJ23" s="1"/>
      <c r="MBK23" s="1"/>
      <c r="MBL23" s="1"/>
      <c r="MBM23" s="1"/>
      <c r="MBN23" s="1"/>
      <c r="MBO23" s="1"/>
      <c r="MBP23" s="1"/>
      <c r="MBQ23" s="1"/>
      <c r="MBR23" s="1"/>
      <c r="MBS23" s="1"/>
      <c r="MBT23" s="1"/>
      <c r="MBU23" s="1"/>
      <c r="MBV23" s="1"/>
      <c r="MBW23" s="1"/>
      <c r="MBX23" s="1"/>
      <c r="MBY23" s="1"/>
      <c r="MBZ23" s="1"/>
      <c r="MCA23" s="1"/>
      <c r="MCB23" s="1"/>
      <c r="MCC23" s="1"/>
      <c r="MCD23" s="1"/>
      <c r="MCE23" s="1"/>
      <c r="MCF23" s="1"/>
      <c r="MCG23" s="1"/>
      <c r="MCH23" s="1"/>
      <c r="MCI23" s="1"/>
      <c r="MCJ23" s="1"/>
      <c r="MCK23" s="1"/>
      <c r="MCL23" s="1"/>
      <c r="MCM23" s="1"/>
      <c r="MCN23" s="1"/>
      <c r="MCO23" s="1"/>
      <c r="MCP23" s="1"/>
      <c r="MCQ23" s="1"/>
      <c r="MCR23" s="1"/>
      <c r="MCS23" s="1"/>
      <c r="MCT23" s="1"/>
      <c r="MCU23" s="1"/>
      <c r="MCV23" s="1"/>
      <c r="MCW23" s="1"/>
      <c r="MCX23" s="1"/>
      <c r="MCY23" s="1"/>
      <c r="MCZ23" s="1"/>
      <c r="MDA23" s="1"/>
      <c r="MDB23" s="1"/>
      <c r="MDC23" s="1"/>
      <c r="MDD23" s="1"/>
      <c r="MDE23" s="1"/>
      <c r="MDF23" s="1"/>
      <c r="MDG23" s="1"/>
      <c r="MDH23" s="1"/>
      <c r="MDI23" s="1"/>
      <c r="MDJ23" s="1"/>
      <c r="MDK23" s="1"/>
      <c r="MDL23" s="1"/>
      <c r="MDM23" s="1"/>
      <c r="MDN23" s="1"/>
      <c r="MDO23" s="1"/>
      <c r="MDP23" s="1"/>
      <c r="MDQ23" s="1"/>
      <c r="MDR23" s="1"/>
      <c r="MDS23" s="1"/>
      <c r="MDT23" s="1"/>
      <c r="MDU23" s="1"/>
      <c r="MDV23" s="1"/>
      <c r="MDW23" s="1"/>
      <c r="MDX23" s="1"/>
      <c r="MDY23" s="1"/>
      <c r="MDZ23" s="1"/>
      <c r="MEA23" s="1"/>
      <c r="MEB23" s="1"/>
      <c r="MEC23" s="1"/>
      <c r="MED23" s="1"/>
      <c r="MEE23" s="1"/>
      <c r="MEF23" s="1"/>
      <c r="MEG23" s="1"/>
      <c r="MEH23" s="1"/>
      <c r="MEI23" s="1"/>
      <c r="MEJ23" s="1"/>
      <c r="MEK23" s="1"/>
      <c r="MEL23" s="1"/>
      <c r="MEM23" s="1"/>
      <c r="MEN23" s="1"/>
      <c r="MEO23" s="1"/>
      <c r="MEP23" s="1"/>
      <c r="MEQ23" s="1"/>
      <c r="MER23" s="1"/>
      <c r="MES23" s="1"/>
      <c r="MET23" s="1"/>
      <c r="MEU23" s="1"/>
      <c r="MEV23" s="1"/>
      <c r="MEW23" s="1"/>
      <c r="MEX23" s="1"/>
      <c r="MEY23" s="1"/>
      <c r="MEZ23" s="1"/>
      <c r="MFA23" s="1"/>
      <c r="MFB23" s="1"/>
      <c r="MFC23" s="1"/>
      <c r="MFD23" s="1"/>
      <c r="MFE23" s="1"/>
      <c r="MFF23" s="1"/>
      <c r="MFG23" s="1"/>
      <c r="MFH23" s="1"/>
      <c r="MFI23" s="1"/>
      <c r="MFJ23" s="1"/>
      <c r="MFK23" s="1"/>
      <c r="MFL23" s="1"/>
      <c r="MFM23" s="1"/>
      <c r="MFN23" s="1"/>
      <c r="MFO23" s="1"/>
      <c r="MFP23" s="1"/>
      <c r="MFQ23" s="1"/>
      <c r="MFR23" s="1"/>
      <c r="MFS23" s="1"/>
      <c r="MFT23" s="1"/>
      <c r="MFU23" s="1"/>
      <c r="MFV23" s="1"/>
      <c r="MFW23" s="1"/>
      <c r="MFX23" s="1"/>
      <c r="MFY23" s="1"/>
      <c r="MFZ23" s="1"/>
      <c r="MGA23" s="1"/>
      <c r="MGB23" s="1"/>
      <c r="MGC23" s="1"/>
      <c r="MGD23" s="1"/>
      <c r="MGE23" s="1"/>
      <c r="MGF23" s="1"/>
      <c r="MGG23" s="1"/>
      <c r="MGH23" s="1"/>
      <c r="MGI23" s="1"/>
      <c r="MGJ23" s="1"/>
      <c r="MGK23" s="1"/>
      <c r="MGL23" s="1"/>
      <c r="MGM23" s="1"/>
      <c r="MGN23" s="1"/>
      <c r="MGO23" s="1"/>
      <c r="MGP23" s="1"/>
      <c r="MGQ23" s="1"/>
      <c r="MGR23" s="1"/>
      <c r="MGS23" s="1"/>
      <c r="MGT23" s="1"/>
      <c r="MGU23" s="1"/>
      <c r="MGV23" s="1"/>
      <c r="MGW23" s="1"/>
      <c r="MGX23" s="1"/>
      <c r="MGY23" s="1"/>
      <c r="MGZ23" s="1"/>
      <c r="MHA23" s="1"/>
      <c r="MHB23" s="1"/>
      <c r="MHC23" s="1"/>
      <c r="MHD23" s="1"/>
      <c r="MHE23" s="1"/>
      <c r="MHF23" s="1"/>
      <c r="MHG23" s="1"/>
      <c r="MHH23" s="1"/>
      <c r="MHI23" s="1"/>
      <c r="MHJ23" s="1"/>
      <c r="MHK23" s="1"/>
      <c r="MHL23" s="1"/>
      <c r="MHM23" s="1"/>
      <c r="MHN23" s="1"/>
      <c r="MHO23" s="1"/>
      <c r="MHP23" s="1"/>
      <c r="MHQ23" s="1"/>
      <c r="MHR23" s="1"/>
      <c r="MHS23" s="1"/>
      <c r="MHT23" s="1"/>
      <c r="MHU23" s="1"/>
      <c r="MHV23" s="1"/>
      <c r="MHW23" s="1"/>
      <c r="MHX23" s="1"/>
      <c r="MHY23" s="1"/>
      <c r="MHZ23" s="1"/>
      <c r="MIA23" s="1"/>
      <c r="MIB23" s="1"/>
      <c r="MIC23" s="1"/>
      <c r="MID23" s="1"/>
      <c r="MIE23" s="1"/>
      <c r="MIF23" s="1"/>
      <c r="MIG23" s="1"/>
      <c r="MIH23" s="1"/>
      <c r="MII23" s="1"/>
      <c r="MIJ23" s="1"/>
      <c r="MIK23" s="1"/>
      <c r="MIL23" s="1"/>
      <c r="MIM23" s="1"/>
      <c r="MIN23" s="1"/>
      <c r="MIO23" s="1"/>
      <c r="MIP23" s="1"/>
      <c r="MIQ23" s="1"/>
      <c r="MIR23" s="1"/>
      <c r="MIS23" s="1"/>
      <c r="MIT23" s="1"/>
      <c r="MIU23" s="1"/>
      <c r="MIV23" s="1"/>
      <c r="MIW23" s="1"/>
      <c r="MIX23" s="1"/>
      <c r="MIY23" s="1"/>
      <c r="MIZ23" s="1"/>
      <c r="MJA23" s="1"/>
      <c r="MJB23" s="1"/>
      <c r="MJC23" s="1"/>
      <c r="MJD23" s="1"/>
      <c r="MJE23" s="1"/>
      <c r="MJF23" s="1"/>
      <c r="MJG23" s="1"/>
      <c r="MJH23" s="1"/>
      <c r="MJI23" s="1"/>
      <c r="MJJ23" s="1"/>
      <c r="MJK23" s="1"/>
      <c r="MJL23" s="1"/>
      <c r="MJM23" s="1"/>
      <c r="MJN23" s="1"/>
      <c r="MJO23" s="1"/>
      <c r="MJP23" s="1"/>
      <c r="MJQ23" s="1"/>
      <c r="MJR23" s="1"/>
      <c r="MJS23" s="1"/>
      <c r="MJT23" s="1"/>
      <c r="MJU23" s="1"/>
      <c r="MJV23" s="1"/>
      <c r="MJW23" s="1"/>
      <c r="MJX23" s="1"/>
      <c r="MJY23" s="1"/>
      <c r="MJZ23" s="1"/>
      <c r="MKA23" s="1"/>
      <c r="MKB23" s="1"/>
      <c r="MKC23" s="1"/>
      <c r="MKD23" s="1"/>
      <c r="MKE23" s="1"/>
      <c r="MKF23" s="1"/>
      <c r="MKG23" s="1"/>
      <c r="MKH23" s="1"/>
      <c r="MKI23" s="1"/>
      <c r="MKJ23" s="1"/>
      <c r="MKK23" s="1"/>
      <c r="MKL23" s="1"/>
      <c r="MKM23" s="1"/>
      <c r="MKN23" s="1"/>
      <c r="MKO23" s="1"/>
      <c r="MKP23" s="1"/>
      <c r="MKQ23" s="1"/>
      <c r="MKR23" s="1"/>
      <c r="MKS23" s="1"/>
      <c r="MKT23" s="1"/>
      <c r="MKU23" s="1"/>
      <c r="MKV23" s="1"/>
      <c r="MKW23" s="1"/>
      <c r="MKX23" s="1"/>
      <c r="MKY23" s="1"/>
      <c r="MKZ23" s="1"/>
      <c r="MLA23" s="1"/>
      <c r="MLB23" s="1"/>
      <c r="MLC23" s="1"/>
      <c r="MLD23" s="1"/>
      <c r="MLE23" s="1"/>
      <c r="MLF23" s="1"/>
      <c r="MLG23" s="1"/>
      <c r="MLH23" s="1"/>
      <c r="MLI23" s="1"/>
      <c r="MLJ23" s="1"/>
      <c r="MLK23" s="1"/>
      <c r="MLL23" s="1"/>
      <c r="MLM23" s="1"/>
      <c r="MLN23" s="1"/>
      <c r="MLO23" s="1"/>
      <c r="MLP23" s="1"/>
      <c r="MLQ23" s="1"/>
      <c r="MLR23" s="1"/>
      <c r="MLS23" s="1"/>
      <c r="MLT23" s="1"/>
      <c r="MLU23" s="1"/>
      <c r="MLV23" s="1"/>
      <c r="MLW23" s="1"/>
      <c r="MLX23" s="1"/>
      <c r="MLY23" s="1"/>
      <c r="MLZ23" s="1"/>
      <c r="MMA23" s="1"/>
      <c r="MMB23" s="1"/>
      <c r="MMC23" s="1"/>
      <c r="MMD23" s="1"/>
      <c r="MME23" s="1"/>
      <c r="MMF23" s="1"/>
      <c r="MMG23" s="1"/>
      <c r="MMH23" s="1"/>
      <c r="MMI23" s="1"/>
      <c r="MMJ23" s="1"/>
      <c r="MMK23" s="1"/>
      <c r="MML23" s="1"/>
      <c r="MMM23" s="1"/>
      <c r="MMN23" s="1"/>
      <c r="MMO23" s="1"/>
      <c r="MMP23" s="1"/>
      <c r="MMQ23" s="1"/>
      <c r="MMR23" s="1"/>
      <c r="MMS23" s="1"/>
      <c r="MMT23" s="1"/>
      <c r="MMU23" s="1"/>
      <c r="MMV23" s="1"/>
      <c r="MMW23" s="1"/>
      <c r="MMX23" s="1"/>
      <c r="MMY23" s="1"/>
      <c r="MMZ23" s="1"/>
      <c r="MNA23" s="1"/>
      <c r="MNB23" s="1"/>
      <c r="MNC23" s="1"/>
      <c r="MND23" s="1"/>
      <c r="MNE23" s="1"/>
      <c r="MNF23" s="1"/>
      <c r="MNG23" s="1"/>
      <c r="MNH23" s="1"/>
      <c r="MNI23" s="1"/>
      <c r="MNJ23" s="1"/>
      <c r="MNK23" s="1"/>
      <c r="MNL23" s="1"/>
      <c r="MNM23" s="1"/>
      <c r="MNN23" s="1"/>
      <c r="MNO23" s="1"/>
      <c r="MNP23" s="1"/>
      <c r="MNQ23" s="1"/>
      <c r="MNR23" s="1"/>
      <c r="MNS23" s="1"/>
      <c r="MNT23" s="1"/>
      <c r="MNU23" s="1"/>
      <c r="MNV23" s="1"/>
      <c r="MNW23" s="1"/>
      <c r="MNX23" s="1"/>
      <c r="MNY23" s="1"/>
      <c r="MNZ23" s="1"/>
      <c r="MOA23" s="1"/>
      <c r="MOB23" s="1"/>
      <c r="MOC23" s="1"/>
      <c r="MOD23" s="1"/>
      <c r="MOE23" s="1"/>
      <c r="MOF23" s="1"/>
      <c r="MOG23" s="1"/>
      <c r="MOH23" s="1"/>
      <c r="MOI23" s="1"/>
      <c r="MOJ23" s="1"/>
      <c r="MOK23" s="1"/>
      <c r="MOL23" s="1"/>
      <c r="MOM23" s="1"/>
      <c r="MON23" s="1"/>
      <c r="MOO23" s="1"/>
      <c r="MOP23" s="1"/>
      <c r="MOQ23" s="1"/>
      <c r="MOR23" s="1"/>
      <c r="MOS23" s="1"/>
      <c r="MOT23" s="1"/>
      <c r="MOU23" s="1"/>
      <c r="MOV23" s="1"/>
      <c r="MOW23" s="1"/>
      <c r="MOX23" s="1"/>
      <c r="MOY23" s="1"/>
      <c r="MOZ23" s="1"/>
      <c r="MPA23" s="1"/>
      <c r="MPB23" s="1"/>
      <c r="MPC23" s="1"/>
      <c r="MPD23" s="1"/>
      <c r="MPE23" s="1"/>
      <c r="MPF23" s="1"/>
      <c r="MPG23" s="1"/>
      <c r="MPH23" s="1"/>
      <c r="MPI23" s="1"/>
      <c r="MPJ23" s="1"/>
      <c r="MPK23" s="1"/>
      <c r="MPL23" s="1"/>
      <c r="MPM23" s="1"/>
      <c r="MPN23" s="1"/>
      <c r="MPO23" s="1"/>
      <c r="MPP23" s="1"/>
      <c r="MPQ23" s="1"/>
      <c r="MPR23" s="1"/>
      <c r="MPS23" s="1"/>
      <c r="MPT23" s="1"/>
      <c r="MPU23" s="1"/>
      <c r="MPV23" s="1"/>
      <c r="MPW23" s="1"/>
      <c r="MPX23" s="1"/>
      <c r="MPY23" s="1"/>
      <c r="MPZ23" s="1"/>
      <c r="MQA23" s="1"/>
      <c r="MQB23" s="1"/>
      <c r="MQC23" s="1"/>
      <c r="MQD23" s="1"/>
      <c r="MQE23" s="1"/>
      <c r="MQF23" s="1"/>
      <c r="MQG23" s="1"/>
      <c r="MQH23" s="1"/>
      <c r="MQI23" s="1"/>
      <c r="MQJ23" s="1"/>
      <c r="MQK23" s="1"/>
      <c r="MQL23" s="1"/>
      <c r="MQM23" s="1"/>
      <c r="MQN23" s="1"/>
      <c r="MQO23" s="1"/>
      <c r="MQP23" s="1"/>
      <c r="MQQ23" s="1"/>
      <c r="MQR23" s="1"/>
      <c r="MQS23" s="1"/>
      <c r="MQT23" s="1"/>
      <c r="MQU23" s="1"/>
      <c r="MQV23" s="1"/>
      <c r="MQW23" s="1"/>
      <c r="MQX23" s="1"/>
      <c r="MQY23" s="1"/>
      <c r="MQZ23" s="1"/>
      <c r="MRA23" s="1"/>
      <c r="MRB23" s="1"/>
      <c r="MRC23" s="1"/>
      <c r="MRD23" s="1"/>
      <c r="MRE23" s="1"/>
      <c r="MRF23" s="1"/>
      <c r="MRG23" s="1"/>
      <c r="MRH23" s="1"/>
      <c r="MRI23" s="1"/>
      <c r="MRJ23" s="1"/>
      <c r="MRK23" s="1"/>
      <c r="MRL23" s="1"/>
      <c r="MRM23" s="1"/>
      <c r="MRN23" s="1"/>
      <c r="MRO23" s="1"/>
      <c r="MRP23" s="1"/>
      <c r="MRQ23" s="1"/>
      <c r="MRR23" s="1"/>
      <c r="MRS23" s="1"/>
      <c r="MRT23" s="1"/>
      <c r="MRU23" s="1"/>
      <c r="MRV23" s="1"/>
      <c r="MRW23" s="1"/>
      <c r="MRX23" s="1"/>
      <c r="MRY23" s="1"/>
      <c r="MRZ23" s="1"/>
      <c r="MSA23" s="1"/>
      <c r="MSB23" s="1"/>
      <c r="MSC23" s="1"/>
      <c r="MSD23" s="1"/>
      <c r="MSE23" s="1"/>
      <c r="MSF23" s="1"/>
      <c r="MSG23" s="1"/>
      <c r="MSH23" s="1"/>
      <c r="MSI23" s="1"/>
      <c r="MSJ23" s="1"/>
      <c r="MSK23" s="1"/>
      <c r="MSL23" s="1"/>
      <c r="MSM23" s="1"/>
      <c r="MSN23" s="1"/>
      <c r="MSO23" s="1"/>
      <c r="MSP23" s="1"/>
      <c r="MSQ23" s="1"/>
      <c r="MSR23" s="1"/>
      <c r="MSS23" s="1"/>
      <c r="MST23" s="1"/>
      <c r="MSU23" s="1"/>
      <c r="MSV23" s="1"/>
      <c r="MSW23" s="1"/>
      <c r="MSX23" s="1"/>
      <c r="MSY23" s="1"/>
      <c r="MSZ23" s="1"/>
      <c r="MTA23" s="1"/>
      <c r="MTB23" s="1"/>
      <c r="MTC23" s="1"/>
      <c r="MTD23" s="1"/>
      <c r="MTE23" s="1"/>
      <c r="MTF23" s="1"/>
      <c r="MTG23" s="1"/>
      <c r="MTH23" s="1"/>
      <c r="MTI23" s="1"/>
      <c r="MTJ23" s="1"/>
      <c r="MTK23" s="1"/>
      <c r="MTL23" s="1"/>
      <c r="MTM23" s="1"/>
      <c r="MTN23" s="1"/>
      <c r="MTO23" s="1"/>
      <c r="MTP23" s="1"/>
      <c r="MTQ23" s="1"/>
      <c r="MTR23" s="1"/>
      <c r="MTS23" s="1"/>
      <c r="MTT23" s="1"/>
      <c r="MTU23" s="1"/>
      <c r="MTV23" s="1"/>
      <c r="MTW23" s="1"/>
      <c r="MTX23" s="1"/>
      <c r="MTY23" s="1"/>
      <c r="MTZ23" s="1"/>
      <c r="MUA23" s="1"/>
      <c r="MUB23" s="1"/>
      <c r="MUC23" s="1"/>
      <c r="MUD23" s="1"/>
      <c r="MUE23" s="1"/>
      <c r="MUF23" s="1"/>
      <c r="MUG23" s="1"/>
      <c r="MUH23" s="1"/>
      <c r="MUI23" s="1"/>
      <c r="MUJ23" s="1"/>
      <c r="MUK23" s="1"/>
      <c r="MUL23" s="1"/>
      <c r="MUM23" s="1"/>
      <c r="MUN23" s="1"/>
      <c r="MUO23" s="1"/>
      <c r="MUP23" s="1"/>
      <c r="MUQ23" s="1"/>
      <c r="MUR23" s="1"/>
      <c r="MUS23" s="1"/>
      <c r="MUT23" s="1"/>
      <c r="MUU23" s="1"/>
      <c r="MUV23" s="1"/>
      <c r="MUW23" s="1"/>
      <c r="MUX23" s="1"/>
      <c r="MUY23" s="1"/>
      <c r="MUZ23" s="1"/>
      <c r="MVA23" s="1"/>
      <c r="MVB23" s="1"/>
      <c r="MVC23" s="1"/>
      <c r="MVD23" s="1"/>
      <c r="MVE23" s="1"/>
      <c r="MVF23" s="1"/>
      <c r="MVG23" s="1"/>
      <c r="MVH23" s="1"/>
      <c r="MVI23" s="1"/>
      <c r="MVJ23" s="1"/>
      <c r="MVK23" s="1"/>
      <c r="MVL23" s="1"/>
      <c r="MVM23" s="1"/>
      <c r="MVN23" s="1"/>
      <c r="MVO23" s="1"/>
      <c r="MVP23" s="1"/>
      <c r="MVQ23" s="1"/>
      <c r="MVR23" s="1"/>
      <c r="MVS23" s="1"/>
      <c r="MVT23" s="1"/>
      <c r="MVU23" s="1"/>
      <c r="MVV23" s="1"/>
      <c r="MVW23" s="1"/>
      <c r="MVX23" s="1"/>
      <c r="MVY23" s="1"/>
      <c r="MVZ23" s="1"/>
      <c r="MWA23" s="1"/>
      <c r="MWB23" s="1"/>
      <c r="MWC23" s="1"/>
      <c r="MWD23" s="1"/>
      <c r="MWE23" s="1"/>
      <c r="MWF23" s="1"/>
      <c r="MWG23" s="1"/>
      <c r="MWH23" s="1"/>
      <c r="MWI23" s="1"/>
      <c r="MWJ23" s="1"/>
      <c r="MWK23" s="1"/>
      <c r="MWL23" s="1"/>
      <c r="MWM23" s="1"/>
      <c r="MWN23" s="1"/>
      <c r="MWO23" s="1"/>
      <c r="MWP23" s="1"/>
      <c r="MWQ23" s="1"/>
      <c r="MWR23" s="1"/>
      <c r="MWS23" s="1"/>
      <c r="MWT23" s="1"/>
      <c r="MWU23" s="1"/>
      <c r="MWV23" s="1"/>
      <c r="MWW23" s="1"/>
      <c r="MWX23" s="1"/>
      <c r="MWY23" s="1"/>
      <c r="MWZ23" s="1"/>
      <c r="MXA23" s="1"/>
      <c r="MXB23" s="1"/>
      <c r="MXC23" s="1"/>
      <c r="MXD23" s="1"/>
      <c r="MXE23" s="1"/>
      <c r="MXF23" s="1"/>
      <c r="MXG23" s="1"/>
      <c r="MXH23" s="1"/>
      <c r="MXI23" s="1"/>
      <c r="MXJ23" s="1"/>
      <c r="MXK23" s="1"/>
      <c r="MXL23" s="1"/>
      <c r="MXM23" s="1"/>
      <c r="MXN23" s="1"/>
      <c r="MXO23" s="1"/>
      <c r="MXP23" s="1"/>
      <c r="MXQ23" s="1"/>
      <c r="MXR23" s="1"/>
      <c r="MXS23" s="1"/>
      <c r="MXT23" s="1"/>
      <c r="MXU23" s="1"/>
      <c r="MXV23" s="1"/>
      <c r="MXW23" s="1"/>
      <c r="MXX23" s="1"/>
      <c r="MXY23" s="1"/>
      <c r="MXZ23" s="1"/>
      <c r="MYA23" s="1"/>
      <c r="MYB23" s="1"/>
      <c r="MYC23" s="1"/>
      <c r="MYD23" s="1"/>
      <c r="MYE23" s="1"/>
      <c r="MYF23" s="1"/>
      <c r="MYG23" s="1"/>
      <c r="MYH23" s="1"/>
      <c r="MYI23" s="1"/>
      <c r="MYJ23" s="1"/>
      <c r="MYK23" s="1"/>
      <c r="MYL23" s="1"/>
      <c r="MYM23" s="1"/>
      <c r="MYN23" s="1"/>
      <c r="MYO23" s="1"/>
      <c r="MYP23" s="1"/>
      <c r="MYQ23" s="1"/>
      <c r="MYR23" s="1"/>
      <c r="MYS23" s="1"/>
      <c r="MYT23" s="1"/>
      <c r="MYU23" s="1"/>
      <c r="MYV23" s="1"/>
      <c r="MYW23" s="1"/>
      <c r="MYX23" s="1"/>
      <c r="MYY23" s="1"/>
      <c r="MYZ23" s="1"/>
      <c r="MZA23" s="1"/>
      <c r="MZB23" s="1"/>
      <c r="MZC23" s="1"/>
      <c r="MZD23" s="1"/>
      <c r="MZE23" s="1"/>
      <c r="MZF23" s="1"/>
      <c r="MZG23" s="1"/>
      <c r="MZH23" s="1"/>
      <c r="MZI23" s="1"/>
      <c r="MZJ23" s="1"/>
      <c r="MZK23" s="1"/>
      <c r="MZL23" s="1"/>
      <c r="MZM23" s="1"/>
      <c r="MZN23" s="1"/>
      <c r="MZO23" s="1"/>
      <c r="MZP23" s="1"/>
      <c r="MZQ23" s="1"/>
      <c r="MZR23" s="1"/>
      <c r="MZS23" s="1"/>
      <c r="MZT23" s="1"/>
      <c r="MZU23" s="1"/>
      <c r="MZV23" s="1"/>
      <c r="MZW23" s="1"/>
      <c r="MZX23" s="1"/>
      <c r="MZY23" s="1"/>
      <c r="MZZ23" s="1"/>
      <c r="NAA23" s="1"/>
      <c r="NAB23" s="1"/>
      <c r="NAC23" s="1"/>
      <c r="NAD23" s="1"/>
      <c r="NAE23" s="1"/>
      <c r="NAF23" s="1"/>
      <c r="NAG23" s="1"/>
      <c r="NAH23" s="1"/>
      <c r="NAI23" s="1"/>
      <c r="NAJ23" s="1"/>
      <c r="NAK23" s="1"/>
      <c r="NAL23" s="1"/>
      <c r="NAM23" s="1"/>
      <c r="NAN23" s="1"/>
      <c r="NAO23" s="1"/>
      <c r="NAP23" s="1"/>
      <c r="NAQ23" s="1"/>
      <c r="NAR23" s="1"/>
      <c r="NAS23" s="1"/>
      <c r="NAT23" s="1"/>
      <c r="NAU23" s="1"/>
      <c r="NAV23" s="1"/>
      <c r="NAW23" s="1"/>
      <c r="NAX23" s="1"/>
      <c r="NAY23" s="1"/>
      <c r="NAZ23" s="1"/>
      <c r="NBA23" s="1"/>
      <c r="NBB23" s="1"/>
      <c r="NBC23" s="1"/>
      <c r="NBD23" s="1"/>
      <c r="NBE23" s="1"/>
      <c r="NBF23" s="1"/>
      <c r="NBG23" s="1"/>
      <c r="NBH23" s="1"/>
      <c r="NBI23" s="1"/>
      <c r="NBJ23" s="1"/>
      <c r="NBK23" s="1"/>
      <c r="NBL23" s="1"/>
      <c r="NBM23" s="1"/>
      <c r="NBN23" s="1"/>
      <c r="NBO23" s="1"/>
      <c r="NBP23" s="1"/>
      <c r="NBQ23" s="1"/>
      <c r="NBR23" s="1"/>
      <c r="NBS23" s="1"/>
      <c r="NBT23" s="1"/>
      <c r="NBU23" s="1"/>
      <c r="NBV23" s="1"/>
      <c r="NBW23" s="1"/>
      <c r="NBX23" s="1"/>
      <c r="NBY23" s="1"/>
      <c r="NBZ23" s="1"/>
      <c r="NCA23" s="1"/>
      <c r="NCB23" s="1"/>
      <c r="NCC23" s="1"/>
      <c r="NCD23" s="1"/>
      <c r="NCE23" s="1"/>
      <c r="NCF23" s="1"/>
      <c r="NCG23" s="1"/>
      <c r="NCH23" s="1"/>
      <c r="NCI23" s="1"/>
      <c r="NCJ23" s="1"/>
      <c r="NCK23" s="1"/>
      <c r="NCL23" s="1"/>
      <c r="NCM23" s="1"/>
      <c r="NCN23" s="1"/>
      <c r="NCO23" s="1"/>
      <c r="NCP23" s="1"/>
      <c r="NCQ23" s="1"/>
      <c r="NCR23" s="1"/>
      <c r="NCS23" s="1"/>
      <c r="NCT23" s="1"/>
      <c r="NCU23" s="1"/>
      <c r="NCV23" s="1"/>
      <c r="NCW23" s="1"/>
      <c r="NCX23" s="1"/>
      <c r="NCY23" s="1"/>
      <c r="NCZ23" s="1"/>
      <c r="NDA23" s="1"/>
      <c r="NDB23" s="1"/>
      <c r="NDC23" s="1"/>
      <c r="NDD23" s="1"/>
      <c r="NDE23" s="1"/>
      <c r="NDF23" s="1"/>
      <c r="NDG23" s="1"/>
      <c r="NDH23" s="1"/>
      <c r="NDI23" s="1"/>
      <c r="NDJ23" s="1"/>
      <c r="NDK23" s="1"/>
      <c r="NDL23" s="1"/>
      <c r="NDM23" s="1"/>
      <c r="NDN23" s="1"/>
      <c r="NDO23" s="1"/>
      <c r="NDP23" s="1"/>
      <c r="NDQ23" s="1"/>
      <c r="NDR23" s="1"/>
      <c r="NDS23" s="1"/>
      <c r="NDT23" s="1"/>
      <c r="NDU23" s="1"/>
      <c r="NDV23" s="1"/>
      <c r="NDW23" s="1"/>
      <c r="NDX23" s="1"/>
      <c r="NDY23" s="1"/>
      <c r="NDZ23" s="1"/>
      <c r="NEA23" s="1"/>
      <c r="NEB23" s="1"/>
      <c r="NEC23" s="1"/>
      <c r="NED23" s="1"/>
      <c r="NEE23" s="1"/>
      <c r="NEF23" s="1"/>
      <c r="NEG23" s="1"/>
      <c r="NEH23" s="1"/>
      <c r="NEI23" s="1"/>
      <c r="NEJ23" s="1"/>
      <c r="NEK23" s="1"/>
      <c r="NEL23" s="1"/>
      <c r="NEM23" s="1"/>
      <c r="NEN23" s="1"/>
      <c r="NEO23" s="1"/>
      <c r="NEP23" s="1"/>
      <c r="NEQ23" s="1"/>
      <c r="NER23" s="1"/>
      <c r="NES23" s="1"/>
      <c r="NET23" s="1"/>
      <c r="NEU23" s="1"/>
      <c r="NEV23" s="1"/>
      <c r="NEW23" s="1"/>
      <c r="NEX23" s="1"/>
      <c r="NEY23" s="1"/>
      <c r="NEZ23" s="1"/>
      <c r="NFA23" s="1"/>
      <c r="NFB23" s="1"/>
      <c r="NFC23" s="1"/>
      <c r="NFD23" s="1"/>
      <c r="NFE23" s="1"/>
      <c r="NFF23" s="1"/>
      <c r="NFG23" s="1"/>
      <c r="NFH23" s="1"/>
      <c r="NFI23" s="1"/>
      <c r="NFJ23" s="1"/>
      <c r="NFK23" s="1"/>
      <c r="NFL23" s="1"/>
      <c r="NFM23" s="1"/>
      <c r="NFN23" s="1"/>
      <c r="NFO23" s="1"/>
      <c r="NFP23" s="1"/>
      <c r="NFQ23" s="1"/>
      <c r="NFR23" s="1"/>
      <c r="NFS23" s="1"/>
      <c r="NFT23" s="1"/>
      <c r="NFU23" s="1"/>
      <c r="NFV23" s="1"/>
      <c r="NFW23" s="1"/>
      <c r="NFX23" s="1"/>
      <c r="NFY23" s="1"/>
      <c r="NFZ23" s="1"/>
      <c r="NGA23" s="1"/>
      <c r="NGB23" s="1"/>
      <c r="NGC23" s="1"/>
      <c r="NGD23" s="1"/>
      <c r="NGE23" s="1"/>
      <c r="NGF23" s="1"/>
      <c r="NGG23" s="1"/>
      <c r="NGH23" s="1"/>
      <c r="NGI23" s="1"/>
      <c r="NGJ23" s="1"/>
      <c r="NGK23" s="1"/>
      <c r="NGL23" s="1"/>
      <c r="NGM23" s="1"/>
      <c r="NGN23" s="1"/>
      <c r="NGO23" s="1"/>
      <c r="NGP23" s="1"/>
      <c r="NGQ23" s="1"/>
      <c r="NGR23" s="1"/>
      <c r="NGS23" s="1"/>
      <c r="NGT23" s="1"/>
      <c r="NGU23" s="1"/>
      <c r="NGV23" s="1"/>
      <c r="NGW23" s="1"/>
      <c r="NGX23" s="1"/>
      <c r="NGY23" s="1"/>
      <c r="NGZ23" s="1"/>
      <c r="NHA23" s="1"/>
      <c r="NHB23" s="1"/>
      <c r="NHC23" s="1"/>
      <c r="NHD23" s="1"/>
      <c r="NHE23" s="1"/>
      <c r="NHF23" s="1"/>
      <c r="NHG23" s="1"/>
      <c r="NHH23" s="1"/>
      <c r="NHI23" s="1"/>
      <c r="NHJ23" s="1"/>
      <c r="NHK23" s="1"/>
      <c r="NHL23" s="1"/>
      <c r="NHM23" s="1"/>
      <c r="NHN23" s="1"/>
      <c r="NHO23" s="1"/>
      <c r="NHP23" s="1"/>
      <c r="NHQ23" s="1"/>
      <c r="NHR23" s="1"/>
      <c r="NHS23" s="1"/>
      <c r="NHT23" s="1"/>
      <c r="NHU23" s="1"/>
      <c r="NHV23" s="1"/>
      <c r="NHW23" s="1"/>
      <c r="NHX23" s="1"/>
      <c r="NHY23" s="1"/>
      <c r="NHZ23" s="1"/>
      <c r="NIA23" s="1"/>
      <c r="NIB23" s="1"/>
      <c r="NIC23" s="1"/>
      <c r="NID23" s="1"/>
      <c r="NIE23" s="1"/>
      <c r="NIF23" s="1"/>
      <c r="NIG23" s="1"/>
      <c r="NIH23" s="1"/>
      <c r="NII23" s="1"/>
      <c r="NIJ23" s="1"/>
      <c r="NIK23" s="1"/>
      <c r="NIL23" s="1"/>
      <c r="NIM23" s="1"/>
      <c r="NIN23" s="1"/>
      <c r="NIO23" s="1"/>
      <c r="NIP23" s="1"/>
      <c r="NIQ23" s="1"/>
      <c r="NIR23" s="1"/>
      <c r="NIS23" s="1"/>
      <c r="NIT23" s="1"/>
      <c r="NIU23" s="1"/>
      <c r="NIV23" s="1"/>
      <c r="NIW23" s="1"/>
      <c r="NIX23" s="1"/>
      <c r="NIY23" s="1"/>
      <c r="NIZ23" s="1"/>
      <c r="NJA23" s="1"/>
      <c r="NJB23" s="1"/>
      <c r="NJC23" s="1"/>
      <c r="NJD23" s="1"/>
      <c r="NJE23" s="1"/>
      <c r="NJF23" s="1"/>
      <c r="NJG23" s="1"/>
      <c r="NJH23" s="1"/>
      <c r="NJI23" s="1"/>
      <c r="NJJ23" s="1"/>
      <c r="NJK23" s="1"/>
      <c r="NJL23" s="1"/>
      <c r="NJM23" s="1"/>
      <c r="NJN23" s="1"/>
      <c r="NJO23" s="1"/>
      <c r="NJP23" s="1"/>
      <c r="NJQ23" s="1"/>
      <c r="NJR23" s="1"/>
      <c r="NJS23" s="1"/>
      <c r="NJT23" s="1"/>
      <c r="NJU23" s="1"/>
      <c r="NJV23" s="1"/>
      <c r="NJW23" s="1"/>
      <c r="NJX23" s="1"/>
      <c r="NJY23" s="1"/>
      <c r="NJZ23" s="1"/>
      <c r="NKA23" s="1"/>
      <c r="NKB23" s="1"/>
      <c r="NKC23" s="1"/>
      <c r="NKD23" s="1"/>
      <c r="NKE23" s="1"/>
      <c r="NKF23" s="1"/>
      <c r="NKG23" s="1"/>
      <c r="NKH23" s="1"/>
      <c r="NKI23" s="1"/>
      <c r="NKJ23" s="1"/>
      <c r="NKK23" s="1"/>
      <c r="NKL23" s="1"/>
      <c r="NKM23" s="1"/>
      <c r="NKN23" s="1"/>
      <c r="NKO23" s="1"/>
      <c r="NKP23" s="1"/>
      <c r="NKQ23" s="1"/>
      <c r="NKR23" s="1"/>
      <c r="NKS23" s="1"/>
      <c r="NKT23" s="1"/>
      <c r="NKU23" s="1"/>
      <c r="NKV23" s="1"/>
      <c r="NKW23" s="1"/>
      <c r="NKX23" s="1"/>
      <c r="NKY23" s="1"/>
      <c r="NKZ23" s="1"/>
      <c r="NLA23" s="1"/>
      <c r="NLB23" s="1"/>
      <c r="NLC23" s="1"/>
      <c r="NLD23" s="1"/>
      <c r="NLE23" s="1"/>
      <c r="NLF23" s="1"/>
      <c r="NLG23" s="1"/>
      <c r="NLH23" s="1"/>
      <c r="NLI23" s="1"/>
      <c r="NLJ23" s="1"/>
      <c r="NLK23" s="1"/>
      <c r="NLL23" s="1"/>
      <c r="NLM23" s="1"/>
      <c r="NLN23" s="1"/>
      <c r="NLO23" s="1"/>
      <c r="NLP23" s="1"/>
      <c r="NLQ23" s="1"/>
      <c r="NLR23" s="1"/>
      <c r="NLS23" s="1"/>
      <c r="NLT23" s="1"/>
      <c r="NLU23" s="1"/>
      <c r="NLV23" s="1"/>
      <c r="NLW23" s="1"/>
      <c r="NLX23" s="1"/>
      <c r="NLY23" s="1"/>
      <c r="NLZ23" s="1"/>
      <c r="NMA23" s="1"/>
      <c r="NMB23" s="1"/>
      <c r="NMC23" s="1"/>
      <c r="NMD23" s="1"/>
      <c r="NME23" s="1"/>
      <c r="NMF23" s="1"/>
      <c r="NMG23" s="1"/>
      <c r="NMH23" s="1"/>
      <c r="NMI23" s="1"/>
      <c r="NMJ23" s="1"/>
      <c r="NMK23" s="1"/>
      <c r="NML23" s="1"/>
      <c r="NMM23" s="1"/>
      <c r="NMN23" s="1"/>
      <c r="NMO23" s="1"/>
      <c r="NMP23" s="1"/>
      <c r="NMQ23" s="1"/>
      <c r="NMR23" s="1"/>
      <c r="NMS23" s="1"/>
      <c r="NMT23" s="1"/>
      <c r="NMU23" s="1"/>
      <c r="NMV23" s="1"/>
      <c r="NMW23" s="1"/>
      <c r="NMX23" s="1"/>
      <c r="NMY23" s="1"/>
      <c r="NMZ23" s="1"/>
      <c r="NNA23" s="1"/>
      <c r="NNB23" s="1"/>
      <c r="NNC23" s="1"/>
      <c r="NND23" s="1"/>
      <c r="NNE23" s="1"/>
      <c r="NNF23" s="1"/>
      <c r="NNG23" s="1"/>
      <c r="NNH23" s="1"/>
      <c r="NNI23" s="1"/>
      <c r="NNJ23" s="1"/>
      <c r="NNK23" s="1"/>
      <c r="NNL23" s="1"/>
      <c r="NNM23" s="1"/>
      <c r="NNN23" s="1"/>
      <c r="NNO23" s="1"/>
      <c r="NNP23" s="1"/>
      <c r="NNQ23" s="1"/>
      <c r="NNR23" s="1"/>
      <c r="NNS23" s="1"/>
      <c r="NNT23" s="1"/>
      <c r="NNU23" s="1"/>
      <c r="NNV23" s="1"/>
      <c r="NNW23" s="1"/>
      <c r="NNX23" s="1"/>
      <c r="NNY23" s="1"/>
      <c r="NNZ23" s="1"/>
      <c r="NOA23" s="1"/>
      <c r="NOB23" s="1"/>
      <c r="NOC23" s="1"/>
      <c r="NOD23" s="1"/>
      <c r="NOE23" s="1"/>
      <c r="NOF23" s="1"/>
      <c r="NOG23" s="1"/>
      <c r="NOH23" s="1"/>
      <c r="NOI23" s="1"/>
      <c r="NOJ23" s="1"/>
      <c r="NOK23" s="1"/>
      <c r="NOL23" s="1"/>
      <c r="NOM23" s="1"/>
      <c r="NON23" s="1"/>
      <c r="NOO23" s="1"/>
      <c r="NOP23" s="1"/>
      <c r="NOQ23" s="1"/>
      <c r="NOR23" s="1"/>
      <c r="NOS23" s="1"/>
      <c r="NOT23" s="1"/>
      <c r="NOU23" s="1"/>
      <c r="NOV23" s="1"/>
      <c r="NOW23" s="1"/>
      <c r="NOX23" s="1"/>
      <c r="NOY23" s="1"/>
      <c r="NOZ23" s="1"/>
      <c r="NPA23" s="1"/>
      <c r="NPB23" s="1"/>
      <c r="NPC23" s="1"/>
      <c r="NPD23" s="1"/>
      <c r="NPE23" s="1"/>
      <c r="NPF23" s="1"/>
      <c r="NPG23" s="1"/>
      <c r="NPH23" s="1"/>
      <c r="NPI23" s="1"/>
      <c r="NPJ23" s="1"/>
      <c r="NPK23" s="1"/>
      <c r="NPL23" s="1"/>
      <c r="NPM23" s="1"/>
      <c r="NPN23" s="1"/>
      <c r="NPO23" s="1"/>
      <c r="NPP23" s="1"/>
      <c r="NPQ23" s="1"/>
      <c r="NPR23" s="1"/>
      <c r="NPS23" s="1"/>
      <c r="NPT23" s="1"/>
      <c r="NPU23" s="1"/>
      <c r="NPV23" s="1"/>
      <c r="NPW23" s="1"/>
      <c r="NPX23" s="1"/>
      <c r="NPY23" s="1"/>
      <c r="NPZ23" s="1"/>
      <c r="NQA23" s="1"/>
      <c r="NQB23" s="1"/>
      <c r="NQC23" s="1"/>
      <c r="NQD23" s="1"/>
      <c r="NQE23" s="1"/>
      <c r="NQF23" s="1"/>
      <c r="NQG23" s="1"/>
      <c r="NQH23" s="1"/>
      <c r="NQI23" s="1"/>
      <c r="NQJ23" s="1"/>
      <c r="NQK23" s="1"/>
      <c r="NQL23" s="1"/>
      <c r="NQM23" s="1"/>
      <c r="NQN23" s="1"/>
      <c r="NQO23" s="1"/>
      <c r="NQP23" s="1"/>
      <c r="NQQ23" s="1"/>
      <c r="NQR23" s="1"/>
      <c r="NQS23" s="1"/>
      <c r="NQT23" s="1"/>
      <c r="NQU23" s="1"/>
      <c r="NQV23" s="1"/>
      <c r="NQW23" s="1"/>
      <c r="NQX23" s="1"/>
      <c r="NQY23" s="1"/>
      <c r="NQZ23" s="1"/>
      <c r="NRA23" s="1"/>
      <c r="NRB23" s="1"/>
      <c r="NRC23" s="1"/>
      <c r="NRD23" s="1"/>
      <c r="NRE23" s="1"/>
      <c r="NRF23" s="1"/>
      <c r="NRG23" s="1"/>
      <c r="NRH23" s="1"/>
      <c r="NRI23" s="1"/>
      <c r="NRJ23" s="1"/>
      <c r="NRK23" s="1"/>
      <c r="NRL23" s="1"/>
      <c r="NRM23" s="1"/>
      <c r="NRN23" s="1"/>
      <c r="NRO23" s="1"/>
      <c r="NRP23" s="1"/>
      <c r="NRQ23" s="1"/>
      <c r="NRR23" s="1"/>
      <c r="NRS23" s="1"/>
      <c r="NRT23" s="1"/>
      <c r="NRU23" s="1"/>
      <c r="NRV23" s="1"/>
      <c r="NRW23" s="1"/>
      <c r="NRX23" s="1"/>
      <c r="NRY23" s="1"/>
      <c r="NRZ23" s="1"/>
      <c r="NSA23" s="1"/>
      <c r="NSB23" s="1"/>
      <c r="NSC23" s="1"/>
      <c r="NSD23" s="1"/>
      <c r="NSE23" s="1"/>
      <c r="NSF23" s="1"/>
      <c r="NSG23" s="1"/>
      <c r="NSH23" s="1"/>
      <c r="NSI23" s="1"/>
      <c r="NSJ23" s="1"/>
      <c r="NSK23" s="1"/>
      <c r="NSL23" s="1"/>
      <c r="NSM23" s="1"/>
      <c r="NSN23" s="1"/>
      <c r="NSO23" s="1"/>
      <c r="NSP23" s="1"/>
      <c r="NSQ23" s="1"/>
      <c r="NSR23" s="1"/>
      <c r="NSS23" s="1"/>
      <c r="NST23" s="1"/>
      <c r="NSU23" s="1"/>
      <c r="NSV23" s="1"/>
      <c r="NSW23" s="1"/>
      <c r="NSX23" s="1"/>
      <c r="NSY23" s="1"/>
      <c r="NSZ23" s="1"/>
      <c r="NTA23" s="1"/>
      <c r="NTB23" s="1"/>
      <c r="NTC23" s="1"/>
      <c r="NTD23" s="1"/>
      <c r="NTE23" s="1"/>
      <c r="NTF23" s="1"/>
      <c r="NTG23" s="1"/>
      <c r="NTH23" s="1"/>
      <c r="NTI23" s="1"/>
      <c r="NTJ23" s="1"/>
      <c r="NTK23" s="1"/>
      <c r="NTL23" s="1"/>
      <c r="NTM23" s="1"/>
      <c r="NTN23" s="1"/>
      <c r="NTO23" s="1"/>
      <c r="NTP23" s="1"/>
      <c r="NTQ23" s="1"/>
      <c r="NTR23" s="1"/>
      <c r="NTS23" s="1"/>
      <c r="NTT23" s="1"/>
      <c r="NTU23" s="1"/>
      <c r="NTV23" s="1"/>
      <c r="NTW23" s="1"/>
      <c r="NTX23" s="1"/>
      <c r="NTY23" s="1"/>
      <c r="NTZ23" s="1"/>
      <c r="NUA23" s="1"/>
      <c r="NUB23" s="1"/>
      <c r="NUC23" s="1"/>
      <c r="NUD23" s="1"/>
      <c r="NUE23" s="1"/>
      <c r="NUF23" s="1"/>
      <c r="NUG23" s="1"/>
      <c r="NUH23" s="1"/>
      <c r="NUI23" s="1"/>
      <c r="NUJ23" s="1"/>
      <c r="NUK23" s="1"/>
      <c r="NUL23" s="1"/>
      <c r="NUM23" s="1"/>
      <c r="NUN23" s="1"/>
      <c r="NUO23" s="1"/>
      <c r="NUP23" s="1"/>
      <c r="NUQ23" s="1"/>
      <c r="NUR23" s="1"/>
      <c r="NUS23" s="1"/>
      <c r="NUT23" s="1"/>
      <c r="NUU23" s="1"/>
      <c r="NUV23" s="1"/>
      <c r="NUW23" s="1"/>
      <c r="NUX23" s="1"/>
      <c r="NUY23" s="1"/>
      <c r="NUZ23" s="1"/>
      <c r="NVA23" s="1"/>
      <c r="NVB23" s="1"/>
      <c r="NVC23" s="1"/>
      <c r="NVD23" s="1"/>
      <c r="NVE23" s="1"/>
      <c r="NVF23" s="1"/>
      <c r="NVG23" s="1"/>
      <c r="NVH23" s="1"/>
      <c r="NVI23" s="1"/>
      <c r="NVJ23" s="1"/>
      <c r="NVK23" s="1"/>
      <c r="NVL23" s="1"/>
      <c r="NVM23" s="1"/>
      <c r="NVN23" s="1"/>
      <c r="NVO23" s="1"/>
      <c r="NVP23" s="1"/>
      <c r="NVQ23" s="1"/>
      <c r="NVR23" s="1"/>
      <c r="NVS23" s="1"/>
      <c r="NVT23" s="1"/>
      <c r="NVU23" s="1"/>
      <c r="NVV23" s="1"/>
      <c r="NVW23" s="1"/>
      <c r="NVX23" s="1"/>
      <c r="NVY23" s="1"/>
      <c r="NVZ23" s="1"/>
      <c r="NWA23" s="1"/>
      <c r="NWB23" s="1"/>
      <c r="NWC23" s="1"/>
      <c r="NWD23" s="1"/>
      <c r="NWE23" s="1"/>
      <c r="NWF23" s="1"/>
      <c r="NWG23" s="1"/>
      <c r="NWH23" s="1"/>
      <c r="NWI23" s="1"/>
      <c r="NWJ23" s="1"/>
      <c r="NWK23" s="1"/>
      <c r="NWL23" s="1"/>
      <c r="NWM23" s="1"/>
      <c r="NWN23" s="1"/>
      <c r="NWO23" s="1"/>
      <c r="NWP23" s="1"/>
      <c r="NWQ23" s="1"/>
      <c r="NWR23" s="1"/>
      <c r="NWS23" s="1"/>
      <c r="NWT23" s="1"/>
      <c r="NWU23" s="1"/>
      <c r="NWV23" s="1"/>
      <c r="NWW23" s="1"/>
      <c r="NWX23" s="1"/>
      <c r="NWY23" s="1"/>
      <c r="NWZ23" s="1"/>
      <c r="NXA23" s="1"/>
      <c r="NXB23" s="1"/>
      <c r="NXC23" s="1"/>
      <c r="NXD23" s="1"/>
      <c r="NXE23" s="1"/>
      <c r="NXF23" s="1"/>
      <c r="NXG23" s="1"/>
      <c r="NXH23" s="1"/>
      <c r="NXI23" s="1"/>
      <c r="NXJ23" s="1"/>
      <c r="NXK23" s="1"/>
      <c r="NXL23" s="1"/>
      <c r="NXM23" s="1"/>
      <c r="NXN23" s="1"/>
      <c r="NXO23" s="1"/>
      <c r="NXP23" s="1"/>
      <c r="NXQ23" s="1"/>
      <c r="NXR23" s="1"/>
      <c r="NXS23" s="1"/>
      <c r="NXT23" s="1"/>
      <c r="NXU23" s="1"/>
      <c r="NXV23" s="1"/>
      <c r="NXW23" s="1"/>
      <c r="NXX23" s="1"/>
      <c r="NXY23" s="1"/>
      <c r="NXZ23" s="1"/>
      <c r="NYA23" s="1"/>
      <c r="NYB23" s="1"/>
      <c r="NYC23" s="1"/>
      <c r="NYD23" s="1"/>
      <c r="NYE23" s="1"/>
      <c r="NYF23" s="1"/>
      <c r="NYG23" s="1"/>
      <c r="NYH23" s="1"/>
      <c r="NYI23" s="1"/>
      <c r="NYJ23" s="1"/>
      <c r="NYK23" s="1"/>
      <c r="NYL23" s="1"/>
      <c r="NYM23" s="1"/>
      <c r="NYN23" s="1"/>
      <c r="NYO23" s="1"/>
      <c r="NYP23" s="1"/>
      <c r="NYQ23" s="1"/>
      <c r="NYR23" s="1"/>
      <c r="NYS23" s="1"/>
      <c r="NYT23" s="1"/>
      <c r="NYU23" s="1"/>
      <c r="NYV23" s="1"/>
      <c r="NYW23" s="1"/>
      <c r="NYX23" s="1"/>
      <c r="NYY23" s="1"/>
      <c r="NYZ23" s="1"/>
      <c r="NZA23" s="1"/>
      <c r="NZB23" s="1"/>
      <c r="NZC23" s="1"/>
      <c r="NZD23" s="1"/>
      <c r="NZE23" s="1"/>
      <c r="NZF23" s="1"/>
      <c r="NZG23" s="1"/>
      <c r="NZH23" s="1"/>
      <c r="NZI23" s="1"/>
      <c r="NZJ23" s="1"/>
      <c r="NZK23" s="1"/>
      <c r="NZL23" s="1"/>
      <c r="NZM23" s="1"/>
      <c r="NZN23" s="1"/>
      <c r="NZO23" s="1"/>
      <c r="NZP23" s="1"/>
      <c r="NZQ23" s="1"/>
      <c r="NZR23" s="1"/>
      <c r="NZS23" s="1"/>
      <c r="NZT23" s="1"/>
      <c r="NZU23" s="1"/>
      <c r="NZV23" s="1"/>
      <c r="NZW23" s="1"/>
      <c r="NZX23" s="1"/>
      <c r="NZY23" s="1"/>
      <c r="NZZ23" s="1"/>
      <c r="OAA23" s="1"/>
      <c r="OAB23" s="1"/>
      <c r="OAC23" s="1"/>
      <c r="OAD23" s="1"/>
      <c r="OAE23" s="1"/>
      <c r="OAF23" s="1"/>
      <c r="OAG23" s="1"/>
      <c r="OAH23" s="1"/>
      <c r="OAI23" s="1"/>
      <c r="OAJ23" s="1"/>
      <c r="OAK23" s="1"/>
      <c r="OAL23" s="1"/>
      <c r="OAM23" s="1"/>
      <c r="OAN23" s="1"/>
      <c r="OAO23" s="1"/>
      <c r="OAP23" s="1"/>
      <c r="OAQ23" s="1"/>
      <c r="OAR23" s="1"/>
      <c r="OAS23" s="1"/>
      <c r="OAT23" s="1"/>
      <c r="OAU23" s="1"/>
      <c r="OAV23" s="1"/>
      <c r="OAW23" s="1"/>
      <c r="OAX23" s="1"/>
      <c r="OAY23" s="1"/>
      <c r="OAZ23" s="1"/>
      <c r="OBA23" s="1"/>
      <c r="OBB23" s="1"/>
      <c r="OBC23" s="1"/>
      <c r="OBD23" s="1"/>
      <c r="OBE23" s="1"/>
      <c r="OBF23" s="1"/>
      <c r="OBG23" s="1"/>
      <c r="OBH23" s="1"/>
      <c r="OBI23" s="1"/>
      <c r="OBJ23" s="1"/>
      <c r="OBK23" s="1"/>
      <c r="OBL23" s="1"/>
      <c r="OBM23" s="1"/>
      <c r="OBN23" s="1"/>
      <c r="OBO23" s="1"/>
      <c r="OBP23" s="1"/>
      <c r="OBQ23" s="1"/>
      <c r="OBR23" s="1"/>
      <c r="OBS23" s="1"/>
      <c r="OBT23" s="1"/>
      <c r="OBU23" s="1"/>
      <c r="OBV23" s="1"/>
      <c r="OBW23" s="1"/>
      <c r="OBX23" s="1"/>
      <c r="OBY23" s="1"/>
      <c r="OBZ23" s="1"/>
      <c r="OCA23" s="1"/>
      <c r="OCB23" s="1"/>
      <c r="OCC23" s="1"/>
      <c r="OCD23" s="1"/>
      <c r="OCE23" s="1"/>
      <c r="OCF23" s="1"/>
      <c r="OCG23" s="1"/>
      <c r="OCH23" s="1"/>
      <c r="OCI23" s="1"/>
      <c r="OCJ23" s="1"/>
      <c r="OCK23" s="1"/>
      <c r="OCL23" s="1"/>
      <c r="OCM23" s="1"/>
      <c r="OCN23" s="1"/>
      <c r="OCO23" s="1"/>
      <c r="OCP23" s="1"/>
      <c r="OCQ23" s="1"/>
      <c r="OCR23" s="1"/>
      <c r="OCS23" s="1"/>
      <c r="OCT23" s="1"/>
      <c r="OCU23" s="1"/>
      <c r="OCV23" s="1"/>
      <c r="OCW23" s="1"/>
      <c r="OCX23" s="1"/>
      <c r="OCY23" s="1"/>
      <c r="OCZ23" s="1"/>
      <c r="ODA23" s="1"/>
      <c r="ODB23" s="1"/>
      <c r="ODC23" s="1"/>
      <c r="ODD23" s="1"/>
      <c r="ODE23" s="1"/>
      <c r="ODF23" s="1"/>
      <c r="ODG23" s="1"/>
      <c r="ODH23" s="1"/>
      <c r="ODI23" s="1"/>
      <c r="ODJ23" s="1"/>
      <c r="ODK23" s="1"/>
      <c r="ODL23" s="1"/>
      <c r="ODM23" s="1"/>
      <c r="ODN23" s="1"/>
      <c r="ODO23" s="1"/>
      <c r="ODP23" s="1"/>
      <c r="ODQ23" s="1"/>
      <c r="ODR23" s="1"/>
      <c r="ODS23" s="1"/>
      <c r="ODT23" s="1"/>
      <c r="ODU23" s="1"/>
      <c r="ODV23" s="1"/>
      <c r="ODW23" s="1"/>
      <c r="ODX23" s="1"/>
      <c r="ODY23" s="1"/>
      <c r="ODZ23" s="1"/>
      <c r="OEA23" s="1"/>
      <c r="OEB23" s="1"/>
      <c r="OEC23" s="1"/>
      <c r="OED23" s="1"/>
      <c r="OEE23" s="1"/>
      <c r="OEF23" s="1"/>
      <c r="OEG23" s="1"/>
      <c r="OEH23" s="1"/>
      <c r="OEI23" s="1"/>
      <c r="OEJ23" s="1"/>
      <c r="OEK23" s="1"/>
      <c r="OEL23" s="1"/>
      <c r="OEM23" s="1"/>
      <c r="OEN23" s="1"/>
      <c r="OEO23" s="1"/>
      <c r="OEP23" s="1"/>
      <c r="OEQ23" s="1"/>
      <c r="OER23" s="1"/>
      <c r="OES23" s="1"/>
      <c r="OET23" s="1"/>
      <c r="OEU23" s="1"/>
      <c r="OEV23" s="1"/>
      <c r="OEW23" s="1"/>
      <c r="OEX23" s="1"/>
      <c r="OEY23" s="1"/>
      <c r="OEZ23" s="1"/>
      <c r="OFA23" s="1"/>
      <c r="OFB23" s="1"/>
      <c r="OFC23" s="1"/>
      <c r="OFD23" s="1"/>
      <c r="OFE23" s="1"/>
      <c r="OFF23" s="1"/>
      <c r="OFG23" s="1"/>
      <c r="OFH23" s="1"/>
      <c r="OFI23" s="1"/>
      <c r="OFJ23" s="1"/>
      <c r="OFK23" s="1"/>
      <c r="OFL23" s="1"/>
      <c r="OFM23" s="1"/>
      <c r="OFN23" s="1"/>
      <c r="OFO23" s="1"/>
      <c r="OFP23" s="1"/>
      <c r="OFQ23" s="1"/>
      <c r="OFR23" s="1"/>
      <c r="OFS23" s="1"/>
      <c r="OFT23" s="1"/>
      <c r="OFU23" s="1"/>
      <c r="OFV23" s="1"/>
      <c r="OFW23" s="1"/>
      <c r="OFX23" s="1"/>
      <c r="OFY23" s="1"/>
      <c r="OFZ23" s="1"/>
      <c r="OGA23" s="1"/>
      <c r="OGB23" s="1"/>
      <c r="OGC23" s="1"/>
      <c r="OGD23" s="1"/>
      <c r="OGE23" s="1"/>
      <c r="OGF23" s="1"/>
      <c r="OGG23" s="1"/>
      <c r="OGH23" s="1"/>
      <c r="OGI23" s="1"/>
      <c r="OGJ23" s="1"/>
      <c r="OGK23" s="1"/>
      <c r="OGL23" s="1"/>
      <c r="OGM23" s="1"/>
      <c r="OGN23" s="1"/>
      <c r="OGO23" s="1"/>
      <c r="OGP23" s="1"/>
      <c r="OGQ23" s="1"/>
      <c r="OGR23" s="1"/>
      <c r="OGS23" s="1"/>
      <c r="OGT23" s="1"/>
      <c r="OGU23" s="1"/>
      <c r="OGV23" s="1"/>
      <c r="OGW23" s="1"/>
      <c r="OGX23" s="1"/>
      <c r="OGY23" s="1"/>
      <c r="OGZ23" s="1"/>
      <c r="OHA23" s="1"/>
      <c r="OHB23" s="1"/>
      <c r="OHC23" s="1"/>
      <c r="OHD23" s="1"/>
      <c r="OHE23" s="1"/>
      <c r="OHF23" s="1"/>
      <c r="OHG23" s="1"/>
      <c r="OHH23" s="1"/>
      <c r="OHI23" s="1"/>
      <c r="OHJ23" s="1"/>
      <c r="OHK23" s="1"/>
      <c r="OHL23" s="1"/>
      <c r="OHM23" s="1"/>
      <c r="OHN23" s="1"/>
      <c r="OHO23" s="1"/>
      <c r="OHP23" s="1"/>
      <c r="OHQ23" s="1"/>
      <c r="OHR23" s="1"/>
      <c r="OHS23" s="1"/>
      <c r="OHT23" s="1"/>
      <c r="OHU23" s="1"/>
      <c r="OHV23" s="1"/>
      <c r="OHW23" s="1"/>
      <c r="OHX23" s="1"/>
      <c r="OHY23" s="1"/>
      <c r="OHZ23" s="1"/>
      <c r="OIA23" s="1"/>
      <c r="OIB23" s="1"/>
      <c r="OIC23" s="1"/>
      <c r="OID23" s="1"/>
      <c r="OIE23" s="1"/>
      <c r="OIF23" s="1"/>
      <c r="OIG23" s="1"/>
      <c r="OIH23" s="1"/>
      <c r="OII23" s="1"/>
      <c r="OIJ23" s="1"/>
      <c r="OIK23" s="1"/>
      <c r="OIL23" s="1"/>
      <c r="OIM23" s="1"/>
      <c r="OIN23" s="1"/>
      <c r="OIO23" s="1"/>
      <c r="OIP23" s="1"/>
      <c r="OIQ23" s="1"/>
      <c r="OIR23" s="1"/>
      <c r="OIS23" s="1"/>
      <c r="OIT23" s="1"/>
      <c r="OIU23" s="1"/>
      <c r="OIV23" s="1"/>
      <c r="OIW23" s="1"/>
      <c r="OIX23" s="1"/>
      <c r="OIY23" s="1"/>
      <c r="OIZ23" s="1"/>
      <c r="OJA23" s="1"/>
      <c r="OJB23" s="1"/>
      <c r="OJC23" s="1"/>
      <c r="OJD23" s="1"/>
      <c r="OJE23" s="1"/>
      <c r="OJF23" s="1"/>
      <c r="OJG23" s="1"/>
      <c r="OJH23" s="1"/>
      <c r="OJI23" s="1"/>
      <c r="OJJ23" s="1"/>
      <c r="OJK23" s="1"/>
      <c r="OJL23" s="1"/>
      <c r="OJM23" s="1"/>
      <c r="OJN23" s="1"/>
      <c r="OJO23" s="1"/>
      <c r="OJP23" s="1"/>
      <c r="OJQ23" s="1"/>
      <c r="OJR23" s="1"/>
      <c r="OJS23" s="1"/>
      <c r="OJT23" s="1"/>
      <c r="OJU23" s="1"/>
      <c r="OJV23" s="1"/>
      <c r="OJW23" s="1"/>
      <c r="OJX23" s="1"/>
      <c r="OJY23" s="1"/>
      <c r="OJZ23" s="1"/>
      <c r="OKA23" s="1"/>
      <c r="OKB23" s="1"/>
      <c r="OKC23" s="1"/>
      <c r="OKD23" s="1"/>
      <c r="OKE23" s="1"/>
      <c r="OKF23" s="1"/>
      <c r="OKG23" s="1"/>
      <c r="OKH23" s="1"/>
      <c r="OKI23" s="1"/>
      <c r="OKJ23" s="1"/>
      <c r="OKK23" s="1"/>
      <c r="OKL23" s="1"/>
      <c r="OKM23" s="1"/>
      <c r="OKN23" s="1"/>
      <c r="OKO23" s="1"/>
      <c r="OKP23" s="1"/>
      <c r="OKQ23" s="1"/>
      <c r="OKR23" s="1"/>
      <c r="OKS23" s="1"/>
      <c r="OKT23" s="1"/>
      <c r="OKU23" s="1"/>
      <c r="OKV23" s="1"/>
      <c r="OKW23" s="1"/>
      <c r="OKX23" s="1"/>
      <c r="OKY23" s="1"/>
      <c r="OKZ23" s="1"/>
      <c r="OLA23" s="1"/>
      <c r="OLB23" s="1"/>
      <c r="OLC23" s="1"/>
      <c r="OLD23" s="1"/>
      <c r="OLE23" s="1"/>
      <c r="OLF23" s="1"/>
      <c r="OLG23" s="1"/>
      <c r="OLH23" s="1"/>
      <c r="OLI23" s="1"/>
      <c r="OLJ23" s="1"/>
      <c r="OLK23" s="1"/>
      <c r="OLL23" s="1"/>
      <c r="OLM23" s="1"/>
      <c r="OLN23" s="1"/>
      <c r="OLO23" s="1"/>
      <c r="OLP23" s="1"/>
      <c r="OLQ23" s="1"/>
      <c r="OLR23" s="1"/>
      <c r="OLS23" s="1"/>
      <c r="OLT23" s="1"/>
      <c r="OLU23" s="1"/>
      <c r="OLV23" s="1"/>
      <c r="OLW23" s="1"/>
      <c r="OLX23" s="1"/>
      <c r="OLY23" s="1"/>
      <c r="OLZ23" s="1"/>
      <c r="OMA23" s="1"/>
      <c r="OMB23" s="1"/>
      <c r="OMC23" s="1"/>
      <c r="OMD23" s="1"/>
      <c r="OME23" s="1"/>
      <c r="OMF23" s="1"/>
      <c r="OMG23" s="1"/>
      <c r="OMH23" s="1"/>
      <c r="OMI23" s="1"/>
      <c r="OMJ23" s="1"/>
      <c r="OMK23" s="1"/>
      <c r="OML23" s="1"/>
      <c r="OMM23" s="1"/>
      <c r="OMN23" s="1"/>
      <c r="OMO23" s="1"/>
      <c r="OMP23" s="1"/>
      <c r="OMQ23" s="1"/>
      <c r="OMR23" s="1"/>
      <c r="OMS23" s="1"/>
      <c r="OMT23" s="1"/>
      <c r="OMU23" s="1"/>
      <c r="OMV23" s="1"/>
      <c r="OMW23" s="1"/>
      <c r="OMX23" s="1"/>
      <c r="OMY23" s="1"/>
      <c r="OMZ23" s="1"/>
      <c r="ONA23" s="1"/>
      <c r="ONB23" s="1"/>
      <c r="ONC23" s="1"/>
      <c r="OND23" s="1"/>
      <c r="ONE23" s="1"/>
      <c r="ONF23" s="1"/>
      <c r="ONG23" s="1"/>
      <c r="ONH23" s="1"/>
      <c r="ONI23" s="1"/>
      <c r="ONJ23" s="1"/>
      <c r="ONK23" s="1"/>
      <c r="ONL23" s="1"/>
      <c r="ONM23" s="1"/>
      <c r="ONN23" s="1"/>
      <c r="ONO23" s="1"/>
      <c r="ONP23" s="1"/>
      <c r="ONQ23" s="1"/>
      <c r="ONR23" s="1"/>
      <c r="ONS23" s="1"/>
      <c r="ONT23" s="1"/>
      <c r="ONU23" s="1"/>
      <c r="ONV23" s="1"/>
      <c r="ONW23" s="1"/>
      <c r="ONX23" s="1"/>
      <c r="ONY23" s="1"/>
      <c r="ONZ23" s="1"/>
      <c r="OOA23" s="1"/>
      <c r="OOB23" s="1"/>
      <c r="OOC23" s="1"/>
      <c r="OOD23" s="1"/>
      <c r="OOE23" s="1"/>
      <c r="OOF23" s="1"/>
      <c r="OOG23" s="1"/>
      <c r="OOH23" s="1"/>
      <c r="OOI23" s="1"/>
      <c r="OOJ23" s="1"/>
      <c r="OOK23" s="1"/>
      <c r="OOL23" s="1"/>
      <c r="OOM23" s="1"/>
      <c r="OON23" s="1"/>
      <c r="OOO23" s="1"/>
      <c r="OOP23" s="1"/>
      <c r="OOQ23" s="1"/>
      <c r="OOR23" s="1"/>
      <c r="OOS23" s="1"/>
      <c r="OOT23" s="1"/>
      <c r="OOU23" s="1"/>
      <c r="OOV23" s="1"/>
      <c r="OOW23" s="1"/>
      <c r="OOX23" s="1"/>
      <c r="OOY23" s="1"/>
      <c r="OOZ23" s="1"/>
      <c r="OPA23" s="1"/>
      <c r="OPB23" s="1"/>
      <c r="OPC23" s="1"/>
      <c r="OPD23" s="1"/>
      <c r="OPE23" s="1"/>
      <c r="OPF23" s="1"/>
      <c r="OPG23" s="1"/>
      <c r="OPH23" s="1"/>
      <c r="OPI23" s="1"/>
      <c r="OPJ23" s="1"/>
      <c r="OPK23" s="1"/>
      <c r="OPL23" s="1"/>
      <c r="OPM23" s="1"/>
      <c r="OPN23" s="1"/>
      <c r="OPO23" s="1"/>
      <c r="OPP23" s="1"/>
      <c r="OPQ23" s="1"/>
      <c r="OPR23" s="1"/>
      <c r="OPS23" s="1"/>
      <c r="OPT23" s="1"/>
      <c r="OPU23" s="1"/>
      <c r="OPV23" s="1"/>
      <c r="OPW23" s="1"/>
      <c r="OPX23" s="1"/>
      <c r="OPY23" s="1"/>
      <c r="OPZ23" s="1"/>
      <c r="OQA23" s="1"/>
      <c r="OQB23" s="1"/>
      <c r="OQC23" s="1"/>
      <c r="OQD23" s="1"/>
      <c r="OQE23" s="1"/>
      <c r="OQF23" s="1"/>
      <c r="OQG23" s="1"/>
      <c r="OQH23" s="1"/>
      <c r="OQI23" s="1"/>
      <c r="OQJ23" s="1"/>
      <c r="OQK23" s="1"/>
      <c r="OQL23" s="1"/>
      <c r="OQM23" s="1"/>
      <c r="OQN23" s="1"/>
      <c r="OQO23" s="1"/>
      <c r="OQP23" s="1"/>
      <c r="OQQ23" s="1"/>
      <c r="OQR23" s="1"/>
      <c r="OQS23" s="1"/>
      <c r="OQT23" s="1"/>
      <c r="OQU23" s="1"/>
      <c r="OQV23" s="1"/>
      <c r="OQW23" s="1"/>
      <c r="OQX23" s="1"/>
      <c r="OQY23" s="1"/>
      <c r="OQZ23" s="1"/>
      <c r="ORA23" s="1"/>
      <c r="ORB23" s="1"/>
      <c r="ORC23" s="1"/>
      <c r="ORD23" s="1"/>
      <c r="ORE23" s="1"/>
      <c r="ORF23" s="1"/>
      <c r="ORG23" s="1"/>
      <c r="ORH23" s="1"/>
      <c r="ORI23" s="1"/>
      <c r="ORJ23" s="1"/>
      <c r="ORK23" s="1"/>
      <c r="ORL23" s="1"/>
      <c r="ORM23" s="1"/>
      <c r="ORN23" s="1"/>
      <c r="ORO23" s="1"/>
      <c r="ORP23" s="1"/>
      <c r="ORQ23" s="1"/>
      <c r="ORR23" s="1"/>
      <c r="ORS23" s="1"/>
      <c r="ORT23" s="1"/>
      <c r="ORU23" s="1"/>
      <c r="ORV23" s="1"/>
      <c r="ORW23" s="1"/>
      <c r="ORX23" s="1"/>
      <c r="ORY23" s="1"/>
      <c r="ORZ23" s="1"/>
      <c r="OSA23" s="1"/>
      <c r="OSB23" s="1"/>
      <c r="OSC23" s="1"/>
      <c r="OSD23" s="1"/>
      <c r="OSE23" s="1"/>
      <c r="OSF23" s="1"/>
      <c r="OSG23" s="1"/>
      <c r="OSH23" s="1"/>
      <c r="OSI23" s="1"/>
      <c r="OSJ23" s="1"/>
      <c r="OSK23" s="1"/>
      <c r="OSL23" s="1"/>
      <c r="OSM23" s="1"/>
      <c r="OSN23" s="1"/>
      <c r="OSO23" s="1"/>
      <c r="OSP23" s="1"/>
      <c r="OSQ23" s="1"/>
      <c r="OSR23" s="1"/>
      <c r="OSS23" s="1"/>
      <c r="OST23" s="1"/>
      <c r="OSU23" s="1"/>
      <c r="OSV23" s="1"/>
      <c r="OSW23" s="1"/>
      <c r="OSX23" s="1"/>
      <c r="OSY23" s="1"/>
      <c r="OSZ23" s="1"/>
      <c r="OTA23" s="1"/>
      <c r="OTB23" s="1"/>
      <c r="OTC23" s="1"/>
      <c r="OTD23" s="1"/>
      <c r="OTE23" s="1"/>
      <c r="OTF23" s="1"/>
      <c r="OTG23" s="1"/>
      <c r="OTH23" s="1"/>
      <c r="OTI23" s="1"/>
      <c r="OTJ23" s="1"/>
      <c r="OTK23" s="1"/>
      <c r="OTL23" s="1"/>
      <c r="OTM23" s="1"/>
      <c r="OTN23" s="1"/>
      <c r="OTO23" s="1"/>
      <c r="OTP23" s="1"/>
      <c r="OTQ23" s="1"/>
      <c r="OTR23" s="1"/>
      <c r="OTS23" s="1"/>
      <c r="OTT23" s="1"/>
      <c r="OTU23" s="1"/>
      <c r="OTV23" s="1"/>
      <c r="OTW23" s="1"/>
      <c r="OTX23" s="1"/>
      <c r="OTY23" s="1"/>
      <c r="OTZ23" s="1"/>
      <c r="OUA23" s="1"/>
      <c r="OUB23" s="1"/>
      <c r="OUC23" s="1"/>
      <c r="OUD23" s="1"/>
      <c r="OUE23" s="1"/>
      <c r="OUF23" s="1"/>
      <c r="OUG23" s="1"/>
      <c r="OUH23" s="1"/>
      <c r="OUI23" s="1"/>
      <c r="OUJ23" s="1"/>
      <c r="OUK23" s="1"/>
      <c r="OUL23" s="1"/>
      <c r="OUM23" s="1"/>
      <c r="OUN23" s="1"/>
      <c r="OUO23" s="1"/>
      <c r="OUP23" s="1"/>
      <c r="OUQ23" s="1"/>
      <c r="OUR23" s="1"/>
      <c r="OUS23" s="1"/>
      <c r="OUT23" s="1"/>
      <c r="OUU23" s="1"/>
      <c r="OUV23" s="1"/>
      <c r="OUW23" s="1"/>
      <c r="OUX23" s="1"/>
      <c r="OUY23" s="1"/>
      <c r="OUZ23" s="1"/>
      <c r="OVA23" s="1"/>
      <c r="OVB23" s="1"/>
      <c r="OVC23" s="1"/>
      <c r="OVD23" s="1"/>
      <c r="OVE23" s="1"/>
      <c r="OVF23" s="1"/>
      <c r="OVG23" s="1"/>
      <c r="OVH23" s="1"/>
      <c r="OVI23" s="1"/>
      <c r="OVJ23" s="1"/>
      <c r="OVK23" s="1"/>
      <c r="OVL23" s="1"/>
      <c r="OVM23" s="1"/>
      <c r="OVN23" s="1"/>
      <c r="OVO23" s="1"/>
      <c r="OVP23" s="1"/>
      <c r="OVQ23" s="1"/>
      <c r="OVR23" s="1"/>
      <c r="OVS23" s="1"/>
      <c r="OVT23" s="1"/>
      <c r="OVU23" s="1"/>
      <c r="OVV23" s="1"/>
      <c r="OVW23" s="1"/>
      <c r="OVX23" s="1"/>
      <c r="OVY23" s="1"/>
      <c r="OVZ23" s="1"/>
      <c r="OWA23" s="1"/>
      <c r="OWB23" s="1"/>
      <c r="OWC23" s="1"/>
      <c r="OWD23" s="1"/>
      <c r="OWE23" s="1"/>
      <c r="OWF23" s="1"/>
      <c r="OWG23" s="1"/>
      <c r="OWH23" s="1"/>
      <c r="OWI23" s="1"/>
      <c r="OWJ23" s="1"/>
      <c r="OWK23" s="1"/>
      <c r="OWL23" s="1"/>
      <c r="OWM23" s="1"/>
      <c r="OWN23" s="1"/>
      <c r="OWO23" s="1"/>
      <c r="OWP23" s="1"/>
      <c r="OWQ23" s="1"/>
      <c r="OWR23" s="1"/>
      <c r="OWS23" s="1"/>
      <c r="OWT23" s="1"/>
      <c r="OWU23" s="1"/>
      <c r="OWV23" s="1"/>
      <c r="OWW23" s="1"/>
      <c r="OWX23" s="1"/>
      <c r="OWY23" s="1"/>
      <c r="OWZ23" s="1"/>
      <c r="OXA23" s="1"/>
      <c r="OXB23" s="1"/>
      <c r="OXC23" s="1"/>
      <c r="OXD23" s="1"/>
      <c r="OXE23" s="1"/>
      <c r="OXF23" s="1"/>
      <c r="OXG23" s="1"/>
      <c r="OXH23" s="1"/>
      <c r="OXI23" s="1"/>
      <c r="OXJ23" s="1"/>
      <c r="OXK23" s="1"/>
      <c r="OXL23" s="1"/>
      <c r="OXM23" s="1"/>
      <c r="OXN23" s="1"/>
      <c r="OXO23" s="1"/>
      <c r="OXP23" s="1"/>
      <c r="OXQ23" s="1"/>
      <c r="OXR23" s="1"/>
      <c r="OXS23" s="1"/>
      <c r="OXT23" s="1"/>
      <c r="OXU23" s="1"/>
      <c r="OXV23" s="1"/>
      <c r="OXW23" s="1"/>
      <c r="OXX23" s="1"/>
      <c r="OXY23" s="1"/>
      <c r="OXZ23" s="1"/>
      <c r="OYA23" s="1"/>
      <c r="OYB23" s="1"/>
      <c r="OYC23" s="1"/>
      <c r="OYD23" s="1"/>
      <c r="OYE23" s="1"/>
      <c r="OYF23" s="1"/>
      <c r="OYG23" s="1"/>
      <c r="OYH23" s="1"/>
      <c r="OYI23" s="1"/>
      <c r="OYJ23" s="1"/>
      <c r="OYK23" s="1"/>
      <c r="OYL23" s="1"/>
      <c r="OYM23" s="1"/>
      <c r="OYN23" s="1"/>
      <c r="OYO23" s="1"/>
      <c r="OYP23" s="1"/>
      <c r="OYQ23" s="1"/>
      <c r="OYR23" s="1"/>
      <c r="OYS23" s="1"/>
      <c r="OYT23" s="1"/>
      <c r="OYU23" s="1"/>
      <c r="OYV23" s="1"/>
      <c r="OYW23" s="1"/>
      <c r="OYX23" s="1"/>
      <c r="OYY23" s="1"/>
      <c r="OYZ23" s="1"/>
      <c r="OZA23" s="1"/>
      <c r="OZB23" s="1"/>
      <c r="OZC23" s="1"/>
      <c r="OZD23" s="1"/>
      <c r="OZE23" s="1"/>
      <c r="OZF23" s="1"/>
      <c r="OZG23" s="1"/>
      <c r="OZH23" s="1"/>
      <c r="OZI23" s="1"/>
      <c r="OZJ23" s="1"/>
      <c r="OZK23" s="1"/>
      <c r="OZL23" s="1"/>
      <c r="OZM23" s="1"/>
      <c r="OZN23" s="1"/>
      <c r="OZO23" s="1"/>
      <c r="OZP23" s="1"/>
      <c r="OZQ23" s="1"/>
      <c r="OZR23" s="1"/>
      <c r="OZS23" s="1"/>
      <c r="OZT23" s="1"/>
      <c r="OZU23" s="1"/>
      <c r="OZV23" s="1"/>
      <c r="OZW23" s="1"/>
      <c r="OZX23" s="1"/>
      <c r="OZY23" s="1"/>
      <c r="OZZ23" s="1"/>
      <c r="PAA23" s="1"/>
      <c r="PAB23" s="1"/>
      <c r="PAC23" s="1"/>
      <c r="PAD23" s="1"/>
      <c r="PAE23" s="1"/>
      <c r="PAF23" s="1"/>
      <c r="PAG23" s="1"/>
      <c r="PAH23" s="1"/>
      <c r="PAI23" s="1"/>
      <c r="PAJ23" s="1"/>
      <c r="PAK23" s="1"/>
      <c r="PAL23" s="1"/>
      <c r="PAM23" s="1"/>
      <c r="PAN23" s="1"/>
      <c r="PAO23" s="1"/>
      <c r="PAP23" s="1"/>
      <c r="PAQ23" s="1"/>
      <c r="PAR23" s="1"/>
      <c r="PAS23" s="1"/>
      <c r="PAT23" s="1"/>
      <c r="PAU23" s="1"/>
      <c r="PAV23" s="1"/>
      <c r="PAW23" s="1"/>
      <c r="PAX23" s="1"/>
      <c r="PAY23" s="1"/>
      <c r="PAZ23" s="1"/>
      <c r="PBA23" s="1"/>
      <c r="PBB23" s="1"/>
      <c r="PBC23" s="1"/>
      <c r="PBD23" s="1"/>
      <c r="PBE23" s="1"/>
      <c r="PBF23" s="1"/>
      <c r="PBG23" s="1"/>
      <c r="PBH23" s="1"/>
      <c r="PBI23" s="1"/>
      <c r="PBJ23" s="1"/>
      <c r="PBK23" s="1"/>
      <c r="PBL23" s="1"/>
      <c r="PBM23" s="1"/>
      <c r="PBN23" s="1"/>
      <c r="PBO23" s="1"/>
      <c r="PBP23" s="1"/>
      <c r="PBQ23" s="1"/>
      <c r="PBR23" s="1"/>
      <c r="PBS23" s="1"/>
      <c r="PBT23" s="1"/>
      <c r="PBU23" s="1"/>
      <c r="PBV23" s="1"/>
      <c r="PBW23" s="1"/>
      <c r="PBX23" s="1"/>
      <c r="PBY23" s="1"/>
      <c r="PBZ23" s="1"/>
      <c r="PCA23" s="1"/>
      <c r="PCB23" s="1"/>
      <c r="PCC23" s="1"/>
      <c r="PCD23" s="1"/>
      <c r="PCE23" s="1"/>
      <c r="PCF23" s="1"/>
      <c r="PCG23" s="1"/>
      <c r="PCH23" s="1"/>
      <c r="PCI23" s="1"/>
      <c r="PCJ23" s="1"/>
      <c r="PCK23" s="1"/>
      <c r="PCL23" s="1"/>
      <c r="PCM23" s="1"/>
      <c r="PCN23" s="1"/>
      <c r="PCO23" s="1"/>
      <c r="PCP23" s="1"/>
      <c r="PCQ23" s="1"/>
      <c r="PCR23" s="1"/>
      <c r="PCS23" s="1"/>
      <c r="PCT23" s="1"/>
      <c r="PCU23" s="1"/>
      <c r="PCV23" s="1"/>
      <c r="PCW23" s="1"/>
      <c r="PCX23" s="1"/>
      <c r="PCY23" s="1"/>
      <c r="PCZ23" s="1"/>
      <c r="PDA23" s="1"/>
      <c r="PDB23" s="1"/>
      <c r="PDC23" s="1"/>
      <c r="PDD23" s="1"/>
      <c r="PDE23" s="1"/>
      <c r="PDF23" s="1"/>
      <c r="PDG23" s="1"/>
      <c r="PDH23" s="1"/>
      <c r="PDI23" s="1"/>
      <c r="PDJ23" s="1"/>
      <c r="PDK23" s="1"/>
      <c r="PDL23" s="1"/>
      <c r="PDM23" s="1"/>
      <c r="PDN23" s="1"/>
      <c r="PDO23" s="1"/>
      <c r="PDP23" s="1"/>
      <c r="PDQ23" s="1"/>
      <c r="PDR23" s="1"/>
      <c r="PDS23" s="1"/>
      <c r="PDT23" s="1"/>
      <c r="PDU23" s="1"/>
      <c r="PDV23" s="1"/>
      <c r="PDW23" s="1"/>
      <c r="PDX23" s="1"/>
      <c r="PDY23" s="1"/>
      <c r="PDZ23" s="1"/>
      <c r="PEA23" s="1"/>
      <c r="PEB23" s="1"/>
      <c r="PEC23" s="1"/>
      <c r="PED23" s="1"/>
      <c r="PEE23" s="1"/>
      <c r="PEF23" s="1"/>
      <c r="PEG23" s="1"/>
      <c r="PEH23" s="1"/>
      <c r="PEI23" s="1"/>
      <c r="PEJ23" s="1"/>
      <c r="PEK23" s="1"/>
      <c r="PEL23" s="1"/>
      <c r="PEM23" s="1"/>
      <c r="PEN23" s="1"/>
      <c r="PEO23" s="1"/>
      <c r="PEP23" s="1"/>
      <c r="PEQ23" s="1"/>
      <c r="PER23" s="1"/>
      <c r="PES23" s="1"/>
      <c r="PET23" s="1"/>
      <c r="PEU23" s="1"/>
      <c r="PEV23" s="1"/>
      <c r="PEW23" s="1"/>
      <c r="PEX23" s="1"/>
      <c r="PEY23" s="1"/>
      <c r="PEZ23" s="1"/>
      <c r="PFA23" s="1"/>
      <c r="PFB23" s="1"/>
      <c r="PFC23" s="1"/>
      <c r="PFD23" s="1"/>
      <c r="PFE23" s="1"/>
      <c r="PFF23" s="1"/>
      <c r="PFG23" s="1"/>
      <c r="PFH23" s="1"/>
      <c r="PFI23" s="1"/>
      <c r="PFJ23" s="1"/>
      <c r="PFK23" s="1"/>
      <c r="PFL23" s="1"/>
      <c r="PFM23" s="1"/>
      <c r="PFN23" s="1"/>
      <c r="PFO23" s="1"/>
      <c r="PFP23" s="1"/>
      <c r="PFQ23" s="1"/>
      <c r="PFR23" s="1"/>
      <c r="PFS23" s="1"/>
      <c r="PFT23" s="1"/>
      <c r="PFU23" s="1"/>
      <c r="PFV23" s="1"/>
      <c r="PFW23" s="1"/>
      <c r="PFX23" s="1"/>
      <c r="PFY23" s="1"/>
      <c r="PFZ23" s="1"/>
      <c r="PGA23" s="1"/>
      <c r="PGB23" s="1"/>
      <c r="PGC23" s="1"/>
      <c r="PGD23" s="1"/>
      <c r="PGE23" s="1"/>
      <c r="PGF23" s="1"/>
      <c r="PGG23" s="1"/>
      <c r="PGH23" s="1"/>
      <c r="PGI23" s="1"/>
      <c r="PGJ23" s="1"/>
      <c r="PGK23" s="1"/>
      <c r="PGL23" s="1"/>
      <c r="PGM23" s="1"/>
      <c r="PGN23" s="1"/>
      <c r="PGO23" s="1"/>
      <c r="PGP23" s="1"/>
      <c r="PGQ23" s="1"/>
      <c r="PGR23" s="1"/>
      <c r="PGS23" s="1"/>
      <c r="PGT23" s="1"/>
      <c r="PGU23" s="1"/>
      <c r="PGV23" s="1"/>
      <c r="PGW23" s="1"/>
      <c r="PGX23" s="1"/>
      <c r="PGY23" s="1"/>
      <c r="PGZ23" s="1"/>
      <c r="PHA23" s="1"/>
      <c r="PHB23" s="1"/>
      <c r="PHC23" s="1"/>
      <c r="PHD23" s="1"/>
      <c r="PHE23" s="1"/>
      <c r="PHF23" s="1"/>
      <c r="PHG23" s="1"/>
      <c r="PHH23" s="1"/>
      <c r="PHI23" s="1"/>
      <c r="PHJ23" s="1"/>
      <c r="PHK23" s="1"/>
      <c r="PHL23" s="1"/>
      <c r="PHM23" s="1"/>
      <c r="PHN23" s="1"/>
      <c r="PHO23" s="1"/>
      <c r="PHP23" s="1"/>
      <c r="PHQ23" s="1"/>
      <c r="PHR23" s="1"/>
      <c r="PHS23" s="1"/>
      <c r="PHT23" s="1"/>
      <c r="PHU23" s="1"/>
      <c r="PHV23" s="1"/>
      <c r="PHW23" s="1"/>
      <c r="PHX23" s="1"/>
      <c r="PHY23" s="1"/>
      <c r="PHZ23" s="1"/>
      <c r="PIA23" s="1"/>
      <c r="PIB23" s="1"/>
      <c r="PIC23" s="1"/>
      <c r="PID23" s="1"/>
      <c r="PIE23" s="1"/>
      <c r="PIF23" s="1"/>
      <c r="PIG23" s="1"/>
      <c r="PIH23" s="1"/>
      <c r="PII23" s="1"/>
      <c r="PIJ23" s="1"/>
      <c r="PIK23" s="1"/>
      <c r="PIL23" s="1"/>
      <c r="PIM23" s="1"/>
      <c r="PIN23" s="1"/>
      <c r="PIO23" s="1"/>
      <c r="PIP23" s="1"/>
      <c r="PIQ23" s="1"/>
      <c r="PIR23" s="1"/>
      <c r="PIS23" s="1"/>
      <c r="PIT23" s="1"/>
      <c r="PIU23" s="1"/>
      <c r="PIV23" s="1"/>
      <c r="PIW23" s="1"/>
      <c r="PIX23" s="1"/>
      <c r="PIY23" s="1"/>
      <c r="PIZ23" s="1"/>
      <c r="PJA23" s="1"/>
      <c r="PJB23" s="1"/>
      <c r="PJC23" s="1"/>
      <c r="PJD23" s="1"/>
      <c r="PJE23" s="1"/>
      <c r="PJF23" s="1"/>
      <c r="PJG23" s="1"/>
      <c r="PJH23" s="1"/>
      <c r="PJI23" s="1"/>
      <c r="PJJ23" s="1"/>
      <c r="PJK23" s="1"/>
      <c r="PJL23" s="1"/>
      <c r="PJM23" s="1"/>
      <c r="PJN23" s="1"/>
      <c r="PJO23" s="1"/>
      <c r="PJP23" s="1"/>
      <c r="PJQ23" s="1"/>
      <c r="PJR23" s="1"/>
      <c r="PJS23" s="1"/>
      <c r="PJT23" s="1"/>
      <c r="PJU23" s="1"/>
      <c r="PJV23" s="1"/>
      <c r="PJW23" s="1"/>
      <c r="PJX23" s="1"/>
      <c r="PJY23" s="1"/>
      <c r="PJZ23" s="1"/>
      <c r="PKA23" s="1"/>
      <c r="PKB23" s="1"/>
      <c r="PKC23" s="1"/>
      <c r="PKD23" s="1"/>
      <c r="PKE23" s="1"/>
      <c r="PKF23" s="1"/>
      <c r="PKG23" s="1"/>
      <c r="PKH23" s="1"/>
      <c r="PKI23" s="1"/>
      <c r="PKJ23" s="1"/>
      <c r="PKK23" s="1"/>
      <c r="PKL23" s="1"/>
      <c r="PKM23" s="1"/>
      <c r="PKN23" s="1"/>
      <c r="PKO23" s="1"/>
      <c r="PKP23" s="1"/>
      <c r="PKQ23" s="1"/>
      <c r="PKR23" s="1"/>
      <c r="PKS23" s="1"/>
      <c r="PKT23" s="1"/>
      <c r="PKU23" s="1"/>
      <c r="PKV23" s="1"/>
      <c r="PKW23" s="1"/>
      <c r="PKX23" s="1"/>
      <c r="PKY23" s="1"/>
      <c r="PKZ23" s="1"/>
      <c r="PLA23" s="1"/>
      <c r="PLB23" s="1"/>
      <c r="PLC23" s="1"/>
      <c r="PLD23" s="1"/>
      <c r="PLE23" s="1"/>
      <c r="PLF23" s="1"/>
      <c r="PLG23" s="1"/>
      <c r="PLH23" s="1"/>
      <c r="PLI23" s="1"/>
      <c r="PLJ23" s="1"/>
      <c r="PLK23" s="1"/>
      <c r="PLL23" s="1"/>
      <c r="PLM23" s="1"/>
      <c r="PLN23" s="1"/>
      <c r="PLO23" s="1"/>
      <c r="PLP23" s="1"/>
      <c r="PLQ23" s="1"/>
      <c r="PLR23" s="1"/>
      <c r="PLS23" s="1"/>
      <c r="PLT23" s="1"/>
      <c r="PLU23" s="1"/>
      <c r="PLV23" s="1"/>
      <c r="PLW23" s="1"/>
      <c r="PLX23" s="1"/>
      <c r="PLY23" s="1"/>
      <c r="PLZ23" s="1"/>
      <c r="PMA23" s="1"/>
      <c r="PMB23" s="1"/>
      <c r="PMC23" s="1"/>
      <c r="PMD23" s="1"/>
      <c r="PME23" s="1"/>
      <c r="PMF23" s="1"/>
      <c r="PMG23" s="1"/>
      <c r="PMH23" s="1"/>
      <c r="PMI23" s="1"/>
      <c r="PMJ23" s="1"/>
      <c r="PMK23" s="1"/>
      <c r="PML23" s="1"/>
      <c r="PMM23" s="1"/>
      <c r="PMN23" s="1"/>
      <c r="PMO23" s="1"/>
      <c r="PMP23" s="1"/>
      <c r="PMQ23" s="1"/>
      <c r="PMR23" s="1"/>
      <c r="PMS23" s="1"/>
      <c r="PMT23" s="1"/>
      <c r="PMU23" s="1"/>
      <c r="PMV23" s="1"/>
      <c r="PMW23" s="1"/>
      <c r="PMX23" s="1"/>
      <c r="PMY23" s="1"/>
      <c r="PMZ23" s="1"/>
      <c r="PNA23" s="1"/>
      <c r="PNB23" s="1"/>
      <c r="PNC23" s="1"/>
      <c r="PND23" s="1"/>
      <c r="PNE23" s="1"/>
      <c r="PNF23" s="1"/>
      <c r="PNG23" s="1"/>
      <c r="PNH23" s="1"/>
      <c r="PNI23" s="1"/>
      <c r="PNJ23" s="1"/>
      <c r="PNK23" s="1"/>
      <c r="PNL23" s="1"/>
      <c r="PNM23" s="1"/>
      <c r="PNN23" s="1"/>
      <c r="PNO23" s="1"/>
      <c r="PNP23" s="1"/>
      <c r="PNQ23" s="1"/>
      <c r="PNR23" s="1"/>
      <c r="PNS23" s="1"/>
      <c r="PNT23" s="1"/>
      <c r="PNU23" s="1"/>
      <c r="PNV23" s="1"/>
      <c r="PNW23" s="1"/>
      <c r="PNX23" s="1"/>
      <c r="PNY23" s="1"/>
      <c r="PNZ23" s="1"/>
      <c r="POA23" s="1"/>
      <c r="POB23" s="1"/>
      <c r="POC23" s="1"/>
      <c r="POD23" s="1"/>
      <c r="POE23" s="1"/>
      <c r="POF23" s="1"/>
      <c r="POG23" s="1"/>
      <c r="POH23" s="1"/>
      <c r="POI23" s="1"/>
      <c r="POJ23" s="1"/>
      <c r="POK23" s="1"/>
      <c r="POL23" s="1"/>
      <c r="POM23" s="1"/>
      <c r="PON23" s="1"/>
      <c r="POO23" s="1"/>
      <c r="POP23" s="1"/>
      <c r="POQ23" s="1"/>
      <c r="POR23" s="1"/>
      <c r="POS23" s="1"/>
      <c r="POT23" s="1"/>
      <c r="POU23" s="1"/>
      <c r="POV23" s="1"/>
      <c r="POW23" s="1"/>
      <c r="POX23" s="1"/>
      <c r="POY23" s="1"/>
      <c r="POZ23" s="1"/>
      <c r="PPA23" s="1"/>
      <c r="PPB23" s="1"/>
      <c r="PPC23" s="1"/>
      <c r="PPD23" s="1"/>
      <c r="PPE23" s="1"/>
      <c r="PPF23" s="1"/>
      <c r="PPG23" s="1"/>
      <c r="PPH23" s="1"/>
      <c r="PPI23" s="1"/>
      <c r="PPJ23" s="1"/>
      <c r="PPK23" s="1"/>
      <c r="PPL23" s="1"/>
      <c r="PPM23" s="1"/>
      <c r="PPN23" s="1"/>
      <c r="PPO23" s="1"/>
      <c r="PPP23" s="1"/>
      <c r="PPQ23" s="1"/>
      <c r="PPR23" s="1"/>
      <c r="PPS23" s="1"/>
      <c r="PPT23" s="1"/>
      <c r="PPU23" s="1"/>
      <c r="PPV23" s="1"/>
      <c r="PPW23" s="1"/>
      <c r="PPX23" s="1"/>
      <c r="PPY23" s="1"/>
      <c r="PPZ23" s="1"/>
      <c r="PQA23" s="1"/>
      <c r="PQB23" s="1"/>
      <c r="PQC23" s="1"/>
      <c r="PQD23" s="1"/>
      <c r="PQE23" s="1"/>
      <c r="PQF23" s="1"/>
      <c r="PQG23" s="1"/>
      <c r="PQH23" s="1"/>
      <c r="PQI23" s="1"/>
      <c r="PQJ23" s="1"/>
      <c r="PQK23" s="1"/>
      <c r="PQL23" s="1"/>
      <c r="PQM23" s="1"/>
      <c r="PQN23" s="1"/>
      <c r="PQO23" s="1"/>
      <c r="PQP23" s="1"/>
      <c r="PQQ23" s="1"/>
      <c r="PQR23" s="1"/>
      <c r="PQS23" s="1"/>
      <c r="PQT23" s="1"/>
      <c r="PQU23" s="1"/>
      <c r="PQV23" s="1"/>
      <c r="PQW23" s="1"/>
      <c r="PQX23" s="1"/>
      <c r="PQY23" s="1"/>
      <c r="PQZ23" s="1"/>
      <c r="PRA23" s="1"/>
      <c r="PRB23" s="1"/>
      <c r="PRC23" s="1"/>
      <c r="PRD23" s="1"/>
      <c r="PRE23" s="1"/>
      <c r="PRF23" s="1"/>
      <c r="PRG23" s="1"/>
      <c r="PRH23" s="1"/>
      <c r="PRI23" s="1"/>
      <c r="PRJ23" s="1"/>
      <c r="PRK23" s="1"/>
      <c r="PRL23" s="1"/>
      <c r="PRM23" s="1"/>
      <c r="PRN23" s="1"/>
      <c r="PRO23" s="1"/>
      <c r="PRP23" s="1"/>
      <c r="PRQ23" s="1"/>
      <c r="PRR23" s="1"/>
      <c r="PRS23" s="1"/>
      <c r="PRT23" s="1"/>
      <c r="PRU23" s="1"/>
      <c r="PRV23" s="1"/>
      <c r="PRW23" s="1"/>
      <c r="PRX23" s="1"/>
      <c r="PRY23" s="1"/>
      <c r="PRZ23" s="1"/>
      <c r="PSA23" s="1"/>
      <c r="PSB23" s="1"/>
      <c r="PSC23" s="1"/>
      <c r="PSD23" s="1"/>
      <c r="PSE23" s="1"/>
      <c r="PSF23" s="1"/>
      <c r="PSG23" s="1"/>
      <c r="PSH23" s="1"/>
      <c r="PSI23" s="1"/>
      <c r="PSJ23" s="1"/>
      <c r="PSK23" s="1"/>
      <c r="PSL23" s="1"/>
      <c r="PSM23" s="1"/>
      <c r="PSN23" s="1"/>
      <c r="PSO23" s="1"/>
      <c r="PSP23" s="1"/>
      <c r="PSQ23" s="1"/>
      <c r="PSR23" s="1"/>
      <c r="PSS23" s="1"/>
      <c r="PST23" s="1"/>
      <c r="PSU23" s="1"/>
      <c r="PSV23" s="1"/>
      <c r="PSW23" s="1"/>
      <c r="PSX23" s="1"/>
      <c r="PSY23" s="1"/>
      <c r="PSZ23" s="1"/>
      <c r="PTA23" s="1"/>
      <c r="PTB23" s="1"/>
      <c r="PTC23" s="1"/>
      <c r="PTD23" s="1"/>
      <c r="PTE23" s="1"/>
      <c r="PTF23" s="1"/>
      <c r="PTG23" s="1"/>
      <c r="PTH23" s="1"/>
      <c r="PTI23" s="1"/>
      <c r="PTJ23" s="1"/>
      <c r="PTK23" s="1"/>
      <c r="PTL23" s="1"/>
      <c r="PTM23" s="1"/>
      <c r="PTN23" s="1"/>
      <c r="PTO23" s="1"/>
      <c r="PTP23" s="1"/>
      <c r="PTQ23" s="1"/>
      <c r="PTR23" s="1"/>
      <c r="PTS23" s="1"/>
      <c r="PTT23" s="1"/>
      <c r="PTU23" s="1"/>
      <c r="PTV23" s="1"/>
      <c r="PTW23" s="1"/>
      <c r="PTX23" s="1"/>
      <c r="PTY23" s="1"/>
      <c r="PTZ23" s="1"/>
      <c r="PUA23" s="1"/>
      <c r="PUB23" s="1"/>
      <c r="PUC23" s="1"/>
      <c r="PUD23" s="1"/>
      <c r="PUE23" s="1"/>
      <c r="PUF23" s="1"/>
      <c r="PUG23" s="1"/>
      <c r="PUH23" s="1"/>
      <c r="PUI23" s="1"/>
      <c r="PUJ23" s="1"/>
      <c r="PUK23" s="1"/>
      <c r="PUL23" s="1"/>
      <c r="PUM23" s="1"/>
      <c r="PUN23" s="1"/>
      <c r="PUO23" s="1"/>
      <c r="PUP23" s="1"/>
      <c r="PUQ23" s="1"/>
      <c r="PUR23" s="1"/>
      <c r="PUS23" s="1"/>
      <c r="PUT23" s="1"/>
      <c r="PUU23" s="1"/>
      <c r="PUV23" s="1"/>
      <c r="PUW23" s="1"/>
      <c r="PUX23" s="1"/>
      <c r="PUY23" s="1"/>
      <c r="PUZ23" s="1"/>
      <c r="PVA23" s="1"/>
      <c r="PVB23" s="1"/>
      <c r="PVC23" s="1"/>
      <c r="PVD23" s="1"/>
      <c r="PVE23" s="1"/>
      <c r="PVF23" s="1"/>
      <c r="PVG23" s="1"/>
      <c r="PVH23" s="1"/>
      <c r="PVI23" s="1"/>
      <c r="PVJ23" s="1"/>
      <c r="PVK23" s="1"/>
      <c r="PVL23" s="1"/>
      <c r="PVM23" s="1"/>
      <c r="PVN23" s="1"/>
      <c r="PVO23" s="1"/>
      <c r="PVP23" s="1"/>
      <c r="PVQ23" s="1"/>
      <c r="PVR23" s="1"/>
      <c r="PVS23" s="1"/>
      <c r="PVT23" s="1"/>
      <c r="PVU23" s="1"/>
      <c r="PVV23" s="1"/>
      <c r="PVW23" s="1"/>
      <c r="PVX23" s="1"/>
      <c r="PVY23" s="1"/>
      <c r="PVZ23" s="1"/>
      <c r="PWA23" s="1"/>
      <c r="PWB23" s="1"/>
      <c r="PWC23" s="1"/>
      <c r="PWD23" s="1"/>
      <c r="PWE23" s="1"/>
      <c r="PWF23" s="1"/>
      <c r="PWG23" s="1"/>
      <c r="PWH23" s="1"/>
      <c r="PWI23" s="1"/>
      <c r="PWJ23" s="1"/>
      <c r="PWK23" s="1"/>
      <c r="PWL23" s="1"/>
      <c r="PWM23" s="1"/>
      <c r="PWN23" s="1"/>
      <c r="PWO23" s="1"/>
      <c r="PWP23" s="1"/>
      <c r="PWQ23" s="1"/>
      <c r="PWR23" s="1"/>
      <c r="PWS23" s="1"/>
      <c r="PWT23" s="1"/>
      <c r="PWU23" s="1"/>
      <c r="PWV23" s="1"/>
      <c r="PWW23" s="1"/>
      <c r="PWX23" s="1"/>
      <c r="PWY23" s="1"/>
      <c r="PWZ23" s="1"/>
      <c r="PXA23" s="1"/>
      <c r="PXB23" s="1"/>
      <c r="PXC23" s="1"/>
      <c r="PXD23" s="1"/>
      <c r="PXE23" s="1"/>
      <c r="PXF23" s="1"/>
      <c r="PXG23" s="1"/>
      <c r="PXH23" s="1"/>
      <c r="PXI23" s="1"/>
      <c r="PXJ23" s="1"/>
      <c r="PXK23" s="1"/>
      <c r="PXL23" s="1"/>
      <c r="PXM23" s="1"/>
      <c r="PXN23" s="1"/>
      <c r="PXO23" s="1"/>
      <c r="PXP23" s="1"/>
      <c r="PXQ23" s="1"/>
      <c r="PXR23" s="1"/>
      <c r="PXS23" s="1"/>
      <c r="PXT23" s="1"/>
      <c r="PXU23" s="1"/>
      <c r="PXV23" s="1"/>
      <c r="PXW23" s="1"/>
      <c r="PXX23" s="1"/>
      <c r="PXY23" s="1"/>
      <c r="PXZ23" s="1"/>
      <c r="PYA23" s="1"/>
      <c r="PYB23" s="1"/>
      <c r="PYC23" s="1"/>
      <c r="PYD23" s="1"/>
      <c r="PYE23" s="1"/>
      <c r="PYF23" s="1"/>
      <c r="PYG23" s="1"/>
      <c r="PYH23" s="1"/>
      <c r="PYI23" s="1"/>
      <c r="PYJ23" s="1"/>
      <c r="PYK23" s="1"/>
      <c r="PYL23" s="1"/>
      <c r="PYM23" s="1"/>
      <c r="PYN23" s="1"/>
      <c r="PYO23" s="1"/>
      <c r="PYP23" s="1"/>
      <c r="PYQ23" s="1"/>
      <c r="PYR23" s="1"/>
      <c r="PYS23" s="1"/>
      <c r="PYT23" s="1"/>
      <c r="PYU23" s="1"/>
      <c r="PYV23" s="1"/>
      <c r="PYW23" s="1"/>
      <c r="PYX23" s="1"/>
      <c r="PYY23" s="1"/>
      <c r="PYZ23" s="1"/>
      <c r="PZA23" s="1"/>
      <c r="PZB23" s="1"/>
      <c r="PZC23" s="1"/>
      <c r="PZD23" s="1"/>
      <c r="PZE23" s="1"/>
      <c r="PZF23" s="1"/>
      <c r="PZG23" s="1"/>
      <c r="PZH23" s="1"/>
      <c r="PZI23" s="1"/>
      <c r="PZJ23" s="1"/>
      <c r="PZK23" s="1"/>
      <c r="PZL23" s="1"/>
      <c r="PZM23" s="1"/>
      <c r="PZN23" s="1"/>
      <c r="PZO23" s="1"/>
      <c r="PZP23" s="1"/>
      <c r="PZQ23" s="1"/>
      <c r="PZR23" s="1"/>
      <c r="PZS23" s="1"/>
      <c r="PZT23" s="1"/>
      <c r="PZU23" s="1"/>
      <c r="PZV23" s="1"/>
      <c r="PZW23" s="1"/>
      <c r="PZX23" s="1"/>
      <c r="PZY23" s="1"/>
      <c r="PZZ23" s="1"/>
      <c r="QAA23" s="1"/>
      <c r="QAB23" s="1"/>
      <c r="QAC23" s="1"/>
      <c r="QAD23" s="1"/>
      <c r="QAE23" s="1"/>
      <c r="QAF23" s="1"/>
      <c r="QAG23" s="1"/>
      <c r="QAH23" s="1"/>
      <c r="QAI23" s="1"/>
      <c r="QAJ23" s="1"/>
      <c r="QAK23" s="1"/>
      <c r="QAL23" s="1"/>
      <c r="QAM23" s="1"/>
      <c r="QAN23" s="1"/>
      <c r="QAO23" s="1"/>
      <c r="QAP23" s="1"/>
      <c r="QAQ23" s="1"/>
      <c r="QAR23" s="1"/>
      <c r="QAS23" s="1"/>
      <c r="QAT23" s="1"/>
      <c r="QAU23" s="1"/>
      <c r="QAV23" s="1"/>
      <c r="QAW23" s="1"/>
      <c r="QAX23" s="1"/>
      <c r="QAY23" s="1"/>
      <c r="QAZ23" s="1"/>
      <c r="QBA23" s="1"/>
      <c r="QBB23" s="1"/>
      <c r="QBC23" s="1"/>
      <c r="QBD23" s="1"/>
      <c r="QBE23" s="1"/>
      <c r="QBF23" s="1"/>
      <c r="QBG23" s="1"/>
      <c r="QBH23" s="1"/>
      <c r="QBI23" s="1"/>
      <c r="QBJ23" s="1"/>
      <c r="QBK23" s="1"/>
      <c r="QBL23" s="1"/>
      <c r="QBM23" s="1"/>
      <c r="QBN23" s="1"/>
      <c r="QBO23" s="1"/>
      <c r="QBP23" s="1"/>
      <c r="QBQ23" s="1"/>
      <c r="QBR23" s="1"/>
      <c r="QBS23" s="1"/>
      <c r="QBT23" s="1"/>
      <c r="QBU23" s="1"/>
      <c r="QBV23" s="1"/>
      <c r="QBW23" s="1"/>
      <c r="QBX23" s="1"/>
      <c r="QBY23" s="1"/>
      <c r="QBZ23" s="1"/>
      <c r="QCA23" s="1"/>
      <c r="QCB23" s="1"/>
      <c r="QCC23" s="1"/>
      <c r="QCD23" s="1"/>
      <c r="QCE23" s="1"/>
      <c r="QCF23" s="1"/>
      <c r="QCG23" s="1"/>
      <c r="QCH23" s="1"/>
      <c r="QCI23" s="1"/>
      <c r="QCJ23" s="1"/>
      <c r="QCK23" s="1"/>
      <c r="QCL23" s="1"/>
      <c r="QCM23" s="1"/>
      <c r="QCN23" s="1"/>
      <c r="QCO23" s="1"/>
      <c r="QCP23" s="1"/>
      <c r="QCQ23" s="1"/>
      <c r="QCR23" s="1"/>
      <c r="QCS23" s="1"/>
      <c r="QCT23" s="1"/>
      <c r="QCU23" s="1"/>
      <c r="QCV23" s="1"/>
      <c r="QCW23" s="1"/>
      <c r="QCX23" s="1"/>
      <c r="QCY23" s="1"/>
      <c r="QCZ23" s="1"/>
      <c r="QDA23" s="1"/>
      <c r="QDB23" s="1"/>
      <c r="QDC23" s="1"/>
      <c r="QDD23" s="1"/>
      <c r="QDE23" s="1"/>
      <c r="QDF23" s="1"/>
      <c r="QDG23" s="1"/>
      <c r="QDH23" s="1"/>
      <c r="QDI23" s="1"/>
      <c r="QDJ23" s="1"/>
      <c r="QDK23" s="1"/>
      <c r="QDL23" s="1"/>
      <c r="QDM23" s="1"/>
      <c r="QDN23" s="1"/>
      <c r="QDO23" s="1"/>
      <c r="QDP23" s="1"/>
      <c r="QDQ23" s="1"/>
      <c r="QDR23" s="1"/>
      <c r="QDS23" s="1"/>
      <c r="QDT23" s="1"/>
      <c r="QDU23" s="1"/>
      <c r="QDV23" s="1"/>
      <c r="QDW23" s="1"/>
      <c r="QDX23" s="1"/>
      <c r="QDY23" s="1"/>
      <c r="QDZ23" s="1"/>
      <c r="QEA23" s="1"/>
      <c r="QEB23" s="1"/>
      <c r="QEC23" s="1"/>
      <c r="QED23" s="1"/>
      <c r="QEE23" s="1"/>
      <c r="QEF23" s="1"/>
      <c r="QEG23" s="1"/>
      <c r="QEH23" s="1"/>
      <c r="QEI23" s="1"/>
      <c r="QEJ23" s="1"/>
      <c r="QEK23" s="1"/>
      <c r="QEL23" s="1"/>
      <c r="QEM23" s="1"/>
      <c r="QEN23" s="1"/>
      <c r="QEO23" s="1"/>
      <c r="QEP23" s="1"/>
      <c r="QEQ23" s="1"/>
      <c r="QER23" s="1"/>
      <c r="QES23" s="1"/>
      <c r="QET23" s="1"/>
      <c r="QEU23" s="1"/>
      <c r="QEV23" s="1"/>
      <c r="QEW23" s="1"/>
      <c r="QEX23" s="1"/>
      <c r="QEY23" s="1"/>
      <c r="QEZ23" s="1"/>
      <c r="QFA23" s="1"/>
      <c r="QFB23" s="1"/>
      <c r="QFC23" s="1"/>
      <c r="QFD23" s="1"/>
      <c r="QFE23" s="1"/>
      <c r="QFF23" s="1"/>
      <c r="QFG23" s="1"/>
      <c r="QFH23" s="1"/>
      <c r="QFI23" s="1"/>
      <c r="QFJ23" s="1"/>
      <c r="QFK23" s="1"/>
      <c r="QFL23" s="1"/>
      <c r="QFM23" s="1"/>
      <c r="QFN23" s="1"/>
      <c r="QFO23" s="1"/>
      <c r="QFP23" s="1"/>
      <c r="QFQ23" s="1"/>
      <c r="QFR23" s="1"/>
      <c r="QFS23" s="1"/>
      <c r="QFT23" s="1"/>
      <c r="QFU23" s="1"/>
      <c r="QFV23" s="1"/>
      <c r="QFW23" s="1"/>
      <c r="QFX23" s="1"/>
      <c r="QFY23" s="1"/>
      <c r="QFZ23" s="1"/>
      <c r="QGA23" s="1"/>
      <c r="QGB23" s="1"/>
      <c r="QGC23" s="1"/>
      <c r="QGD23" s="1"/>
      <c r="QGE23" s="1"/>
      <c r="QGF23" s="1"/>
      <c r="QGG23" s="1"/>
      <c r="QGH23" s="1"/>
      <c r="QGI23" s="1"/>
      <c r="QGJ23" s="1"/>
      <c r="QGK23" s="1"/>
      <c r="QGL23" s="1"/>
      <c r="QGM23" s="1"/>
      <c r="QGN23" s="1"/>
      <c r="QGO23" s="1"/>
      <c r="QGP23" s="1"/>
      <c r="QGQ23" s="1"/>
      <c r="QGR23" s="1"/>
      <c r="QGS23" s="1"/>
      <c r="QGT23" s="1"/>
      <c r="QGU23" s="1"/>
      <c r="QGV23" s="1"/>
      <c r="QGW23" s="1"/>
      <c r="QGX23" s="1"/>
      <c r="QGY23" s="1"/>
      <c r="QGZ23" s="1"/>
      <c r="QHA23" s="1"/>
      <c r="QHB23" s="1"/>
      <c r="QHC23" s="1"/>
      <c r="QHD23" s="1"/>
      <c r="QHE23" s="1"/>
      <c r="QHF23" s="1"/>
      <c r="QHG23" s="1"/>
      <c r="QHH23" s="1"/>
      <c r="QHI23" s="1"/>
      <c r="QHJ23" s="1"/>
      <c r="QHK23" s="1"/>
      <c r="QHL23" s="1"/>
      <c r="QHM23" s="1"/>
      <c r="QHN23" s="1"/>
      <c r="QHO23" s="1"/>
      <c r="QHP23" s="1"/>
      <c r="QHQ23" s="1"/>
      <c r="QHR23" s="1"/>
      <c r="QHS23" s="1"/>
      <c r="QHT23" s="1"/>
      <c r="QHU23" s="1"/>
      <c r="QHV23" s="1"/>
      <c r="QHW23" s="1"/>
      <c r="QHX23" s="1"/>
      <c r="QHY23" s="1"/>
      <c r="QHZ23" s="1"/>
      <c r="QIA23" s="1"/>
      <c r="QIB23" s="1"/>
      <c r="QIC23" s="1"/>
      <c r="QID23" s="1"/>
      <c r="QIE23" s="1"/>
      <c r="QIF23" s="1"/>
      <c r="QIG23" s="1"/>
      <c r="QIH23" s="1"/>
      <c r="QII23" s="1"/>
      <c r="QIJ23" s="1"/>
      <c r="QIK23" s="1"/>
      <c r="QIL23" s="1"/>
      <c r="QIM23" s="1"/>
      <c r="QIN23" s="1"/>
      <c r="QIO23" s="1"/>
      <c r="QIP23" s="1"/>
      <c r="QIQ23" s="1"/>
      <c r="QIR23" s="1"/>
      <c r="QIS23" s="1"/>
      <c r="QIT23" s="1"/>
      <c r="QIU23" s="1"/>
      <c r="QIV23" s="1"/>
      <c r="QIW23" s="1"/>
      <c r="QIX23" s="1"/>
      <c r="QIY23" s="1"/>
      <c r="QIZ23" s="1"/>
      <c r="QJA23" s="1"/>
      <c r="QJB23" s="1"/>
      <c r="QJC23" s="1"/>
      <c r="QJD23" s="1"/>
      <c r="QJE23" s="1"/>
      <c r="QJF23" s="1"/>
      <c r="QJG23" s="1"/>
      <c r="QJH23" s="1"/>
      <c r="QJI23" s="1"/>
      <c r="QJJ23" s="1"/>
      <c r="QJK23" s="1"/>
      <c r="QJL23" s="1"/>
      <c r="QJM23" s="1"/>
      <c r="QJN23" s="1"/>
      <c r="QJO23" s="1"/>
      <c r="QJP23" s="1"/>
      <c r="QJQ23" s="1"/>
      <c r="QJR23" s="1"/>
      <c r="QJS23" s="1"/>
      <c r="QJT23" s="1"/>
      <c r="QJU23" s="1"/>
      <c r="QJV23" s="1"/>
      <c r="QJW23" s="1"/>
      <c r="QJX23" s="1"/>
      <c r="QJY23" s="1"/>
      <c r="QJZ23" s="1"/>
      <c r="QKA23" s="1"/>
      <c r="QKB23" s="1"/>
      <c r="QKC23" s="1"/>
      <c r="QKD23" s="1"/>
      <c r="QKE23" s="1"/>
      <c r="QKF23" s="1"/>
      <c r="QKG23" s="1"/>
      <c r="QKH23" s="1"/>
      <c r="QKI23" s="1"/>
      <c r="QKJ23" s="1"/>
      <c r="QKK23" s="1"/>
      <c r="QKL23" s="1"/>
      <c r="QKM23" s="1"/>
      <c r="QKN23" s="1"/>
      <c r="QKO23" s="1"/>
      <c r="QKP23" s="1"/>
      <c r="QKQ23" s="1"/>
      <c r="QKR23" s="1"/>
      <c r="QKS23" s="1"/>
      <c r="QKT23" s="1"/>
      <c r="QKU23" s="1"/>
      <c r="QKV23" s="1"/>
      <c r="QKW23" s="1"/>
      <c r="QKX23" s="1"/>
      <c r="QKY23" s="1"/>
      <c r="QKZ23" s="1"/>
      <c r="QLA23" s="1"/>
      <c r="QLB23" s="1"/>
      <c r="QLC23" s="1"/>
      <c r="QLD23" s="1"/>
      <c r="QLE23" s="1"/>
      <c r="QLF23" s="1"/>
      <c r="QLG23" s="1"/>
      <c r="QLH23" s="1"/>
      <c r="QLI23" s="1"/>
      <c r="QLJ23" s="1"/>
      <c r="QLK23" s="1"/>
      <c r="QLL23" s="1"/>
      <c r="QLM23" s="1"/>
      <c r="QLN23" s="1"/>
      <c r="QLO23" s="1"/>
      <c r="QLP23" s="1"/>
      <c r="QLQ23" s="1"/>
      <c r="QLR23" s="1"/>
      <c r="QLS23" s="1"/>
      <c r="QLT23" s="1"/>
      <c r="QLU23" s="1"/>
      <c r="QLV23" s="1"/>
      <c r="QLW23" s="1"/>
      <c r="QLX23" s="1"/>
      <c r="QLY23" s="1"/>
      <c r="QLZ23" s="1"/>
      <c r="QMA23" s="1"/>
      <c r="QMB23" s="1"/>
      <c r="QMC23" s="1"/>
      <c r="QMD23" s="1"/>
      <c r="QME23" s="1"/>
      <c r="QMF23" s="1"/>
      <c r="QMG23" s="1"/>
      <c r="QMH23" s="1"/>
      <c r="QMI23" s="1"/>
      <c r="QMJ23" s="1"/>
      <c r="QMK23" s="1"/>
      <c r="QML23" s="1"/>
      <c r="QMM23" s="1"/>
      <c r="QMN23" s="1"/>
      <c r="QMO23" s="1"/>
      <c r="QMP23" s="1"/>
      <c r="QMQ23" s="1"/>
      <c r="QMR23" s="1"/>
      <c r="QMS23" s="1"/>
      <c r="QMT23" s="1"/>
      <c r="QMU23" s="1"/>
      <c r="QMV23" s="1"/>
      <c r="QMW23" s="1"/>
      <c r="QMX23" s="1"/>
      <c r="QMY23" s="1"/>
      <c r="QMZ23" s="1"/>
      <c r="QNA23" s="1"/>
      <c r="QNB23" s="1"/>
      <c r="QNC23" s="1"/>
      <c r="QND23" s="1"/>
      <c r="QNE23" s="1"/>
      <c r="QNF23" s="1"/>
      <c r="QNG23" s="1"/>
      <c r="QNH23" s="1"/>
      <c r="QNI23" s="1"/>
      <c r="QNJ23" s="1"/>
      <c r="QNK23" s="1"/>
      <c r="QNL23" s="1"/>
      <c r="QNM23" s="1"/>
      <c r="QNN23" s="1"/>
      <c r="QNO23" s="1"/>
      <c r="QNP23" s="1"/>
      <c r="QNQ23" s="1"/>
      <c r="QNR23" s="1"/>
      <c r="QNS23" s="1"/>
      <c r="QNT23" s="1"/>
      <c r="QNU23" s="1"/>
      <c r="QNV23" s="1"/>
      <c r="QNW23" s="1"/>
      <c r="QNX23" s="1"/>
      <c r="QNY23" s="1"/>
      <c r="QNZ23" s="1"/>
      <c r="QOA23" s="1"/>
      <c r="QOB23" s="1"/>
      <c r="QOC23" s="1"/>
      <c r="QOD23" s="1"/>
      <c r="QOE23" s="1"/>
      <c r="QOF23" s="1"/>
      <c r="QOG23" s="1"/>
      <c r="QOH23" s="1"/>
      <c r="QOI23" s="1"/>
      <c r="QOJ23" s="1"/>
      <c r="QOK23" s="1"/>
      <c r="QOL23" s="1"/>
      <c r="QOM23" s="1"/>
      <c r="QON23" s="1"/>
      <c r="QOO23" s="1"/>
      <c r="QOP23" s="1"/>
      <c r="QOQ23" s="1"/>
      <c r="QOR23" s="1"/>
      <c r="QOS23" s="1"/>
      <c r="QOT23" s="1"/>
      <c r="QOU23" s="1"/>
      <c r="QOV23" s="1"/>
      <c r="QOW23" s="1"/>
      <c r="QOX23" s="1"/>
      <c r="QOY23" s="1"/>
      <c r="QOZ23" s="1"/>
      <c r="QPA23" s="1"/>
      <c r="QPB23" s="1"/>
      <c r="QPC23" s="1"/>
      <c r="QPD23" s="1"/>
      <c r="QPE23" s="1"/>
      <c r="QPF23" s="1"/>
      <c r="QPG23" s="1"/>
      <c r="QPH23" s="1"/>
      <c r="QPI23" s="1"/>
      <c r="QPJ23" s="1"/>
      <c r="QPK23" s="1"/>
      <c r="QPL23" s="1"/>
      <c r="QPM23" s="1"/>
      <c r="QPN23" s="1"/>
      <c r="QPO23" s="1"/>
      <c r="QPP23" s="1"/>
      <c r="QPQ23" s="1"/>
      <c r="QPR23" s="1"/>
      <c r="QPS23" s="1"/>
      <c r="QPT23" s="1"/>
      <c r="QPU23" s="1"/>
      <c r="QPV23" s="1"/>
      <c r="QPW23" s="1"/>
      <c r="QPX23" s="1"/>
      <c r="QPY23" s="1"/>
      <c r="QPZ23" s="1"/>
      <c r="QQA23" s="1"/>
      <c r="QQB23" s="1"/>
      <c r="QQC23" s="1"/>
      <c r="QQD23" s="1"/>
      <c r="QQE23" s="1"/>
      <c r="QQF23" s="1"/>
      <c r="QQG23" s="1"/>
      <c r="QQH23" s="1"/>
      <c r="QQI23" s="1"/>
      <c r="QQJ23" s="1"/>
      <c r="QQK23" s="1"/>
      <c r="QQL23" s="1"/>
      <c r="QQM23" s="1"/>
      <c r="QQN23" s="1"/>
      <c r="QQO23" s="1"/>
      <c r="QQP23" s="1"/>
      <c r="QQQ23" s="1"/>
      <c r="QQR23" s="1"/>
      <c r="QQS23" s="1"/>
      <c r="QQT23" s="1"/>
      <c r="QQU23" s="1"/>
      <c r="QQV23" s="1"/>
      <c r="QQW23" s="1"/>
      <c r="QQX23" s="1"/>
      <c r="QQY23" s="1"/>
      <c r="QQZ23" s="1"/>
      <c r="QRA23" s="1"/>
      <c r="QRB23" s="1"/>
      <c r="QRC23" s="1"/>
      <c r="QRD23" s="1"/>
      <c r="QRE23" s="1"/>
      <c r="QRF23" s="1"/>
      <c r="QRG23" s="1"/>
      <c r="QRH23" s="1"/>
      <c r="QRI23" s="1"/>
      <c r="QRJ23" s="1"/>
      <c r="QRK23" s="1"/>
      <c r="QRL23" s="1"/>
      <c r="QRM23" s="1"/>
      <c r="QRN23" s="1"/>
      <c r="QRO23" s="1"/>
      <c r="QRP23" s="1"/>
      <c r="QRQ23" s="1"/>
      <c r="QRR23" s="1"/>
      <c r="QRS23" s="1"/>
      <c r="QRT23" s="1"/>
      <c r="QRU23" s="1"/>
      <c r="QRV23" s="1"/>
      <c r="QRW23" s="1"/>
      <c r="QRX23" s="1"/>
      <c r="QRY23" s="1"/>
      <c r="QRZ23" s="1"/>
      <c r="QSA23" s="1"/>
      <c r="QSB23" s="1"/>
      <c r="QSC23" s="1"/>
      <c r="QSD23" s="1"/>
      <c r="QSE23" s="1"/>
      <c r="QSF23" s="1"/>
      <c r="QSG23" s="1"/>
      <c r="QSH23" s="1"/>
      <c r="QSI23" s="1"/>
      <c r="QSJ23" s="1"/>
      <c r="QSK23" s="1"/>
      <c r="QSL23" s="1"/>
      <c r="QSM23" s="1"/>
      <c r="QSN23" s="1"/>
      <c r="QSO23" s="1"/>
      <c r="QSP23" s="1"/>
      <c r="QSQ23" s="1"/>
      <c r="QSR23" s="1"/>
      <c r="QSS23" s="1"/>
      <c r="QST23" s="1"/>
      <c r="QSU23" s="1"/>
      <c r="QSV23" s="1"/>
      <c r="QSW23" s="1"/>
      <c r="QSX23" s="1"/>
      <c r="QSY23" s="1"/>
      <c r="QSZ23" s="1"/>
      <c r="QTA23" s="1"/>
      <c r="QTB23" s="1"/>
      <c r="QTC23" s="1"/>
      <c r="QTD23" s="1"/>
      <c r="QTE23" s="1"/>
      <c r="QTF23" s="1"/>
      <c r="QTG23" s="1"/>
      <c r="QTH23" s="1"/>
      <c r="QTI23" s="1"/>
      <c r="QTJ23" s="1"/>
      <c r="QTK23" s="1"/>
      <c r="QTL23" s="1"/>
      <c r="QTM23" s="1"/>
      <c r="QTN23" s="1"/>
      <c r="QTO23" s="1"/>
      <c r="QTP23" s="1"/>
      <c r="QTQ23" s="1"/>
      <c r="QTR23" s="1"/>
      <c r="QTS23" s="1"/>
      <c r="QTT23" s="1"/>
      <c r="QTU23" s="1"/>
      <c r="QTV23" s="1"/>
      <c r="QTW23" s="1"/>
      <c r="QTX23" s="1"/>
      <c r="QTY23" s="1"/>
      <c r="QTZ23" s="1"/>
      <c r="QUA23" s="1"/>
      <c r="QUB23" s="1"/>
      <c r="QUC23" s="1"/>
      <c r="QUD23" s="1"/>
      <c r="QUE23" s="1"/>
      <c r="QUF23" s="1"/>
      <c r="QUG23" s="1"/>
      <c r="QUH23" s="1"/>
      <c r="QUI23" s="1"/>
      <c r="QUJ23" s="1"/>
      <c r="QUK23" s="1"/>
      <c r="QUL23" s="1"/>
      <c r="QUM23" s="1"/>
      <c r="QUN23" s="1"/>
      <c r="QUO23" s="1"/>
      <c r="QUP23" s="1"/>
      <c r="QUQ23" s="1"/>
      <c r="QUR23" s="1"/>
      <c r="QUS23" s="1"/>
      <c r="QUT23" s="1"/>
      <c r="QUU23" s="1"/>
      <c r="QUV23" s="1"/>
      <c r="QUW23" s="1"/>
      <c r="QUX23" s="1"/>
      <c r="QUY23" s="1"/>
      <c r="QUZ23" s="1"/>
      <c r="QVA23" s="1"/>
      <c r="QVB23" s="1"/>
      <c r="QVC23" s="1"/>
      <c r="QVD23" s="1"/>
      <c r="QVE23" s="1"/>
      <c r="QVF23" s="1"/>
      <c r="QVG23" s="1"/>
      <c r="QVH23" s="1"/>
      <c r="QVI23" s="1"/>
      <c r="QVJ23" s="1"/>
      <c r="QVK23" s="1"/>
      <c r="QVL23" s="1"/>
      <c r="QVM23" s="1"/>
      <c r="QVN23" s="1"/>
      <c r="QVO23" s="1"/>
      <c r="QVP23" s="1"/>
      <c r="QVQ23" s="1"/>
      <c r="QVR23" s="1"/>
      <c r="QVS23" s="1"/>
      <c r="QVT23" s="1"/>
      <c r="QVU23" s="1"/>
      <c r="QVV23" s="1"/>
      <c r="QVW23" s="1"/>
      <c r="QVX23" s="1"/>
      <c r="QVY23" s="1"/>
      <c r="QVZ23" s="1"/>
      <c r="QWA23" s="1"/>
      <c r="QWB23" s="1"/>
      <c r="QWC23" s="1"/>
      <c r="QWD23" s="1"/>
      <c r="QWE23" s="1"/>
      <c r="QWF23" s="1"/>
      <c r="QWG23" s="1"/>
      <c r="QWH23" s="1"/>
      <c r="QWI23" s="1"/>
      <c r="QWJ23" s="1"/>
      <c r="QWK23" s="1"/>
      <c r="QWL23" s="1"/>
      <c r="QWM23" s="1"/>
      <c r="QWN23" s="1"/>
      <c r="QWO23" s="1"/>
      <c r="QWP23" s="1"/>
      <c r="QWQ23" s="1"/>
      <c r="QWR23" s="1"/>
      <c r="QWS23" s="1"/>
      <c r="QWT23" s="1"/>
      <c r="QWU23" s="1"/>
      <c r="QWV23" s="1"/>
      <c r="QWW23" s="1"/>
      <c r="QWX23" s="1"/>
      <c r="QWY23" s="1"/>
      <c r="QWZ23" s="1"/>
      <c r="QXA23" s="1"/>
      <c r="QXB23" s="1"/>
      <c r="QXC23" s="1"/>
      <c r="QXD23" s="1"/>
      <c r="QXE23" s="1"/>
      <c r="QXF23" s="1"/>
      <c r="QXG23" s="1"/>
      <c r="QXH23" s="1"/>
      <c r="QXI23" s="1"/>
      <c r="QXJ23" s="1"/>
      <c r="QXK23" s="1"/>
      <c r="QXL23" s="1"/>
      <c r="QXM23" s="1"/>
      <c r="QXN23" s="1"/>
      <c r="QXO23" s="1"/>
      <c r="QXP23" s="1"/>
      <c r="QXQ23" s="1"/>
      <c r="QXR23" s="1"/>
      <c r="QXS23" s="1"/>
      <c r="QXT23" s="1"/>
      <c r="QXU23" s="1"/>
      <c r="QXV23" s="1"/>
      <c r="QXW23" s="1"/>
      <c r="QXX23" s="1"/>
      <c r="QXY23" s="1"/>
      <c r="QXZ23" s="1"/>
      <c r="QYA23" s="1"/>
      <c r="QYB23" s="1"/>
      <c r="QYC23" s="1"/>
      <c r="QYD23" s="1"/>
      <c r="QYE23" s="1"/>
      <c r="QYF23" s="1"/>
      <c r="QYG23" s="1"/>
      <c r="QYH23" s="1"/>
      <c r="QYI23" s="1"/>
      <c r="QYJ23" s="1"/>
      <c r="QYK23" s="1"/>
      <c r="QYL23" s="1"/>
      <c r="QYM23" s="1"/>
      <c r="QYN23" s="1"/>
      <c r="QYO23" s="1"/>
      <c r="QYP23" s="1"/>
      <c r="QYQ23" s="1"/>
      <c r="QYR23" s="1"/>
      <c r="QYS23" s="1"/>
      <c r="QYT23" s="1"/>
      <c r="QYU23" s="1"/>
      <c r="QYV23" s="1"/>
      <c r="QYW23" s="1"/>
      <c r="QYX23" s="1"/>
      <c r="QYY23" s="1"/>
      <c r="QYZ23" s="1"/>
      <c r="QZA23" s="1"/>
      <c r="QZB23" s="1"/>
      <c r="QZC23" s="1"/>
      <c r="QZD23" s="1"/>
      <c r="QZE23" s="1"/>
      <c r="QZF23" s="1"/>
      <c r="QZG23" s="1"/>
      <c r="QZH23" s="1"/>
      <c r="QZI23" s="1"/>
      <c r="QZJ23" s="1"/>
      <c r="QZK23" s="1"/>
      <c r="QZL23" s="1"/>
      <c r="QZM23" s="1"/>
      <c r="QZN23" s="1"/>
      <c r="QZO23" s="1"/>
      <c r="QZP23" s="1"/>
      <c r="QZQ23" s="1"/>
      <c r="QZR23" s="1"/>
      <c r="QZS23" s="1"/>
      <c r="QZT23" s="1"/>
      <c r="QZU23" s="1"/>
      <c r="QZV23" s="1"/>
      <c r="QZW23" s="1"/>
      <c r="QZX23" s="1"/>
      <c r="QZY23" s="1"/>
      <c r="QZZ23" s="1"/>
      <c r="RAA23" s="1"/>
      <c r="RAB23" s="1"/>
      <c r="RAC23" s="1"/>
      <c r="RAD23" s="1"/>
      <c r="RAE23" s="1"/>
      <c r="RAF23" s="1"/>
      <c r="RAG23" s="1"/>
      <c r="RAH23" s="1"/>
      <c r="RAI23" s="1"/>
      <c r="RAJ23" s="1"/>
      <c r="RAK23" s="1"/>
      <c r="RAL23" s="1"/>
      <c r="RAM23" s="1"/>
      <c r="RAN23" s="1"/>
      <c r="RAO23" s="1"/>
      <c r="RAP23" s="1"/>
      <c r="RAQ23" s="1"/>
      <c r="RAR23" s="1"/>
      <c r="RAS23" s="1"/>
      <c r="RAT23" s="1"/>
      <c r="RAU23" s="1"/>
      <c r="RAV23" s="1"/>
      <c r="RAW23" s="1"/>
      <c r="RAX23" s="1"/>
      <c r="RAY23" s="1"/>
      <c r="RAZ23" s="1"/>
      <c r="RBA23" s="1"/>
      <c r="RBB23" s="1"/>
      <c r="RBC23" s="1"/>
      <c r="RBD23" s="1"/>
      <c r="RBE23" s="1"/>
      <c r="RBF23" s="1"/>
      <c r="RBG23" s="1"/>
      <c r="RBH23" s="1"/>
      <c r="RBI23" s="1"/>
      <c r="RBJ23" s="1"/>
      <c r="RBK23" s="1"/>
      <c r="RBL23" s="1"/>
      <c r="RBM23" s="1"/>
      <c r="RBN23" s="1"/>
      <c r="RBO23" s="1"/>
      <c r="RBP23" s="1"/>
      <c r="RBQ23" s="1"/>
      <c r="RBR23" s="1"/>
      <c r="RBS23" s="1"/>
      <c r="RBT23" s="1"/>
      <c r="RBU23" s="1"/>
      <c r="RBV23" s="1"/>
      <c r="RBW23" s="1"/>
      <c r="RBX23" s="1"/>
      <c r="RBY23" s="1"/>
      <c r="RBZ23" s="1"/>
      <c r="RCA23" s="1"/>
      <c r="RCB23" s="1"/>
      <c r="RCC23" s="1"/>
      <c r="RCD23" s="1"/>
      <c r="RCE23" s="1"/>
      <c r="RCF23" s="1"/>
      <c r="RCG23" s="1"/>
      <c r="RCH23" s="1"/>
      <c r="RCI23" s="1"/>
      <c r="RCJ23" s="1"/>
      <c r="RCK23" s="1"/>
      <c r="RCL23" s="1"/>
      <c r="RCM23" s="1"/>
      <c r="RCN23" s="1"/>
      <c r="RCO23" s="1"/>
      <c r="RCP23" s="1"/>
      <c r="RCQ23" s="1"/>
      <c r="RCR23" s="1"/>
      <c r="RCS23" s="1"/>
      <c r="RCT23" s="1"/>
      <c r="RCU23" s="1"/>
      <c r="RCV23" s="1"/>
      <c r="RCW23" s="1"/>
      <c r="RCX23" s="1"/>
      <c r="RCY23" s="1"/>
      <c r="RCZ23" s="1"/>
      <c r="RDA23" s="1"/>
      <c r="RDB23" s="1"/>
      <c r="RDC23" s="1"/>
      <c r="RDD23" s="1"/>
      <c r="RDE23" s="1"/>
      <c r="RDF23" s="1"/>
      <c r="RDG23" s="1"/>
      <c r="RDH23" s="1"/>
      <c r="RDI23" s="1"/>
      <c r="RDJ23" s="1"/>
      <c r="RDK23" s="1"/>
      <c r="RDL23" s="1"/>
      <c r="RDM23" s="1"/>
      <c r="RDN23" s="1"/>
      <c r="RDO23" s="1"/>
      <c r="RDP23" s="1"/>
      <c r="RDQ23" s="1"/>
      <c r="RDR23" s="1"/>
      <c r="RDS23" s="1"/>
      <c r="RDT23" s="1"/>
      <c r="RDU23" s="1"/>
      <c r="RDV23" s="1"/>
      <c r="RDW23" s="1"/>
      <c r="RDX23" s="1"/>
      <c r="RDY23" s="1"/>
      <c r="RDZ23" s="1"/>
      <c r="REA23" s="1"/>
      <c r="REB23" s="1"/>
      <c r="REC23" s="1"/>
      <c r="RED23" s="1"/>
      <c r="REE23" s="1"/>
      <c r="REF23" s="1"/>
      <c r="REG23" s="1"/>
      <c r="REH23" s="1"/>
      <c r="REI23" s="1"/>
      <c r="REJ23" s="1"/>
      <c r="REK23" s="1"/>
      <c r="REL23" s="1"/>
      <c r="REM23" s="1"/>
      <c r="REN23" s="1"/>
      <c r="REO23" s="1"/>
      <c r="REP23" s="1"/>
      <c r="REQ23" s="1"/>
      <c r="RER23" s="1"/>
      <c r="RES23" s="1"/>
      <c r="RET23" s="1"/>
      <c r="REU23" s="1"/>
      <c r="REV23" s="1"/>
      <c r="REW23" s="1"/>
      <c r="REX23" s="1"/>
      <c r="REY23" s="1"/>
      <c r="REZ23" s="1"/>
      <c r="RFA23" s="1"/>
      <c r="RFB23" s="1"/>
      <c r="RFC23" s="1"/>
      <c r="RFD23" s="1"/>
      <c r="RFE23" s="1"/>
      <c r="RFF23" s="1"/>
      <c r="RFG23" s="1"/>
      <c r="RFH23" s="1"/>
      <c r="RFI23" s="1"/>
      <c r="RFJ23" s="1"/>
      <c r="RFK23" s="1"/>
      <c r="RFL23" s="1"/>
      <c r="RFM23" s="1"/>
      <c r="RFN23" s="1"/>
      <c r="RFO23" s="1"/>
      <c r="RFP23" s="1"/>
      <c r="RFQ23" s="1"/>
      <c r="RFR23" s="1"/>
      <c r="RFS23" s="1"/>
      <c r="RFT23" s="1"/>
      <c r="RFU23" s="1"/>
      <c r="RFV23" s="1"/>
      <c r="RFW23" s="1"/>
      <c r="RFX23" s="1"/>
      <c r="RFY23" s="1"/>
      <c r="RFZ23" s="1"/>
      <c r="RGA23" s="1"/>
      <c r="RGB23" s="1"/>
      <c r="RGC23" s="1"/>
      <c r="RGD23" s="1"/>
      <c r="RGE23" s="1"/>
      <c r="RGF23" s="1"/>
      <c r="RGG23" s="1"/>
      <c r="RGH23" s="1"/>
      <c r="RGI23" s="1"/>
      <c r="RGJ23" s="1"/>
      <c r="RGK23" s="1"/>
      <c r="RGL23" s="1"/>
      <c r="RGM23" s="1"/>
      <c r="RGN23" s="1"/>
      <c r="RGO23" s="1"/>
      <c r="RGP23" s="1"/>
      <c r="RGQ23" s="1"/>
      <c r="RGR23" s="1"/>
      <c r="RGS23" s="1"/>
      <c r="RGT23" s="1"/>
      <c r="RGU23" s="1"/>
      <c r="RGV23" s="1"/>
      <c r="RGW23" s="1"/>
      <c r="RGX23" s="1"/>
      <c r="RGY23" s="1"/>
      <c r="RGZ23" s="1"/>
      <c r="RHA23" s="1"/>
      <c r="RHB23" s="1"/>
      <c r="RHC23" s="1"/>
      <c r="RHD23" s="1"/>
      <c r="RHE23" s="1"/>
      <c r="RHF23" s="1"/>
      <c r="RHG23" s="1"/>
      <c r="RHH23" s="1"/>
      <c r="RHI23" s="1"/>
      <c r="RHJ23" s="1"/>
      <c r="RHK23" s="1"/>
      <c r="RHL23" s="1"/>
      <c r="RHM23" s="1"/>
      <c r="RHN23" s="1"/>
      <c r="RHO23" s="1"/>
      <c r="RHP23" s="1"/>
      <c r="RHQ23" s="1"/>
      <c r="RHR23" s="1"/>
      <c r="RHS23" s="1"/>
      <c r="RHT23" s="1"/>
      <c r="RHU23" s="1"/>
      <c r="RHV23" s="1"/>
      <c r="RHW23" s="1"/>
      <c r="RHX23" s="1"/>
      <c r="RHY23" s="1"/>
      <c r="RHZ23" s="1"/>
      <c r="RIA23" s="1"/>
      <c r="RIB23" s="1"/>
      <c r="RIC23" s="1"/>
      <c r="RID23" s="1"/>
      <c r="RIE23" s="1"/>
      <c r="RIF23" s="1"/>
      <c r="RIG23" s="1"/>
      <c r="RIH23" s="1"/>
      <c r="RII23" s="1"/>
      <c r="RIJ23" s="1"/>
      <c r="RIK23" s="1"/>
      <c r="RIL23" s="1"/>
      <c r="RIM23" s="1"/>
      <c r="RIN23" s="1"/>
      <c r="RIO23" s="1"/>
      <c r="RIP23" s="1"/>
      <c r="RIQ23" s="1"/>
      <c r="RIR23" s="1"/>
      <c r="RIS23" s="1"/>
      <c r="RIT23" s="1"/>
      <c r="RIU23" s="1"/>
      <c r="RIV23" s="1"/>
      <c r="RIW23" s="1"/>
      <c r="RIX23" s="1"/>
      <c r="RIY23" s="1"/>
      <c r="RIZ23" s="1"/>
      <c r="RJA23" s="1"/>
      <c r="RJB23" s="1"/>
      <c r="RJC23" s="1"/>
      <c r="RJD23" s="1"/>
      <c r="RJE23" s="1"/>
      <c r="RJF23" s="1"/>
      <c r="RJG23" s="1"/>
      <c r="RJH23" s="1"/>
      <c r="RJI23" s="1"/>
      <c r="RJJ23" s="1"/>
      <c r="RJK23" s="1"/>
      <c r="RJL23" s="1"/>
      <c r="RJM23" s="1"/>
      <c r="RJN23" s="1"/>
      <c r="RJO23" s="1"/>
      <c r="RJP23" s="1"/>
      <c r="RJQ23" s="1"/>
      <c r="RJR23" s="1"/>
      <c r="RJS23" s="1"/>
      <c r="RJT23" s="1"/>
      <c r="RJU23" s="1"/>
      <c r="RJV23" s="1"/>
      <c r="RJW23" s="1"/>
      <c r="RJX23" s="1"/>
      <c r="RJY23" s="1"/>
      <c r="RJZ23" s="1"/>
      <c r="RKA23" s="1"/>
      <c r="RKB23" s="1"/>
      <c r="RKC23" s="1"/>
      <c r="RKD23" s="1"/>
      <c r="RKE23" s="1"/>
      <c r="RKF23" s="1"/>
      <c r="RKG23" s="1"/>
      <c r="RKH23" s="1"/>
      <c r="RKI23" s="1"/>
      <c r="RKJ23" s="1"/>
      <c r="RKK23" s="1"/>
      <c r="RKL23" s="1"/>
      <c r="RKM23" s="1"/>
      <c r="RKN23" s="1"/>
      <c r="RKO23" s="1"/>
      <c r="RKP23" s="1"/>
      <c r="RKQ23" s="1"/>
      <c r="RKR23" s="1"/>
      <c r="RKS23" s="1"/>
      <c r="RKT23" s="1"/>
      <c r="RKU23" s="1"/>
      <c r="RKV23" s="1"/>
      <c r="RKW23" s="1"/>
      <c r="RKX23" s="1"/>
      <c r="RKY23" s="1"/>
      <c r="RKZ23" s="1"/>
      <c r="RLA23" s="1"/>
      <c r="RLB23" s="1"/>
      <c r="RLC23" s="1"/>
      <c r="RLD23" s="1"/>
      <c r="RLE23" s="1"/>
      <c r="RLF23" s="1"/>
      <c r="RLG23" s="1"/>
      <c r="RLH23" s="1"/>
      <c r="RLI23" s="1"/>
      <c r="RLJ23" s="1"/>
      <c r="RLK23" s="1"/>
      <c r="RLL23" s="1"/>
      <c r="RLM23" s="1"/>
      <c r="RLN23" s="1"/>
      <c r="RLO23" s="1"/>
      <c r="RLP23" s="1"/>
      <c r="RLQ23" s="1"/>
      <c r="RLR23" s="1"/>
      <c r="RLS23" s="1"/>
      <c r="RLT23" s="1"/>
      <c r="RLU23" s="1"/>
      <c r="RLV23" s="1"/>
      <c r="RLW23" s="1"/>
      <c r="RLX23" s="1"/>
      <c r="RLY23" s="1"/>
      <c r="RLZ23" s="1"/>
      <c r="RMA23" s="1"/>
      <c r="RMB23" s="1"/>
      <c r="RMC23" s="1"/>
      <c r="RMD23" s="1"/>
      <c r="RME23" s="1"/>
      <c r="RMF23" s="1"/>
      <c r="RMG23" s="1"/>
      <c r="RMH23" s="1"/>
      <c r="RMI23" s="1"/>
      <c r="RMJ23" s="1"/>
      <c r="RMK23" s="1"/>
      <c r="RML23" s="1"/>
      <c r="RMM23" s="1"/>
      <c r="RMN23" s="1"/>
      <c r="RMO23" s="1"/>
      <c r="RMP23" s="1"/>
      <c r="RMQ23" s="1"/>
      <c r="RMR23" s="1"/>
      <c r="RMS23" s="1"/>
      <c r="RMT23" s="1"/>
      <c r="RMU23" s="1"/>
      <c r="RMV23" s="1"/>
      <c r="RMW23" s="1"/>
      <c r="RMX23" s="1"/>
      <c r="RMY23" s="1"/>
      <c r="RMZ23" s="1"/>
      <c r="RNA23" s="1"/>
      <c r="RNB23" s="1"/>
      <c r="RNC23" s="1"/>
      <c r="RND23" s="1"/>
      <c r="RNE23" s="1"/>
      <c r="RNF23" s="1"/>
      <c r="RNG23" s="1"/>
      <c r="RNH23" s="1"/>
      <c r="RNI23" s="1"/>
      <c r="RNJ23" s="1"/>
      <c r="RNK23" s="1"/>
      <c r="RNL23" s="1"/>
      <c r="RNM23" s="1"/>
      <c r="RNN23" s="1"/>
      <c r="RNO23" s="1"/>
      <c r="RNP23" s="1"/>
      <c r="RNQ23" s="1"/>
      <c r="RNR23" s="1"/>
      <c r="RNS23" s="1"/>
      <c r="RNT23" s="1"/>
      <c r="RNU23" s="1"/>
      <c r="RNV23" s="1"/>
      <c r="RNW23" s="1"/>
      <c r="RNX23" s="1"/>
      <c r="RNY23" s="1"/>
      <c r="RNZ23" s="1"/>
      <c r="ROA23" s="1"/>
      <c r="ROB23" s="1"/>
      <c r="ROC23" s="1"/>
      <c r="ROD23" s="1"/>
      <c r="ROE23" s="1"/>
      <c r="ROF23" s="1"/>
      <c r="ROG23" s="1"/>
      <c r="ROH23" s="1"/>
      <c r="ROI23" s="1"/>
      <c r="ROJ23" s="1"/>
      <c r="ROK23" s="1"/>
      <c r="ROL23" s="1"/>
      <c r="ROM23" s="1"/>
      <c r="RON23" s="1"/>
      <c r="ROO23" s="1"/>
      <c r="ROP23" s="1"/>
      <c r="ROQ23" s="1"/>
      <c r="ROR23" s="1"/>
      <c r="ROS23" s="1"/>
      <c r="ROT23" s="1"/>
      <c r="ROU23" s="1"/>
      <c r="ROV23" s="1"/>
      <c r="ROW23" s="1"/>
      <c r="ROX23" s="1"/>
      <c r="ROY23" s="1"/>
      <c r="ROZ23" s="1"/>
      <c r="RPA23" s="1"/>
      <c r="RPB23" s="1"/>
      <c r="RPC23" s="1"/>
      <c r="RPD23" s="1"/>
      <c r="RPE23" s="1"/>
      <c r="RPF23" s="1"/>
      <c r="RPG23" s="1"/>
      <c r="RPH23" s="1"/>
      <c r="RPI23" s="1"/>
      <c r="RPJ23" s="1"/>
      <c r="RPK23" s="1"/>
      <c r="RPL23" s="1"/>
      <c r="RPM23" s="1"/>
      <c r="RPN23" s="1"/>
      <c r="RPO23" s="1"/>
      <c r="RPP23" s="1"/>
      <c r="RPQ23" s="1"/>
      <c r="RPR23" s="1"/>
      <c r="RPS23" s="1"/>
      <c r="RPT23" s="1"/>
      <c r="RPU23" s="1"/>
      <c r="RPV23" s="1"/>
      <c r="RPW23" s="1"/>
      <c r="RPX23" s="1"/>
      <c r="RPY23" s="1"/>
      <c r="RPZ23" s="1"/>
      <c r="RQA23" s="1"/>
      <c r="RQB23" s="1"/>
      <c r="RQC23" s="1"/>
      <c r="RQD23" s="1"/>
      <c r="RQE23" s="1"/>
      <c r="RQF23" s="1"/>
      <c r="RQG23" s="1"/>
      <c r="RQH23" s="1"/>
      <c r="RQI23" s="1"/>
      <c r="RQJ23" s="1"/>
      <c r="RQK23" s="1"/>
      <c r="RQL23" s="1"/>
      <c r="RQM23" s="1"/>
      <c r="RQN23" s="1"/>
      <c r="RQO23" s="1"/>
      <c r="RQP23" s="1"/>
      <c r="RQQ23" s="1"/>
      <c r="RQR23" s="1"/>
      <c r="RQS23" s="1"/>
      <c r="RQT23" s="1"/>
      <c r="RQU23" s="1"/>
      <c r="RQV23" s="1"/>
      <c r="RQW23" s="1"/>
      <c r="RQX23" s="1"/>
      <c r="RQY23" s="1"/>
      <c r="RQZ23" s="1"/>
      <c r="RRA23" s="1"/>
      <c r="RRB23" s="1"/>
      <c r="RRC23" s="1"/>
      <c r="RRD23" s="1"/>
      <c r="RRE23" s="1"/>
      <c r="RRF23" s="1"/>
      <c r="RRG23" s="1"/>
      <c r="RRH23" s="1"/>
      <c r="RRI23" s="1"/>
      <c r="RRJ23" s="1"/>
      <c r="RRK23" s="1"/>
      <c r="RRL23" s="1"/>
      <c r="RRM23" s="1"/>
      <c r="RRN23" s="1"/>
      <c r="RRO23" s="1"/>
      <c r="RRP23" s="1"/>
      <c r="RRQ23" s="1"/>
      <c r="RRR23" s="1"/>
      <c r="RRS23" s="1"/>
      <c r="RRT23" s="1"/>
      <c r="RRU23" s="1"/>
      <c r="RRV23" s="1"/>
      <c r="RRW23" s="1"/>
      <c r="RRX23" s="1"/>
      <c r="RRY23" s="1"/>
      <c r="RRZ23" s="1"/>
      <c r="RSA23" s="1"/>
      <c r="RSB23" s="1"/>
      <c r="RSC23" s="1"/>
      <c r="RSD23" s="1"/>
      <c r="RSE23" s="1"/>
      <c r="RSF23" s="1"/>
      <c r="RSG23" s="1"/>
      <c r="RSH23" s="1"/>
      <c r="RSI23" s="1"/>
      <c r="RSJ23" s="1"/>
      <c r="RSK23" s="1"/>
      <c r="RSL23" s="1"/>
      <c r="RSM23" s="1"/>
      <c r="RSN23" s="1"/>
      <c r="RSO23" s="1"/>
      <c r="RSP23" s="1"/>
      <c r="RSQ23" s="1"/>
      <c r="RSR23" s="1"/>
      <c r="RSS23" s="1"/>
      <c r="RST23" s="1"/>
      <c r="RSU23" s="1"/>
      <c r="RSV23" s="1"/>
      <c r="RSW23" s="1"/>
      <c r="RSX23" s="1"/>
      <c r="RSY23" s="1"/>
      <c r="RSZ23" s="1"/>
      <c r="RTA23" s="1"/>
      <c r="RTB23" s="1"/>
      <c r="RTC23" s="1"/>
      <c r="RTD23" s="1"/>
      <c r="RTE23" s="1"/>
      <c r="RTF23" s="1"/>
      <c r="RTG23" s="1"/>
      <c r="RTH23" s="1"/>
      <c r="RTI23" s="1"/>
      <c r="RTJ23" s="1"/>
      <c r="RTK23" s="1"/>
      <c r="RTL23" s="1"/>
      <c r="RTM23" s="1"/>
      <c r="RTN23" s="1"/>
      <c r="RTO23" s="1"/>
      <c r="RTP23" s="1"/>
      <c r="RTQ23" s="1"/>
      <c r="RTR23" s="1"/>
      <c r="RTS23" s="1"/>
      <c r="RTT23" s="1"/>
      <c r="RTU23" s="1"/>
      <c r="RTV23" s="1"/>
      <c r="RTW23" s="1"/>
      <c r="RTX23" s="1"/>
      <c r="RTY23" s="1"/>
      <c r="RTZ23" s="1"/>
      <c r="RUA23" s="1"/>
      <c r="RUB23" s="1"/>
      <c r="RUC23" s="1"/>
      <c r="RUD23" s="1"/>
      <c r="RUE23" s="1"/>
      <c r="RUF23" s="1"/>
      <c r="RUG23" s="1"/>
      <c r="RUH23" s="1"/>
      <c r="RUI23" s="1"/>
      <c r="RUJ23" s="1"/>
      <c r="RUK23" s="1"/>
      <c r="RUL23" s="1"/>
      <c r="RUM23" s="1"/>
      <c r="RUN23" s="1"/>
      <c r="RUO23" s="1"/>
      <c r="RUP23" s="1"/>
      <c r="RUQ23" s="1"/>
      <c r="RUR23" s="1"/>
      <c r="RUS23" s="1"/>
      <c r="RUT23" s="1"/>
      <c r="RUU23" s="1"/>
      <c r="RUV23" s="1"/>
      <c r="RUW23" s="1"/>
      <c r="RUX23" s="1"/>
      <c r="RUY23" s="1"/>
      <c r="RUZ23" s="1"/>
      <c r="RVA23" s="1"/>
      <c r="RVB23" s="1"/>
      <c r="RVC23" s="1"/>
      <c r="RVD23" s="1"/>
      <c r="RVE23" s="1"/>
      <c r="RVF23" s="1"/>
      <c r="RVG23" s="1"/>
      <c r="RVH23" s="1"/>
      <c r="RVI23" s="1"/>
      <c r="RVJ23" s="1"/>
      <c r="RVK23" s="1"/>
      <c r="RVL23" s="1"/>
      <c r="RVM23" s="1"/>
      <c r="RVN23" s="1"/>
      <c r="RVO23" s="1"/>
      <c r="RVP23" s="1"/>
      <c r="RVQ23" s="1"/>
      <c r="RVR23" s="1"/>
      <c r="RVS23" s="1"/>
      <c r="RVT23" s="1"/>
      <c r="RVU23" s="1"/>
      <c r="RVV23" s="1"/>
      <c r="RVW23" s="1"/>
      <c r="RVX23" s="1"/>
      <c r="RVY23" s="1"/>
      <c r="RVZ23" s="1"/>
      <c r="RWA23" s="1"/>
      <c r="RWB23" s="1"/>
      <c r="RWC23" s="1"/>
      <c r="RWD23" s="1"/>
      <c r="RWE23" s="1"/>
      <c r="RWF23" s="1"/>
      <c r="RWG23" s="1"/>
      <c r="RWH23" s="1"/>
      <c r="RWI23" s="1"/>
      <c r="RWJ23" s="1"/>
      <c r="RWK23" s="1"/>
      <c r="RWL23" s="1"/>
      <c r="RWM23" s="1"/>
      <c r="RWN23" s="1"/>
      <c r="RWO23" s="1"/>
      <c r="RWP23" s="1"/>
      <c r="RWQ23" s="1"/>
      <c r="RWR23" s="1"/>
      <c r="RWS23" s="1"/>
      <c r="RWT23" s="1"/>
      <c r="RWU23" s="1"/>
      <c r="RWV23" s="1"/>
      <c r="RWW23" s="1"/>
      <c r="RWX23" s="1"/>
      <c r="RWY23" s="1"/>
      <c r="RWZ23" s="1"/>
      <c r="RXA23" s="1"/>
      <c r="RXB23" s="1"/>
      <c r="RXC23" s="1"/>
      <c r="RXD23" s="1"/>
      <c r="RXE23" s="1"/>
      <c r="RXF23" s="1"/>
      <c r="RXG23" s="1"/>
      <c r="RXH23" s="1"/>
      <c r="RXI23" s="1"/>
      <c r="RXJ23" s="1"/>
      <c r="RXK23" s="1"/>
      <c r="RXL23" s="1"/>
      <c r="RXM23" s="1"/>
      <c r="RXN23" s="1"/>
      <c r="RXO23" s="1"/>
      <c r="RXP23" s="1"/>
      <c r="RXQ23" s="1"/>
      <c r="RXR23" s="1"/>
      <c r="RXS23" s="1"/>
      <c r="RXT23" s="1"/>
      <c r="RXU23" s="1"/>
      <c r="RXV23" s="1"/>
      <c r="RXW23" s="1"/>
      <c r="RXX23" s="1"/>
      <c r="RXY23" s="1"/>
      <c r="RXZ23" s="1"/>
      <c r="RYA23" s="1"/>
      <c r="RYB23" s="1"/>
      <c r="RYC23" s="1"/>
      <c r="RYD23" s="1"/>
      <c r="RYE23" s="1"/>
      <c r="RYF23" s="1"/>
      <c r="RYG23" s="1"/>
      <c r="RYH23" s="1"/>
      <c r="RYI23" s="1"/>
      <c r="RYJ23" s="1"/>
      <c r="RYK23" s="1"/>
      <c r="RYL23" s="1"/>
      <c r="RYM23" s="1"/>
      <c r="RYN23" s="1"/>
      <c r="RYO23" s="1"/>
      <c r="RYP23" s="1"/>
      <c r="RYQ23" s="1"/>
      <c r="RYR23" s="1"/>
      <c r="RYS23" s="1"/>
      <c r="RYT23" s="1"/>
      <c r="RYU23" s="1"/>
      <c r="RYV23" s="1"/>
      <c r="RYW23" s="1"/>
      <c r="RYX23" s="1"/>
      <c r="RYY23" s="1"/>
      <c r="RYZ23" s="1"/>
      <c r="RZA23" s="1"/>
      <c r="RZB23" s="1"/>
      <c r="RZC23" s="1"/>
      <c r="RZD23" s="1"/>
      <c r="RZE23" s="1"/>
      <c r="RZF23" s="1"/>
      <c r="RZG23" s="1"/>
      <c r="RZH23" s="1"/>
      <c r="RZI23" s="1"/>
      <c r="RZJ23" s="1"/>
      <c r="RZK23" s="1"/>
      <c r="RZL23" s="1"/>
      <c r="RZM23" s="1"/>
      <c r="RZN23" s="1"/>
      <c r="RZO23" s="1"/>
      <c r="RZP23" s="1"/>
      <c r="RZQ23" s="1"/>
      <c r="RZR23" s="1"/>
      <c r="RZS23" s="1"/>
      <c r="RZT23" s="1"/>
      <c r="RZU23" s="1"/>
      <c r="RZV23" s="1"/>
      <c r="RZW23" s="1"/>
      <c r="RZX23" s="1"/>
      <c r="RZY23" s="1"/>
      <c r="RZZ23" s="1"/>
      <c r="SAA23" s="1"/>
      <c r="SAB23" s="1"/>
      <c r="SAC23" s="1"/>
      <c r="SAD23" s="1"/>
      <c r="SAE23" s="1"/>
      <c r="SAF23" s="1"/>
      <c r="SAG23" s="1"/>
      <c r="SAH23" s="1"/>
      <c r="SAI23" s="1"/>
      <c r="SAJ23" s="1"/>
      <c r="SAK23" s="1"/>
      <c r="SAL23" s="1"/>
      <c r="SAM23" s="1"/>
      <c r="SAN23" s="1"/>
      <c r="SAO23" s="1"/>
      <c r="SAP23" s="1"/>
      <c r="SAQ23" s="1"/>
      <c r="SAR23" s="1"/>
      <c r="SAS23" s="1"/>
      <c r="SAT23" s="1"/>
      <c r="SAU23" s="1"/>
      <c r="SAV23" s="1"/>
      <c r="SAW23" s="1"/>
      <c r="SAX23" s="1"/>
      <c r="SAY23" s="1"/>
      <c r="SAZ23" s="1"/>
      <c r="SBA23" s="1"/>
      <c r="SBB23" s="1"/>
      <c r="SBC23" s="1"/>
      <c r="SBD23" s="1"/>
      <c r="SBE23" s="1"/>
      <c r="SBF23" s="1"/>
      <c r="SBG23" s="1"/>
      <c r="SBH23" s="1"/>
      <c r="SBI23" s="1"/>
      <c r="SBJ23" s="1"/>
      <c r="SBK23" s="1"/>
      <c r="SBL23" s="1"/>
      <c r="SBM23" s="1"/>
      <c r="SBN23" s="1"/>
      <c r="SBO23" s="1"/>
      <c r="SBP23" s="1"/>
      <c r="SBQ23" s="1"/>
      <c r="SBR23" s="1"/>
      <c r="SBS23" s="1"/>
      <c r="SBT23" s="1"/>
      <c r="SBU23" s="1"/>
      <c r="SBV23" s="1"/>
      <c r="SBW23" s="1"/>
      <c r="SBX23" s="1"/>
      <c r="SBY23" s="1"/>
      <c r="SBZ23" s="1"/>
      <c r="SCA23" s="1"/>
      <c r="SCB23" s="1"/>
      <c r="SCC23" s="1"/>
      <c r="SCD23" s="1"/>
      <c r="SCE23" s="1"/>
      <c r="SCF23" s="1"/>
      <c r="SCG23" s="1"/>
      <c r="SCH23" s="1"/>
      <c r="SCI23" s="1"/>
      <c r="SCJ23" s="1"/>
      <c r="SCK23" s="1"/>
      <c r="SCL23" s="1"/>
      <c r="SCM23" s="1"/>
      <c r="SCN23" s="1"/>
      <c r="SCO23" s="1"/>
      <c r="SCP23" s="1"/>
      <c r="SCQ23" s="1"/>
      <c r="SCR23" s="1"/>
      <c r="SCS23" s="1"/>
      <c r="SCT23" s="1"/>
      <c r="SCU23" s="1"/>
      <c r="SCV23" s="1"/>
      <c r="SCW23" s="1"/>
      <c r="SCX23" s="1"/>
      <c r="SCY23" s="1"/>
      <c r="SCZ23" s="1"/>
      <c r="SDA23" s="1"/>
      <c r="SDB23" s="1"/>
      <c r="SDC23" s="1"/>
      <c r="SDD23" s="1"/>
      <c r="SDE23" s="1"/>
      <c r="SDF23" s="1"/>
      <c r="SDG23" s="1"/>
      <c r="SDH23" s="1"/>
      <c r="SDI23" s="1"/>
      <c r="SDJ23" s="1"/>
      <c r="SDK23" s="1"/>
      <c r="SDL23" s="1"/>
      <c r="SDM23" s="1"/>
      <c r="SDN23" s="1"/>
      <c r="SDO23" s="1"/>
      <c r="SDP23" s="1"/>
      <c r="SDQ23" s="1"/>
      <c r="SDR23" s="1"/>
      <c r="SDS23" s="1"/>
      <c r="SDT23" s="1"/>
      <c r="SDU23" s="1"/>
      <c r="SDV23" s="1"/>
      <c r="SDW23" s="1"/>
      <c r="SDX23" s="1"/>
      <c r="SDY23" s="1"/>
      <c r="SDZ23" s="1"/>
      <c r="SEA23" s="1"/>
      <c r="SEB23" s="1"/>
      <c r="SEC23" s="1"/>
      <c r="SED23" s="1"/>
      <c r="SEE23" s="1"/>
      <c r="SEF23" s="1"/>
      <c r="SEG23" s="1"/>
      <c r="SEH23" s="1"/>
      <c r="SEI23" s="1"/>
      <c r="SEJ23" s="1"/>
      <c r="SEK23" s="1"/>
      <c r="SEL23" s="1"/>
      <c r="SEM23" s="1"/>
      <c r="SEN23" s="1"/>
      <c r="SEO23" s="1"/>
      <c r="SEP23" s="1"/>
      <c r="SEQ23" s="1"/>
      <c r="SER23" s="1"/>
      <c r="SES23" s="1"/>
      <c r="SET23" s="1"/>
      <c r="SEU23" s="1"/>
      <c r="SEV23" s="1"/>
      <c r="SEW23" s="1"/>
      <c r="SEX23" s="1"/>
      <c r="SEY23" s="1"/>
      <c r="SEZ23" s="1"/>
      <c r="SFA23" s="1"/>
      <c r="SFB23" s="1"/>
      <c r="SFC23" s="1"/>
      <c r="SFD23" s="1"/>
      <c r="SFE23" s="1"/>
      <c r="SFF23" s="1"/>
      <c r="SFG23" s="1"/>
      <c r="SFH23" s="1"/>
      <c r="SFI23" s="1"/>
      <c r="SFJ23" s="1"/>
      <c r="SFK23" s="1"/>
      <c r="SFL23" s="1"/>
      <c r="SFM23" s="1"/>
      <c r="SFN23" s="1"/>
      <c r="SFO23" s="1"/>
      <c r="SFP23" s="1"/>
      <c r="SFQ23" s="1"/>
      <c r="SFR23" s="1"/>
      <c r="SFS23" s="1"/>
      <c r="SFT23" s="1"/>
      <c r="SFU23" s="1"/>
      <c r="SFV23" s="1"/>
      <c r="SFW23" s="1"/>
      <c r="SFX23" s="1"/>
      <c r="SFY23" s="1"/>
      <c r="SFZ23" s="1"/>
      <c r="SGA23" s="1"/>
      <c r="SGB23" s="1"/>
      <c r="SGC23" s="1"/>
      <c r="SGD23" s="1"/>
      <c r="SGE23" s="1"/>
      <c r="SGF23" s="1"/>
      <c r="SGG23" s="1"/>
      <c r="SGH23" s="1"/>
      <c r="SGI23" s="1"/>
      <c r="SGJ23" s="1"/>
      <c r="SGK23" s="1"/>
      <c r="SGL23" s="1"/>
      <c r="SGM23" s="1"/>
      <c r="SGN23" s="1"/>
      <c r="SGO23" s="1"/>
      <c r="SGP23" s="1"/>
      <c r="SGQ23" s="1"/>
      <c r="SGR23" s="1"/>
      <c r="SGS23" s="1"/>
      <c r="SGT23" s="1"/>
      <c r="SGU23" s="1"/>
      <c r="SGV23" s="1"/>
      <c r="SGW23" s="1"/>
      <c r="SGX23" s="1"/>
      <c r="SGY23" s="1"/>
      <c r="SGZ23" s="1"/>
      <c r="SHA23" s="1"/>
      <c r="SHB23" s="1"/>
      <c r="SHC23" s="1"/>
      <c r="SHD23" s="1"/>
      <c r="SHE23" s="1"/>
      <c r="SHF23" s="1"/>
      <c r="SHG23" s="1"/>
      <c r="SHH23" s="1"/>
      <c r="SHI23" s="1"/>
      <c r="SHJ23" s="1"/>
      <c r="SHK23" s="1"/>
      <c r="SHL23" s="1"/>
      <c r="SHM23" s="1"/>
      <c r="SHN23" s="1"/>
      <c r="SHO23" s="1"/>
      <c r="SHP23" s="1"/>
      <c r="SHQ23" s="1"/>
      <c r="SHR23" s="1"/>
      <c r="SHS23" s="1"/>
      <c r="SHT23" s="1"/>
      <c r="SHU23" s="1"/>
      <c r="SHV23" s="1"/>
      <c r="SHW23" s="1"/>
      <c r="SHX23" s="1"/>
      <c r="SHY23" s="1"/>
      <c r="SHZ23" s="1"/>
      <c r="SIA23" s="1"/>
      <c r="SIB23" s="1"/>
      <c r="SIC23" s="1"/>
      <c r="SID23" s="1"/>
      <c r="SIE23" s="1"/>
      <c r="SIF23" s="1"/>
      <c r="SIG23" s="1"/>
      <c r="SIH23" s="1"/>
      <c r="SII23" s="1"/>
      <c r="SIJ23" s="1"/>
      <c r="SIK23" s="1"/>
      <c r="SIL23" s="1"/>
      <c r="SIM23" s="1"/>
      <c r="SIN23" s="1"/>
      <c r="SIO23" s="1"/>
      <c r="SIP23" s="1"/>
      <c r="SIQ23" s="1"/>
      <c r="SIR23" s="1"/>
      <c r="SIS23" s="1"/>
      <c r="SIT23" s="1"/>
      <c r="SIU23" s="1"/>
      <c r="SIV23" s="1"/>
      <c r="SIW23" s="1"/>
      <c r="SIX23" s="1"/>
      <c r="SIY23" s="1"/>
      <c r="SIZ23" s="1"/>
      <c r="SJA23" s="1"/>
      <c r="SJB23" s="1"/>
      <c r="SJC23" s="1"/>
      <c r="SJD23" s="1"/>
      <c r="SJE23" s="1"/>
      <c r="SJF23" s="1"/>
      <c r="SJG23" s="1"/>
      <c r="SJH23" s="1"/>
      <c r="SJI23" s="1"/>
      <c r="SJJ23" s="1"/>
      <c r="SJK23" s="1"/>
      <c r="SJL23" s="1"/>
      <c r="SJM23" s="1"/>
      <c r="SJN23" s="1"/>
      <c r="SJO23" s="1"/>
      <c r="SJP23" s="1"/>
      <c r="SJQ23" s="1"/>
      <c r="SJR23" s="1"/>
      <c r="SJS23" s="1"/>
      <c r="SJT23" s="1"/>
      <c r="SJU23" s="1"/>
      <c r="SJV23" s="1"/>
      <c r="SJW23" s="1"/>
      <c r="SJX23" s="1"/>
      <c r="SJY23" s="1"/>
      <c r="SJZ23" s="1"/>
      <c r="SKA23" s="1"/>
      <c r="SKB23" s="1"/>
      <c r="SKC23" s="1"/>
      <c r="SKD23" s="1"/>
      <c r="SKE23" s="1"/>
      <c r="SKF23" s="1"/>
      <c r="SKG23" s="1"/>
      <c r="SKH23" s="1"/>
      <c r="SKI23" s="1"/>
      <c r="SKJ23" s="1"/>
      <c r="SKK23" s="1"/>
      <c r="SKL23" s="1"/>
      <c r="SKM23" s="1"/>
      <c r="SKN23" s="1"/>
      <c r="SKO23" s="1"/>
      <c r="SKP23" s="1"/>
      <c r="SKQ23" s="1"/>
      <c r="SKR23" s="1"/>
      <c r="SKS23" s="1"/>
      <c r="SKT23" s="1"/>
      <c r="SKU23" s="1"/>
      <c r="SKV23" s="1"/>
      <c r="SKW23" s="1"/>
      <c r="SKX23" s="1"/>
      <c r="SKY23" s="1"/>
      <c r="SKZ23" s="1"/>
      <c r="SLA23" s="1"/>
      <c r="SLB23" s="1"/>
      <c r="SLC23" s="1"/>
      <c r="SLD23" s="1"/>
      <c r="SLE23" s="1"/>
      <c r="SLF23" s="1"/>
      <c r="SLG23" s="1"/>
      <c r="SLH23" s="1"/>
      <c r="SLI23" s="1"/>
      <c r="SLJ23" s="1"/>
      <c r="SLK23" s="1"/>
      <c r="SLL23" s="1"/>
      <c r="SLM23" s="1"/>
      <c r="SLN23" s="1"/>
      <c r="SLO23" s="1"/>
      <c r="SLP23" s="1"/>
      <c r="SLQ23" s="1"/>
      <c r="SLR23" s="1"/>
      <c r="SLS23" s="1"/>
      <c r="SLT23" s="1"/>
      <c r="SLU23" s="1"/>
      <c r="SLV23" s="1"/>
      <c r="SLW23" s="1"/>
      <c r="SLX23" s="1"/>
      <c r="SLY23" s="1"/>
      <c r="SLZ23" s="1"/>
      <c r="SMA23" s="1"/>
      <c r="SMB23" s="1"/>
      <c r="SMC23" s="1"/>
      <c r="SMD23" s="1"/>
      <c r="SME23" s="1"/>
      <c r="SMF23" s="1"/>
      <c r="SMG23" s="1"/>
      <c r="SMH23" s="1"/>
      <c r="SMI23" s="1"/>
      <c r="SMJ23" s="1"/>
      <c r="SMK23" s="1"/>
      <c r="SML23" s="1"/>
      <c r="SMM23" s="1"/>
      <c r="SMN23" s="1"/>
      <c r="SMO23" s="1"/>
      <c r="SMP23" s="1"/>
      <c r="SMQ23" s="1"/>
      <c r="SMR23" s="1"/>
      <c r="SMS23" s="1"/>
      <c r="SMT23" s="1"/>
      <c r="SMU23" s="1"/>
      <c r="SMV23" s="1"/>
      <c r="SMW23" s="1"/>
      <c r="SMX23" s="1"/>
      <c r="SMY23" s="1"/>
      <c r="SMZ23" s="1"/>
      <c r="SNA23" s="1"/>
      <c r="SNB23" s="1"/>
      <c r="SNC23" s="1"/>
      <c r="SND23" s="1"/>
      <c r="SNE23" s="1"/>
      <c r="SNF23" s="1"/>
      <c r="SNG23" s="1"/>
      <c r="SNH23" s="1"/>
      <c r="SNI23" s="1"/>
      <c r="SNJ23" s="1"/>
      <c r="SNK23" s="1"/>
      <c r="SNL23" s="1"/>
      <c r="SNM23" s="1"/>
      <c r="SNN23" s="1"/>
      <c r="SNO23" s="1"/>
      <c r="SNP23" s="1"/>
      <c r="SNQ23" s="1"/>
      <c r="SNR23" s="1"/>
      <c r="SNS23" s="1"/>
      <c r="SNT23" s="1"/>
      <c r="SNU23" s="1"/>
      <c r="SNV23" s="1"/>
      <c r="SNW23" s="1"/>
      <c r="SNX23" s="1"/>
      <c r="SNY23" s="1"/>
      <c r="SNZ23" s="1"/>
      <c r="SOA23" s="1"/>
      <c r="SOB23" s="1"/>
      <c r="SOC23" s="1"/>
      <c r="SOD23" s="1"/>
      <c r="SOE23" s="1"/>
      <c r="SOF23" s="1"/>
      <c r="SOG23" s="1"/>
      <c r="SOH23" s="1"/>
      <c r="SOI23" s="1"/>
      <c r="SOJ23" s="1"/>
      <c r="SOK23" s="1"/>
      <c r="SOL23" s="1"/>
      <c r="SOM23" s="1"/>
      <c r="SON23" s="1"/>
      <c r="SOO23" s="1"/>
      <c r="SOP23" s="1"/>
      <c r="SOQ23" s="1"/>
      <c r="SOR23" s="1"/>
      <c r="SOS23" s="1"/>
      <c r="SOT23" s="1"/>
      <c r="SOU23" s="1"/>
      <c r="SOV23" s="1"/>
      <c r="SOW23" s="1"/>
      <c r="SOX23" s="1"/>
      <c r="SOY23" s="1"/>
      <c r="SOZ23" s="1"/>
      <c r="SPA23" s="1"/>
      <c r="SPB23" s="1"/>
      <c r="SPC23" s="1"/>
      <c r="SPD23" s="1"/>
      <c r="SPE23" s="1"/>
      <c r="SPF23" s="1"/>
      <c r="SPG23" s="1"/>
      <c r="SPH23" s="1"/>
      <c r="SPI23" s="1"/>
      <c r="SPJ23" s="1"/>
      <c r="SPK23" s="1"/>
      <c r="SPL23" s="1"/>
      <c r="SPM23" s="1"/>
      <c r="SPN23" s="1"/>
      <c r="SPO23" s="1"/>
      <c r="SPP23" s="1"/>
      <c r="SPQ23" s="1"/>
      <c r="SPR23" s="1"/>
      <c r="SPS23" s="1"/>
      <c r="SPT23" s="1"/>
      <c r="SPU23" s="1"/>
      <c r="SPV23" s="1"/>
      <c r="SPW23" s="1"/>
      <c r="SPX23" s="1"/>
      <c r="SPY23" s="1"/>
      <c r="SPZ23" s="1"/>
      <c r="SQA23" s="1"/>
      <c r="SQB23" s="1"/>
      <c r="SQC23" s="1"/>
      <c r="SQD23" s="1"/>
      <c r="SQE23" s="1"/>
      <c r="SQF23" s="1"/>
      <c r="SQG23" s="1"/>
      <c r="SQH23" s="1"/>
      <c r="SQI23" s="1"/>
      <c r="SQJ23" s="1"/>
      <c r="SQK23" s="1"/>
      <c r="SQL23" s="1"/>
      <c r="SQM23" s="1"/>
      <c r="SQN23" s="1"/>
      <c r="SQO23" s="1"/>
      <c r="SQP23" s="1"/>
      <c r="SQQ23" s="1"/>
      <c r="SQR23" s="1"/>
      <c r="SQS23" s="1"/>
      <c r="SQT23" s="1"/>
      <c r="SQU23" s="1"/>
      <c r="SQV23" s="1"/>
      <c r="SQW23" s="1"/>
      <c r="SQX23" s="1"/>
      <c r="SQY23" s="1"/>
      <c r="SQZ23" s="1"/>
      <c r="SRA23" s="1"/>
      <c r="SRB23" s="1"/>
      <c r="SRC23" s="1"/>
      <c r="SRD23" s="1"/>
      <c r="SRE23" s="1"/>
      <c r="SRF23" s="1"/>
      <c r="SRG23" s="1"/>
      <c r="SRH23" s="1"/>
      <c r="SRI23" s="1"/>
      <c r="SRJ23" s="1"/>
      <c r="SRK23" s="1"/>
      <c r="SRL23" s="1"/>
      <c r="SRM23" s="1"/>
      <c r="SRN23" s="1"/>
      <c r="SRO23" s="1"/>
      <c r="SRP23" s="1"/>
      <c r="SRQ23" s="1"/>
      <c r="SRR23" s="1"/>
      <c r="SRS23" s="1"/>
      <c r="SRT23" s="1"/>
      <c r="SRU23" s="1"/>
      <c r="SRV23" s="1"/>
      <c r="SRW23" s="1"/>
      <c r="SRX23" s="1"/>
      <c r="SRY23" s="1"/>
      <c r="SRZ23" s="1"/>
      <c r="SSA23" s="1"/>
      <c r="SSB23" s="1"/>
      <c r="SSC23" s="1"/>
      <c r="SSD23" s="1"/>
      <c r="SSE23" s="1"/>
      <c r="SSF23" s="1"/>
      <c r="SSG23" s="1"/>
      <c r="SSH23" s="1"/>
      <c r="SSI23" s="1"/>
      <c r="SSJ23" s="1"/>
      <c r="SSK23" s="1"/>
      <c r="SSL23" s="1"/>
      <c r="SSM23" s="1"/>
      <c r="SSN23" s="1"/>
      <c r="SSO23" s="1"/>
      <c r="SSP23" s="1"/>
      <c r="SSQ23" s="1"/>
      <c r="SSR23" s="1"/>
      <c r="SSS23" s="1"/>
      <c r="SST23" s="1"/>
      <c r="SSU23" s="1"/>
      <c r="SSV23" s="1"/>
      <c r="SSW23" s="1"/>
      <c r="SSX23" s="1"/>
      <c r="SSY23" s="1"/>
      <c r="SSZ23" s="1"/>
      <c r="STA23" s="1"/>
      <c r="STB23" s="1"/>
      <c r="STC23" s="1"/>
      <c r="STD23" s="1"/>
      <c r="STE23" s="1"/>
      <c r="STF23" s="1"/>
      <c r="STG23" s="1"/>
      <c r="STH23" s="1"/>
      <c r="STI23" s="1"/>
      <c r="STJ23" s="1"/>
      <c r="STK23" s="1"/>
      <c r="STL23" s="1"/>
      <c r="STM23" s="1"/>
      <c r="STN23" s="1"/>
      <c r="STO23" s="1"/>
      <c r="STP23" s="1"/>
      <c r="STQ23" s="1"/>
      <c r="STR23" s="1"/>
      <c r="STS23" s="1"/>
      <c r="STT23" s="1"/>
      <c r="STU23" s="1"/>
      <c r="STV23" s="1"/>
      <c r="STW23" s="1"/>
      <c r="STX23" s="1"/>
      <c r="STY23" s="1"/>
      <c r="STZ23" s="1"/>
      <c r="SUA23" s="1"/>
      <c r="SUB23" s="1"/>
      <c r="SUC23" s="1"/>
      <c r="SUD23" s="1"/>
      <c r="SUE23" s="1"/>
      <c r="SUF23" s="1"/>
      <c r="SUG23" s="1"/>
      <c r="SUH23" s="1"/>
      <c r="SUI23" s="1"/>
      <c r="SUJ23" s="1"/>
      <c r="SUK23" s="1"/>
      <c r="SUL23" s="1"/>
      <c r="SUM23" s="1"/>
      <c r="SUN23" s="1"/>
      <c r="SUO23" s="1"/>
      <c r="SUP23" s="1"/>
      <c r="SUQ23" s="1"/>
      <c r="SUR23" s="1"/>
      <c r="SUS23" s="1"/>
      <c r="SUT23" s="1"/>
      <c r="SUU23" s="1"/>
      <c r="SUV23" s="1"/>
      <c r="SUW23" s="1"/>
      <c r="SUX23" s="1"/>
      <c r="SUY23" s="1"/>
      <c r="SUZ23" s="1"/>
      <c r="SVA23" s="1"/>
      <c r="SVB23" s="1"/>
      <c r="SVC23" s="1"/>
      <c r="SVD23" s="1"/>
      <c r="SVE23" s="1"/>
      <c r="SVF23" s="1"/>
      <c r="SVG23" s="1"/>
      <c r="SVH23" s="1"/>
      <c r="SVI23" s="1"/>
      <c r="SVJ23" s="1"/>
      <c r="SVK23" s="1"/>
      <c r="SVL23" s="1"/>
      <c r="SVM23" s="1"/>
      <c r="SVN23" s="1"/>
      <c r="SVO23" s="1"/>
      <c r="SVP23" s="1"/>
      <c r="SVQ23" s="1"/>
      <c r="SVR23" s="1"/>
      <c r="SVS23" s="1"/>
      <c r="SVT23" s="1"/>
      <c r="SVU23" s="1"/>
      <c r="SVV23" s="1"/>
      <c r="SVW23" s="1"/>
      <c r="SVX23" s="1"/>
      <c r="SVY23" s="1"/>
      <c r="SVZ23" s="1"/>
      <c r="SWA23" s="1"/>
      <c r="SWB23" s="1"/>
      <c r="SWC23" s="1"/>
      <c r="SWD23" s="1"/>
      <c r="SWE23" s="1"/>
      <c r="SWF23" s="1"/>
      <c r="SWG23" s="1"/>
      <c r="SWH23" s="1"/>
      <c r="SWI23" s="1"/>
      <c r="SWJ23" s="1"/>
      <c r="SWK23" s="1"/>
      <c r="SWL23" s="1"/>
      <c r="SWM23" s="1"/>
      <c r="SWN23" s="1"/>
      <c r="SWO23" s="1"/>
      <c r="SWP23" s="1"/>
      <c r="SWQ23" s="1"/>
      <c r="SWR23" s="1"/>
      <c r="SWS23" s="1"/>
      <c r="SWT23" s="1"/>
      <c r="SWU23" s="1"/>
      <c r="SWV23" s="1"/>
      <c r="SWW23" s="1"/>
      <c r="SWX23" s="1"/>
      <c r="SWY23" s="1"/>
      <c r="SWZ23" s="1"/>
      <c r="SXA23" s="1"/>
      <c r="SXB23" s="1"/>
      <c r="SXC23" s="1"/>
      <c r="SXD23" s="1"/>
      <c r="SXE23" s="1"/>
      <c r="SXF23" s="1"/>
      <c r="SXG23" s="1"/>
      <c r="SXH23" s="1"/>
      <c r="SXI23" s="1"/>
      <c r="SXJ23" s="1"/>
      <c r="SXK23" s="1"/>
      <c r="SXL23" s="1"/>
      <c r="SXM23" s="1"/>
      <c r="SXN23" s="1"/>
      <c r="SXO23" s="1"/>
      <c r="SXP23" s="1"/>
      <c r="SXQ23" s="1"/>
      <c r="SXR23" s="1"/>
      <c r="SXS23" s="1"/>
      <c r="SXT23" s="1"/>
      <c r="SXU23" s="1"/>
      <c r="SXV23" s="1"/>
      <c r="SXW23" s="1"/>
      <c r="SXX23" s="1"/>
      <c r="SXY23" s="1"/>
      <c r="SXZ23" s="1"/>
      <c r="SYA23" s="1"/>
      <c r="SYB23" s="1"/>
      <c r="SYC23" s="1"/>
      <c r="SYD23" s="1"/>
      <c r="SYE23" s="1"/>
      <c r="SYF23" s="1"/>
      <c r="SYG23" s="1"/>
      <c r="SYH23" s="1"/>
      <c r="SYI23" s="1"/>
      <c r="SYJ23" s="1"/>
      <c r="SYK23" s="1"/>
      <c r="SYL23" s="1"/>
      <c r="SYM23" s="1"/>
      <c r="SYN23" s="1"/>
      <c r="SYO23" s="1"/>
      <c r="SYP23" s="1"/>
      <c r="SYQ23" s="1"/>
      <c r="SYR23" s="1"/>
      <c r="SYS23" s="1"/>
      <c r="SYT23" s="1"/>
      <c r="SYU23" s="1"/>
      <c r="SYV23" s="1"/>
      <c r="SYW23" s="1"/>
      <c r="SYX23" s="1"/>
      <c r="SYY23" s="1"/>
      <c r="SYZ23" s="1"/>
      <c r="SZA23" s="1"/>
      <c r="SZB23" s="1"/>
      <c r="SZC23" s="1"/>
      <c r="SZD23" s="1"/>
      <c r="SZE23" s="1"/>
      <c r="SZF23" s="1"/>
      <c r="SZG23" s="1"/>
      <c r="SZH23" s="1"/>
      <c r="SZI23" s="1"/>
      <c r="SZJ23" s="1"/>
      <c r="SZK23" s="1"/>
      <c r="SZL23" s="1"/>
      <c r="SZM23" s="1"/>
      <c r="SZN23" s="1"/>
      <c r="SZO23" s="1"/>
      <c r="SZP23" s="1"/>
      <c r="SZQ23" s="1"/>
      <c r="SZR23" s="1"/>
      <c r="SZS23" s="1"/>
      <c r="SZT23" s="1"/>
      <c r="SZU23" s="1"/>
      <c r="SZV23" s="1"/>
      <c r="SZW23" s="1"/>
      <c r="SZX23" s="1"/>
      <c r="SZY23" s="1"/>
      <c r="SZZ23" s="1"/>
      <c r="TAA23" s="1"/>
      <c r="TAB23" s="1"/>
      <c r="TAC23" s="1"/>
      <c r="TAD23" s="1"/>
      <c r="TAE23" s="1"/>
      <c r="TAF23" s="1"/>
      <c r="TAG23" s="1"/>
      <c r="TAH23" s="1"/>
      <c r="TAI23" s="1"/>
      <c r="TAJ23" s="1"/>
      <c r="TAK23" s="1"/>
      <c r="TAL23" s="1"/>
      <c r="TAM23" s="1"/>
      <c r="TAN23" s="1"/>
      <c r="TAO23" s="1"/>
      <c r="TAP23" s="1"/>
      <c r="TAQ23" s="1"/>
      <c r="TAR23" s="1"/>
      <c r="TAS23" s="1"/>
      <c r="TAT23" s="1"/>
      <c r="TAU23" s="1"/>
      <c r="TAV23" s="1"/>
      <c r="TAW23" s="1"/>
      <c r="TAX23" s="1"/>
      <c r="TAY23" s="1"/>
      <c r="TAZ23" s="1"/>
      <c r="TBA23" s="1"/>
      <c r="TBB23" s="1"/>
      <c r="TBC23" s="1"/>
      <c r="TBD23" s="1"/>
      <c r="TBE23" s="1"/>
      <c r="TBF23" s="1"/>
      <c r="TBG23" s="1"/>
      <c r="TBH23" s="1"/>
      <c r="TBI23" s="1"/>
      <c r="TBJ23" s="1"/>
      <c r="TBK23" s="1"/>
      <c r="TBL23" s="1"/>
      <c r="TBM23" s="1"/>
      <c r="TBN23" s="1"/>
      <c r="TBO23" s="1"/>
      <c r="TBP23" s="1"/>
      <c r="TBQ23" s="1"/>
      <c r="TBR23" s="1"/>
      <c r="TBS23" s="1"/>
      <c r="TBT23" s="1"/>
      <c r="TBU23" s="1"/>
      <c r="TBV23" s="1"/>
      <c r="TBW23" s="1"/>
      <c r="TBX23" s="1"/>
      <c r="TBY23" s="1"/>
      <c r="TBZ23" s="1"/>
      <c r="TCA23" s="1"/>
      <c r="TCB23" s="1"/>
      <c r="TCC23" s="1"/>
      <c r="TCD23" s="1"/>
      <c r="TCE23" s="1"/>
      <c r="TCF23" s="1"/>
      <c r="TCG23" s="1"/>
      <c r="TCH23" s="1"/>
      <c r="TCI23" s="1"/>
      <c r="TCJ23" s="1"/>
      <c r="TCK23" s="1"/>
      <c r="TCL23" s="1"/>
      <c r="TCM23" s="1"/>
      <c r="TCN23" s="1"/>
      <c r="TCO23" s="1"/>
      <c r="TCP23" s="1"/>
      <c r="TCQ23" s="1"/>
      <c r="TCR23" s="1"/>
      <c r="TCS23" s="1"/>
      <c r="TCT23" s="1"/>
      <c r="TCU23" s="1"/>
      <c r="TCV23" s="1"/>
      <c r="TCW23" s="1"/>
      <c r="TCX23" s="1"/>
      <c r="TCY23" s="1"/>
      <c r="TCZ23" s="1"/>
      <c r="TDA23" s="1"/>
      <c r="TDB23" s="1"/>
      <c r="TDC23" s="1"/>
      <c r="TDD23" s="1"/>
      <c r="TDE23" s="1"/>
      <c r="TDF23" s="1"/>
      <c r="TDG23" s="1"/>
      <c r="TDH23" s="1"/>
      <c r="TDI23" s="1"/>
      <c r="TDJ23" s="1"/>
      <c r="TDK23" s="1"/>
      <c r="TDL23" s="1"/>
      <c r="TDM23" s="1"/>
      <c r="TDN23" s="1"/>
      <c r="TDO23" s="1"/>
      <c r="TDP23" s="1"/>
      <c r="TDQ23" s="1"/>
      <c r="TDR23" s="1"/>
      <c r="TDS23" s="1"/>
      <c r="TDT23" s="1"/>
      <c r="TDU23" s="1"/>
      <c r="TDV23" s="1"/>
      <c r="TDW23" s="1"/>
      <c r="TDX23" s="1"/>
      <c r="TDY23" s="1"/>
      <c r="TDZ23" s="1"/>
      <c r="TEA23" s="1"/>
      <c r="TEB23" s="1"/>
      <c r="TEC23" s="1"/>
      <c r="TED23" s="1"/>
      <c r="TEE23" s="1"/>
      <c r="TEF23" s="1"/>
      <c r="TEG23" s="1"/>
      <c r="TEH23" s="1"/>
      <c r="TEI23" s="1"/>
      <c r="TEJ23" s="1"/>
      <c r="TEK23" s="1"/>
      <c r="TEL23" s="1"/>
      <c r="TEM23" s="1"/>
      <c r="TEN23" s="1"/>
      <c r="TEO23" s="1"/>
      <c r="TEP23" s="1"/>
      <c r="TEQ23" s="1"/>
      <c r="TER23" s="1"/>
      <c r="TES23" s="1"/>
      <c r="TET23" s="1"/>
      <c r="TEU23" s="1"/>
      <c r="TEV23" s="1"/>
      <c r="TEW23" s="1"/>
      <c r="TEX23" s="1"/>
      <c r="TEY23" s="1"/>
      <c r="TEZ23" s="1"/>
      <c r="TFA23" s="1"/>
      <c r="TFB23" s="1"/>
      <c r="TFC23" s="1"/>
      <c r="TFD23" s="1"/>
      <c r="TFE23" s="1"/>
      <c r="TFF23" s="1"/>
      <c r="TFG23" s="1"/>
      <c r="TFH23" s="1"/>
      <c r="TFI23" s="1"/>
      <c r="TFJ23" s="1"/>
      <c r="TFK23" s="1"/>
      <c r="TFL23" s="1"/>
      <c r="TFM23" s="1"/>
      <c r="TFN23" s="1"/>
      <c r="TFO23" s="1"/>
      <c r="TFP23" s="1"/>
      <c r="TFQ23" s="1"/>
      <c r="TFR23" s="1"/>
      <c r="TFS23" s="1"/>
      <c r="TFT23" s="1"/>
      <c r="TFU23" s="1"/>
      <c r="TFV23" s="1"/>
      <c r="TFW23" s="1"/>
      <c r="TFX23" s="1"/>
      <c r="TFY23" s="1"/>
      <c r="TFZ23" s="1"/>
      <c r="TGA23" s="1"/>
      <c r="TGB23" s="1"/>
      <c r="TGC23" s="1"/>
      <c r="TGD23" s="1"/>
      <c r="TGE23" s="1"/>
      <c r="TGF23" s="1"/>
      <c r="TGG23" s="1"/>
      <c r="TGH23" s="1"/>
      <c r="TGI23" s="1"/>
      <c r="TGJ23" s="1"/>
      <c r="TGK23" s="1"/>
      <c r="TGL23" s="1"/>
      <c r="TGM23" s="1"/>
      <c r="TGN23" s="1"/>
      <c r="TGO23" s="1"/>
      <c r="TGP23" s="1"/>
      <c r="TGQ23" s="1"/>
      <c r="TGR23" s="1"/>
      <c r="TGS23" s="1"/>
      <c r="TGT23" s="1"/>
      <c r="TGU23" s="1"/>
      <c r="TGV23" s="1"/>
      <c r="TGW23" s="1"/>
      <c r="TGX23" s="1"/>
      <c r="TGY23" s="1"/>
      <c r="TGZ23" s="1"/>
      <c r="THA23" s="1"/>
      <c r="THB23" s="1"/>
      <c r="THC23" s="1"/>
      <c r="THD23" s="1"/>
      <c r="THE23" s="1"/>
      <c r="THF23" s="1"/>
      <c r="THG23" s="1"/>
      <c r="THH23" s="1"/>
      <c r="THI23" s="1"/>
      <c r="THJ23" s="1"/>
      <c r="THK23" s="1"/>
      <c r="THL23" s="1"/>
      <c r="THM23" s="1"/>
      <c r="THN23" s="1"/>
      <c r="THO23" s="1"/>
      <c r="THP23" s="1"/>
      <c r="THQ23" s="1"/>
      <c r="THR23" s="1"/>
      <c r="THS23" s="1"/>
      <c r="THT23" s="1"/>
      <c r="THU23" s="1"/>
      <c r="THV23" s="1"/>
      <c r="THW23" s="1"/>
      <c r="THX23" s="1"/>
      <c r="THY23" s="1"/>
      <c r="THZ23" s="1"/>
      <c r="TIA23" s="1"/>
      <c r="TIB23" s="1"/>
      <c r="TIC23" s="1"/>
      <c r="TID23" s="1"/>
      <c r="TIE23" s="1"/>
      <c r="TIF23" s="1"/>
      <c r="TIG23" s="1"/>
      <c r="TIH23" s="1"/>
      <c r="TII23" s="1"/>
      <c r="TIJ23" s="1"/>
      <c r="TIK23" s="1"/>
      <c r="TIL23" s="1"/>
      <c r="TIM23" s="1"/>
      <c r="TIN23" s="1"/>
      <c r="TIO23" s="1"/>
      <c r="TIP23" s="1"/>
      <c r="TIQ23" s="1"/>
      <c r="TIR23" s="1"/>
      <c r="TIS23" s="1"/>
      <c r="TIT23" s="1"/>
      <c r="TIU23" s="1"/>
      <c r="TIV23" s="1"/>
      <c r="TIW23" s="1"/>
      <c r="TIX23" s="1"/>
      <c r="TIY23" s="1"/>
      <c r="TIZ23" s="1"/>
      <c r="TJA23" s="1"/>
      <c r="TJB23" s="1"/>
      <c r="TJC23" s="1"/>
      <c r="TJD23" s="1"/>
      <c r="TJE23" s="1"/>
      <c r="TJF23" s="1"/>
      <c r="TJG23" s="1"/>
      <c r="TJH23" s="1"/>
      <c r="TJI23" s="1"/>
      <c r="TJJ23" s="1"/>
      <c r="TJK23" s="1"/>
      <c r="TJL23" s="1"/>
      <c r="TJM23" s="1"/>
      <c r="TJN23" s="1"/>
      <c r="TJO23" s="1"/>
      <c r="TJP23" s="1"/>
      <c r="TJQ23" s="1"/>
      <c r="TJR23" s="1"/>
      <c r="TJS23" s="1"/>
      <c r="TJT23" s="1"/>
      <c r="TJU23" s="1"/>
      <c r="TJV23" s="1"/>
      <c r="TJW23" s="1"/>
      <c r="TJX23" s="1"/>
      <c r="TJY23" s="1"/>
      <c r="TJZ23" s="1"/>
      <c r="TKA23" s="1"/>
      <c r="TKB23" s="1"/>
      <c r="TKC23" s="1"/>
      <c r="TKD23" s="1"/>
      <c r="TKE23" s="1"/>
      <c r="TKF23" s="1"/>
      <c r="TKG23" s="1"/>
      <c r="TKH23" s="1"/>
      <c r="TKI23" s="1"/>
      <c r="TKJ23" s="1"/>
      <c r="TKK23" s="1"/>
      <c r="TKL23" s="1"/>
      <c r="TKM23" s="1"/>
      <c r="TKN23" s="1"/>
      <c r="TKO23" s="1"/>
      <c r="TKP23" s="1"/>
      <c r="TKQ23" s="1"/>
      <c r="TKR23" s="1"/>
      <c r="TKS23" s="1"/>
      <c r="TKT23" s="1"/>
      <c r="TKU23" s="1"/>
      <c r="TKV23" s="1"/>
      <c r="TKW23" s="1"/>
      <c r="TKX23" s="1"/>
      <c r="TKY23" s="1"/>
      <c r="TKZ23" s="1"/>
      <c r="TLA23" s="1"/>
      <c r="TLB23" s="1"/>
      <c r="TLC23" s="1"/>
      <c r="TLD23" s="1"/>
      <c r="TLE23" s="1"/>
      <c r="TLF23" s="1"/>
      <c r="TLG23" s="1"/>
      <c r="TLH23" s="1"/>
      <c r="TLI23" s="1"/>
      <c r="TLJ23" s="1"/>
      <c r="TLK23" s="1"/>
      <c r="TLL23" s="1"/>
      <c r="TLM23" s="1"/>
      <c r="TLN23" s="1"/>
      <c r="TLO23" s="1"/>
      <c r="TLP23" s="1"/>
      <c r="TLQ23" s="1"/>
      <c r="TLR23" s="1"/>
      <c r="TLS23" s="1"/>
      <c r="TLT23" s="1"/>
      <c r="TLU23" s="1"/>
      <c r="TLV23" s="1"/>
      <c r="TLW23" s="1"/>
      <c r="TLX23" s="1"/>
      <c r="TLY23" s="1"/>
      <c r="TLZ23" s="1"/>
      <c r="TMA23" s="1"/>
      <c r="TMB23" s="1"/>
      <c r="TMC23" s="1"/>
      <c r="TMD23" s="1"/>
      <c r="TME23" s="1"/>
      <c r="TMF23" s="1"/>
      <c r="TMG23" s="1"/>
      <c r="TMH23" s="1"/>
      <c r="TMI23" s="1"/>
      <c r="TMJ23" s="1"/>
      <c r="TMK23" s="1"/>
      <c r="TML23" s="1"/>
      <c r="TMM23" s="1"/>
      <c r="TMN23" s="1"/>
      <c r="TMO23" s="1"/>
      <c r="TMP23" s="1"/>
      <c r="TMQ23" s="1"/>
      <c r="TMR23" s="1"/>
      <c r="TMS23" s="1"/>
      <c r="TMT23" s="1"/>
      <c r="TMU23" s="1"/>
      <c r="TMV23" s="1"/>
      <c r="TMW23" s="1"/>
      <c r="TMX23" s="1"/>
      <c r="TMY23" s="1"/>
      <c r="TMZ23" s="1"/>
      <c r="TNA23" s="1"/>
      <c r="TNB23" s="1"/>
      <c r="TNC23" s="1"/>
      <c r="TND23" s="1"/>
      <c r="TNE23" s="1"/>
      <c r="TNF23" s="1"/>
      <c r="TNG23" s="1"/>
      <c r="TNH23" s="1"/>
      <c r="TNI23" s="1"/>
      <c r="TNJ23" s="1"/>
      <c r="TNK23" s="1"/>
      <c r="TNL23" s="1"/>
      <c r="TNM23" s="1"/>
      <c r="TNN23" s="1"/>
      <c r="TNO23" s="1"/>
      <c r="TNP23" s="1"/>
      <c r="TNQ23" s="1"/>
      <c r="TNR23" s="1"/>
      <c r="TNS23" s="1"/>
      <c r="TNT23" s="1"/>
      <c r="TNU23" s="1"/>
      <c r="TNV23" s="1"/>
      <c r="TNW23" s="1"/>
      <c r="TNX23" s="1"/>
      <c r="TNY23" s="1"/>
      <c r="TNZ23" s="1"/>
      <c r="TOA23" s="1"/>
      <c r="TOB23" s="1"/>
      <c r="TOC23" s="1"/>
      <c r="TOD23" s="1"/>
      <c r="TOE23" s="1"/>
      <c r="TOF23" s="1"/>
      <c r="TOG23" s="1"/>
      <c r="TOH23" s="1"/>
      <c r="TOI23" s="1"/>
      <c r="TOJ23" s="1"/>
      <c r="TOK23" s="1"/>
      <c r="TOL23" s="1"/>
      <c r="TOM23" s="1"/>
      <c r="TON23" s="1"/>
      <c r="TOO23" s="1"/>
      <c r="TOP23" s="1"/>
      <c r="TOQ23" s="1"/>
      <c r="TOR23" s="1"/>
      <c r="TOS23" s="1"/>
      <c r="TOT23" s="1"/>
      <c r="TOU23" s="1"/>
      <c r="TOV23" s="1"/>
      <c r="TOW23" s="1"/>
      <c r="TOX23" s="1"/>
      <c r="TOY23" s="1"/>
      <c r="TOZ23" s="1"/>
      <c r="TPA23" s="1"/>
      <c r="TPB23" s="1"/>
      <c r="TPC23" s="1"/>
      <c r="TPD23" s="1"/>
      <c r="TPE23" s="1"/>
      <c r="TPF23" s="1"/>
      <c r="TPG23" s="1"/>
      <c r="TPH23" s="1"/>
      <c r="TPI23" s="1"/>
      <c r="TPJ23" s="1"/>
      <c r="TPK23" s="1"/>
      <c r="TPL23" s="1"/>
      <c r="TPM23" s="1"/>
      <c r="TPN23" s="1"/>
      <c r="TPO23" s="1"/>
      <c r="TPP23" s="1"/>
      <c r="TPQ23" s="1"/>
      <c r="TPR23" s="1"/>
      <c r="TPS23" s="1"/>
      <c r="TPT23" s="1"/>
      <c r="TPU23" s="1"/>
      <c r="TPV23" s="1"/>
      <c r="TPW23" s="1"/>
      <c r="TPX23" s="1"/>
      <c r="TPY23" s="1"/>
      <c r="TPZ23" s="1"/>
      <c r="TQA23" s="1"/>
      <c r="TQB23" s="1"/>
      <c r="TQC23" s="1"/>
      <c r="TQD23" s="1"/>
      <c r="TQE23" s="1"/>
      <c r="TQF23" s="1"/>
      <c r="TQG23" s="1"/>
      <c r="TQH23" s="1"/>
      <c r="TQI23" s="1"/>
      <c r="TQJ23" s="1"/>
      <c r="TQK23" s="1"/>
      <c r="TQL23" s="1"/>
      <c r="TQM23" s="1"/>
      <c r="TQN23" s="1"/>
      <c r="TQO23" s="1"/>
      <c r="TQP23" s="1"/>
      <c r="TQQ23" s="1"/>
      <c r="TQR23" s="1"/>
      <c r="TQS23" s="1"/>
      <c r="TQT23" s="1"/>
      <c r="TQU23" s="1"/>
      <c r="TQV23" s="1"/>
      <c r="TQW23" s="1"/>
      <c r="TQX23" s="1"/>
      <c r="TQY23" s="1"/>
      <c r="TQZ23" s="1"/>
      <c r="TRA23" s="1"/>
      <c r="TRB23" s="1"/>
      <c r="TRC23" s="1"/>
      <c r="TRD23" s="1"/>
      <c r="TRE23" s="1"/>
      <c r="TRF23" s="1"/>
      <c r="TRG23" s="1"/>
      <c r="TRH23" s="1"/>
      <c r="TRI23" s="1"/>
      <c r="TRJ23" s="1"/>
      <c r="TRK23" s="1"/>
      <c r="TRL23" s="1"/>
      <c r="TRM23" s="1"/>
      <c r="TRN23" s="1"/>
      <c r="TRO23" s="1"/>
      <c r="TRP23" s="1"/>
      <c r="TRQ23" s="1"/>
      <c r="TRR23" s="1"/>
      <c r="TRS23" s="1"/>
      <c r="TRT23" s="1"/>
      <c r="TRU23" s="1"/>
      <c r="TRV23" s="1"/>
      <c r="TRW23" s="1"/>
      <c r="TRX23" s="1"/>
      <c r="TRY23" s="1"/>
      <c r="TRZ23" s="1"/>
      <c r="TSA23" s="1"/>
      <c r="TSB23" s="1"/>
      <c r="TSC23" s="1"/>
      <c r="TSD23" s="1"/>
      <c r="TSE23" s="1"/>
      <c r="TSF23" s="1"/>
      <c r="TSG23" s="1"/>
      <c r="TSH23" s="1"/>
      <c r="TSI23" s="1"/>
      <c r="TSJ23" s="1"/>
      <c r="TSK23" s="1"/>
      <c r="TSL23" s="1"/>
      <c r="TSM23" s="1"/>
      <c r="TSN23" s="1"/>
      <c r="TSO23" s="1"/>
      <c r="TSP23" s="1"/>
      <c r="TSQ23" s="1"/>
      <c r="TSR23" s="1"/>
      <c r="TSS23" s="1"/>
      <c r="TST23" s="1"/>
      <c r="TSU23" s="1"/>
      <c r="TSV23" s="1"/>
      <c r="TSW23" s="1"/>
      <c r="TSX23" s="1"/>
      <c r="TSY23" s="1"/>
      <c r="TSZ23" s="1"/>
      <c r="TTA23" s="1"/>
      <c r="TTB23" s="1"/>
      <c r="TTC23" s="1"/>
      <c r="TTD23" s="1"/>
      <c r="TTE23" s="1"/>
      <c r="TTF23" s="1"/>
      <c r="TTG23" s="1"/>
      <c r="TTH23" s="1"/>
      <c r="TTI23" s="1"/>
      <c r="TTJ23" s="1"/>
      <c r="TTK23" s="1"/>
      <c r="TTL23" s="1"/>
      <c r="TTM23" s="1"/>
      <c r="TTN23" s="1"/>
      <c r="TTO23" s="1"/>
      <c r="TTP23" s="1"/>
      <c r="TTQ23" s="1"/>
      <c r="TTR23" s="1"/>
      <c r="TTS23" s="1"/>
      <c r="TTT23" s="1"/>
      <c r="TTU23" s="1"/>
      <c r="TTV23" s="1"/>
      <c r="TTW23" s="1"/>
      <c r="TTX23" s="1"/>
      <c r="TTY23" s="1"/>
      <c r="TTZ23" s="1"/>
      <c r="TUA23" s="1"/>
      <c r="TUB23" s="1"/>
      <c r="TUC23" s="1"/>
      <c r="TUD23" s="1"/>
      <c r="TUE23" s="1"/>
      <c r="TUF23" s="1"/>
      <c r="TUG23" s="1"/>
      <c r="TUH23" s="1"/>
      <c r="TUI23" s="1"/>
      <c r="TUJ23" s="1"/>
      <c r="TUK23" s="1"/>
      <c r="TUL23" s="1"/>
      <c r="TUM23" s="1"/>
      <c r="TUN23" s="1"/>
      <c r="TUO23" s="1"/>
      <c r="TUP23" s="1"/>
      <c r="TUQ23" s="1"/>
      <c r="TUR23" s="1"/>
      <c r="TUS23" s="1"/>
      <c r="TUT23" s="1"/>
      <c r="TUU23" s="1"/>
      <c r="TUV23" s="1"/>
      <c r="TUW23" s="1"/>
      <c r="TUX23" s="1"/>
      <c r="TUY23" s="1"/>
      <c r="TUZ23" s="1"/>
      <c r="TVA23" s="1"/>
      <c r="TVB23" s="1"/>
      <c r="TVC23" s="1"/>
      <c r="TVD23" s="1"/>
      <c r="TVE23" s="1"/>
      <c r="TVF23" s="1"/>
      <c r="TVG23" s="1"/>
      <c r="TVH23" s="1"/>
      <c r="TVI23" s="1"/>
      <c r="TVJ23" s="1"/>
      <c r="TVK23" s="1"/>
      <c r="TVL23" s="1"/>
      <c r="TVM23" s="1"/>
      <c r="TVN23" s="1"/>
      <c r="TVO23" s="1"/>
      <c r="TVP23" s="1"/>
      <c r="TVQ23" s="1"/>
      <c r="TVR23" s="1"/>
      <c r="TVS23" s="1"/>
      <c r="TVT23" s="1"/>
      <c r="TVU23" s="1"/>
      <c r="TVV23" s="1"/>
      <c r="TVW23" s="1"/>
      <c r="TVX23" s="1"/>
      <c r="TVY23" s="1"/>
      <c r="TVZ23" s="1"/>
      <c r="TWA23" s="1"/>
      <c r="TWB23" s="1"/>
      <c r="TWC23" s="1"/>
      <c r="TWD23" s="1"/>
      <c r="TWE23" s="1"/>
      <c r="TWF23" s="1"/>
      <c r="TWG23" s="1"/>
      <c r="TWH23" s="1"/>
      <c r="TWI23" s="1"/>
      <c r="TWJ23" s="1"/>
      <c r="TWK23" s="1"/>
      <c r="TWL23" s="1"/>
      <c r="TWM23" s="1"/>
      <c r="TWN23" s="1"/>
      <c r="TWO23" s="1"/>
      <c r="TWP23" s="1"/>
      <c r="TWQ23" s="1"/>
      <c r="TWR23" s="1"/>
      <c r="TWS23" s="1"/>
      <c r="TWT23" s="1"/>
      <c r="TWU23" s="1"/>
      <c r="TWV23" s="1"/>
      <c r="TWW23" s="1"/>
      <c r="TWX23" s="1"/>
      <c r="TWY23" s="1"/>
      <c r="TWZ23" s="1"/>
      <c r="TXA23" s="1"/>
      <c r="TXB23" s="1"/>
      <c r="TXC23" s="1"/>
      <c r="TXD23" s="1"/>
      <c r="TXE23" s="1"/>
      <c r="TXF23" s="1"/>
      <c r="TXG23" s="1"/>
      <c r="TXH23" s="1"/>
      <c r="TXI23" s="1"/>
      <c r="TXJ23" s="1"/>
      <c r="TXK23" s="1"/>
      <c r="TXL23" s="1"/>
      <c r="TXM23" s="1"/>
      <c r="TXN23" s="1"/>
      <c r="TXO23" s="1"/>
      <c r="TXP23" s="1"/>
      <c r="TXQ23" s="1"/>
      <c r="TXR23" s="1"/>
      <c r="TXS23" s="1"/>
      <c r="TXT23" s="1"/>
      <c r="TXU23" s="1"/>
      <c r="TXV23" s="1"/>
      <c r="TXW23" s="1"/>
      <c r="TXX23" s="1"/>
      <c r="TXY23" s="1"/>
      <c r="TXZ23" s="1"/>
      <c r="TYA23" s="1"/>
      <c r="TYB23" s="1"/>
      <c r="TYC23" s="1"/>
      <c r="TYD23" s="1"/>
      <c r="TYE23" s="1"/>
      <c r="TYF23" s="1"/>
      <c r="TYG23" s="1"/>
      <c r="TYH23" s="1"/>
      <c r="TYI23" s="1"/>
      <c r="TYJ23" s="1"/>
      <c r="TYK23" s="1"/>
      <c r="TYL23" s="1"/>
      <c r="TYM23" s="1"/>
      <c r="TYN23" s="1"/>
      <c r="TYO23" s="1"/>
      <c r="TYP23" s="1"/>
      <c r="TYQ23" s="1"/>
      <c r="TYR23" s="1"/>
      <c r="TYS23" s="1"/>
      <c r="TYT23" s="1"/>
      <c r="TYU23" s="1"/>
      <c r="TYV23" s="1"/>
      <c r="TYW23" s="1"/>
      <c r="TYX23" s="1"/>
      <c r="TYY23" s="1"/>
      <c r="TYZ23" s="1"/>
      <c r="TZA23" s="1"/>
      <c r="TZB23" s="1"/>
      <c r="TZC23" s="1"/>
      <c r="TZD23" s="1"/>
      <c r="TZE23" s="1"/>
      <c r="TZF23" s="1"/>
      <c r="TZG23" s="1"/>
      <c r="TZH23" s="1"/>
      <c r="TZI23" s="1"/>
      <c r="TZJ23" s="1"/>
      <c r="TZK23" s="1"/>
      <c r="TZL23" s="1"/>
      <c r="TZM23" s="1"/>
      <c r="TZN23" s="1"/>
      <c r="TZO23" s="1"/>
      <c r="TZP23" s="1"/>
      <c r="TZQ23" s="1"/>
      <c r="TZR23" s="1"/>
      <c r="TZS23" s="1"/>
      <c r="TZT23" s="1"/>
      <c r="TZU23" s="1"/>
      <c r="TZV23" s="1"/>
      <c r="TZW23" s="1"/>
      <c r="TZX23" s="1"/>
      <c r="TZY23" s="1"/>
      <c r="TZZ23" s="1"/>
      <c r="UAA23" s="1"/>
      <c r="UAB23" s="1"/>
      <c r="UAC23" s="1"/>
      <c r="UAD23" s="1"/>
      <c r="UAE23" s="1"/>
      <c r="UAF23" s="1"/>
      <c r="UAG23" s="1"/>
      <c r="UAH23" s="1"/>
      <c r="UAI23" s="1"/>
      <c r="UAJ23" s="1"/>
      <c r="UAK23" s="1"/>
      <c r="UAL23" s="1"/>
      <c r="UAM23" s="1"/>
      <c r="UAN23" s="1"/>
      <c r="UAO23" s="1"/>
      <c r="UAP23" s="1"/>
      <c r="UAQ23" s="1"/>
      <c r="UAR23" s="1"/>
      <c r="UAS23" s="1"/>
      <c r="UAT23" s="1"/>
      <c r="UAU23" s="1"/>
      <c r="UAV23" s="1"/>
      <c r="UAW23" s="1"/>
      <c r="UAX23" s="1"/>
      <c r="UAY23" s="1"/>
      <c r="UAZ23" s="1"/>
      <c r="UBA23" s="1"/>
      <c r="UBB23" s="1"/>
      <c r="UBC23" s="1"/>
      <c r="UBD23" s="1"/>
      <c r="UBE23" s="1"/>
      <c r="UBF23" s="1"/>
      <c r="UBG23" s="1"/>
      <c r="UBH23" s="1"/>
      <c r="UBI23" s="1"/>
      <c r="UBJ23" s="1"/>
      <c r="UBK23" s="1"/>
      <c r="UBL23" s="1"/>
      <c r="UBM23" s="1"/>
      <c r="UBN23" s="1"/>
      <c r="UBO23" s="1"/>
      <c r="UBP23" s="1"/>
      <c r="UBQ23" s="1"/>
      <c r="UBR23" s="1"/>
      <c r="UBS23" s="1"/>
      <c r="UBT23" s="1"/>
      <c r="UBU23" s="1"/>
      <c r="UBV23" s="1"/>
      <c r="UBW23" s="1"/>
      <c r="UBX23" s="1"/>
      <c r="UBY23" s="1"/>
      <c r="UBZ23" s="1"/>
      <c r="UCA23" s="1"/>
      <c r="UCB23" s="1"/>
      <c r="UCC23" s="1"/>
      <c r="UCD23" s="1"/>
      <c r="UCE23" s="1"/>
      <c r="UCF23" s="1"/>
      <c r="UCG23" s="1"/>
      <c r="UCH23" s="1"/>
      <c r="UCI23" s="1"/>
      <c r="UCJ23" s="1"/>
      <c r="UCK23" s="1"/>
      <c r="UCL23" s="1"/>
      <c r="UCM23" s="1"/>
      <c r="UCN23" s="1"/>
      <c r="UCO23" s="1"/>
      <c r="UCP23" s="1"/>
      <c r="UCQ23" s="1"/>
      <c r="UCR23" s="1"/>
      <c r="UCS23" s="1"/>
      <c r="UCT23" s="1"/>
      <c r="UCU23" s="1"/>
      <c r="UCV23" s="1"/>
      <c r="UCW23" s="1"/>
      <c r="UCX23" s="1"/>
      <c r="UCY23" s="1"/>
      <c r="UCZ23" s="1"/>
      <c r="UDA23" s="1"/>
      <c r="UDB23" s="1"/>
      <c r="UDC23" s="1"/>
      <c r="UDD23" s="1"/>
      <c r="UDE23" s="1"/>
      <c r="UDF23" s="1"/>
      <c r="UDG23" s="1"/>
      <c r="UDH23" s="1"/>
      <c r="UDI23" s="1"/>
      <c r="UDJ23" s="1"/>
      <c r="UDK23" s="1"/>
      <c r="UDL23" s="1"/>
      <c r="UDM23" s="1"/>
      <c r="UDN23" s="1"/>
      <c r="UDO23" s="1"/>
      <c r="UDP23" s="1"/>
      <c r="UDQ23" s="1"/>
      <c r="UDR23" s="1"/>
      <c r="UDS23" s="1"/>
      <c r="UDT23" s="1"/>
      <c r="UDU23" s="1"/>
      <c r="UDV23" s="1"/>
      <c r="UDW23" s="1"/>
      <c r="UDX23" s="1"/>
      <c r="UDY23" s="1"/>
      <c r="UDZ23" s="1"/>
      <c r="UEA23" s="1"/>
      <c r="UEB23" s="1"/>
      <c r="UEC23" s="1"/>
      <c r="UED23" s="1"/>
      <c r="UEE23" s="1"/>
      <c r="UEF23" s="1"/>
      <c r="UEG23" s="1"/>
      <c r="UEH23" s="1"/>
      <c r="UEI23" s="1"/>
      <c r="UEJ23" s="1"/>
      <c r="UEK23" s="1"/>
      <c r="UEL23" s="1"/>
      <c r="UEM23" s="1"/>
      <c r="UEN23" s="1"/>
      <c r="UEO23" s="1"/>
      <c r="UEP23" s="1"/>
      <c r="UEQ23" s="1"/>
      <c r="UER23" s="1"/>
      <c r="UES23" s="1"/>
      <c r="UET23" s="1"/>
      <c r="UEU23" s="1"/>
      <c r="UEV23" s="1"/>
      <c r="UEW23" s="1"/>
      <c r="UEX23" s="1"/>
      <c r="UEY23" s="1"/>
      <c r="UEZ23" s="1"/>
      <c r="UFA23" s="1"/>
      <c r="UFB23" s="1"/>
      <c r="UFC23" s="1"/>
      <c r="UFD23" s="1"/>
      <c r="UFE23" s="1"/>
      <c r="UFF23" s="1"/>
      <c r="UFG23" s="1"/>
      <c r="UFH23" s="1"/>
      <c r="UFI23" s="1"/>
      <c r="UFJ23" s="1"/>
      <c r="UFK23" s="1"/>
      <c r="UFL23" s="1"/>
      <c r="UFM23" s="1"/>
      <c r="UFN23" s="1"/>
      <c r="UFO23" s="1"/>
      <c r="UFP23" s="1"/>
      <c r="UFQ23" s="1"/>
      <c r="UFR23" s="1"/>
      <c r="UFS23" s="1"/>
      <c r="UFT23" s="1"/>
      <c r="UFU23" s="1"/>
      <c r="UFV23" s="1"/>
      <c r="UFW23" s="1"/>
      <c r="UFX23" s="1"/>
      <c r="UFY23" s="1"/>
      <c r="UFZ23" s="1"/>
      <c r="UGA23" s="1"/>
      <c r="UGB23" s="1"/>
      <c r="UGC23" s="1"/>
      <c r="UGD23" s="1"/>
      <c r="UGE23" s="1"/>
      <c r="UGF23" s="1"/>
      <c r="UGG23" s="1"/>
      <c r="UGH23" s="1"/>
      <c r="UGI23" s="1"/>
      <c r="UGJ23" s="1"/>
      <c r="UGK23" s="1"/>
      <c r="UGL23" s="1"/>
      <c r="UGM23" s="1"/>
      <c r="UGN23" s="1"/>
      <c r="UGO23" s="1"/>
      <c r="UGP23" s="1"/>
      <c r="UGQ23" s="1"/>
      <c r="UGR23" s="1"/>
      <c r="UGS23" s="1"/>
      <c r="UGT23" s="1"/>
      <c r="UGU23" s="1"/>
      <c r="UGV23" s="1"/>
      <c r="UGW23" s="1"/>
      <c r="UGX23" s="1"/>
      <c r="UGY23" s="1"/>
      <c r="UGZ23" s="1"/>
      <c r="UHA23" s="1"/>
      <c r="UHB23" s="1"/>
      <c r="UHC23" s="1"/>
      <c r="UHD23" s="1"/>
      <c r="UHE23" s="1"/>
      <c r="UHF23" s="1"/>
      <c r="UHG23" s="1"/>
      <c r="UHH23" s="1"/>
      <c r="UHI23" s="1"/>
      <c r="UHJ23" s="1"/>
      <c r="UHK23" s="1"/>
      <c r="UHL23" s="1"/>
      <c r="UHM23" s="1"/>
      <c r="UHN23" s="1"/>
      <c r="UHO23" s="1"/>
      <c r="UHP23" s="1"/>
      <c r="UHQ23" s="1"/>
      <c r="UHR23" s="1"/>
      <c r="UHS23" s="1"/>
      <c r="UHT23" s="1"/>
      <c r="UHU23" s="1"/>
      <c r="UHV23" s="1"/>
      <c r="UHW23" s="1"/>
      <c r="UHX23" s="1"/>
      <c r="UHY23" s="1"/>
      <c r="UHZ23" s="1"/>
      <c r="UIA23" s="1"/>
      <c r="UIB23" s="1"/>
      <c r="UIC23" s="1"/>
      <c r="UID23" s="1"/>
      <c r="UIE23" s="1"/>
      <c r="UIF23" s="1"/>
      <c r="UIG23" s="1"/>
      <c r="UIH23" s="1"/>
      <c r="UII23" s="1"/>
      <c r="UIJ23" s="1"/>
      <c r="UIK23" s="1"/>
      <c r="UIL23" s="1"/>
      <c r="UIM23" s="1"/>
      <c r="UIN23" s="1"/>
      <c r="UIO23" s="1"/>
      <c r="UIP23" s="1"/>
      <c r="UIQ23" s="1"/>
      <c r="UIR23" s="1"/>
      <c r="UIS23" s="1"/>
      <c r="UIT23" s="1"/>
      <c r="UIU23" s="1"/>
      <c r="UIV23" s="1"/>
      <c r="UIW23" s="1"/>
      <c r="UIX23" s="1"/>
      <c r="UIY23" s="1"/>
      <c r="UIZ23" s="1"/>
      <c r="UJA23" s="1"/>
      <c r="UJB23" s="1"/>
      <c r="UJC23" s="1"/>
      <c r="UJD23" s="1"/>
      <c r="UJE23" s="1"/>
      <c r="UJF23" s="1"/>
      <c r="UJG23" s="1"/>
      <c r="UJH23" s="1"/>
      <c r="UJI23" s="1"/>
      <c r="UJJ23" s="1"/>
      <c r="UJK23" s="1"/>
      <c r="UJL23" s="1"/>
      <c r="UJM23" s="1"/>
      <c r="UJN23" s="1"/>
      <c r="UJO23" s="1"/>
      <c r="UJP23" s="1"/>
      <c r="UJQ23" s="1"/>
      <c r="UJR23" s="1"/>
      <c r="UJS23" s="1"/>
      <c r="UJT23" s="1"/>
      <c r="UJU23" s="1"/>
      <c r="UJV23" s="1"/>
      <c r="UJW23" s="1"/>
      <c r="UJX23" s="1"/>
      <c r="UJY23" s="1"/>
      <c r="UJZ23" s="1"/>
      <c r="UKA23" s="1"/>
      <c r="UKB23" s="1"/>
      <c r="UKC23" s="1"/>
      <c r="UKD23" s="1"/>
      <c r="UKE23" s="1"/>
      <c r="UKF23" s="1"/>
      <c r="UKG23" s="1"/>
      <c r="UKH23" s="1"/>
      <c r="UKI23" s="1"/>
      <c r="UKJ23" s="1"/>
      <c r="UKK23" s="1"/>
      <c r="UKL23" s="1"/>
      <c r="UKM23" s="1"/>
      <c r="UKN23" s="1"/>
      <c r="UKO23" s="1"/>
      <c r="UKP23" s="1"/>
      <c r="UKQ23" s="1"/>
      <c r="UKR23" s="1"/>
      <c r="UKS23" s="1"/>
      <c r="UKT23" s="1"/>
      <c r="UKU23" s="1"/>
      <c r="UKV23" s="1"/>
      <c r="UKW23" s="1"/>
      <c r="UKX23" s="1"/>
      <c r="UKY23" s="1"/>
      <c r="UKZ23" s="1"/>
      <c r="ULA23" s="1"/>
      <c r="ULB23" s="1"/>
      <c r="ULC23" s="1"/>
      <c r="ULD23" s="1"/>
      <c r="ULE23" s="1"/>
      <c r="ULF23" s="1"/>
      <c r="ULG23" s="1"/>
      <c r="ULH23" s="1"/>
      <c r="ULI23" s="1"/>
      <c r="ULJ23" s="1"/>
      <c r="ULK23" s="1"/>
      <c r="ULL23" s="1"/>
      <c r="ULM23" s="1"/>
      <c r="ULN23" s="1"/>
      <c r="ULO23" s="1"/>
      <c r="ULP23" s="1"/>
      <c r="ULQ23" s="1"/>
      <c r="ULR23" s="1"/>
      <c r="ULS23" s="1"/>
      <c r="ULT23" s="1"/>
      <c r="ULU23" s="1"/>
      <c r="ULV23" s="1"/>
      <c r="ULW23" s="1"/>
      <c r="ULX23" s="1"/>
      <c r="ULY23" s="1"/>
      <c r="ULZ23" s="1"/>
      <c r="UMA23" s="1"/>
      <c r="UMB23" s="1"/>
      <c r="UMC23" s="1"/>
      <c r="UMD23" s="1"/>
      <c r="UME23" s="1"/>
      <c r="UMF23" s="1"/>
      <c r="UMG23" s="1"/>
      <c r="UMH23" s="1"/>
      <c r="UMI23" s="1"/>
      <c r="UMJ23" s="1"/>
      <c r="UMK23" s="1"/>
      <c r="UML23" s="1"/>
      <c r="UMM23" s="1"/>
      <c r="UMN23" s="1"/>
      <c r="UMO23" s="1"/>
      <c r="UMP23" s="1"/>
      <c r="UMQ23" s="1"/>
      <c r="UMR23" s="1"/>
      <c r="UMS23" s="1"/>
      <c r="UMT23" s="1"/>
      <c r="UMU23" s="1"/>
      <c r="UMV23" s="1"/>
      <c r="UMW23" s="1"/>
      <c r="UMX23" s="1"/>
      <c r="UMY23" s="1"/>
      <c r="UMZ23" s="1"/>
      <c r="UNA23" s="1"/>
      <c r="UNB23" s="1"/>
      <c r="UNC23" s="1"/>
      <c r="UND23" s="1"/>
      <c r="UNE23" s="1"/>
      <c r="UNF23" s="1"/>
      <c r="UNG23" s="1"/>
      <c r="UNH23" s="1"/>
      <c r="UNI23" s="1"/>
      <c r="UNJ23" s="1"/>
      <c r="UNK23" s="1"/>
      <c r="UNL23" s="1"/>
      <c r="UNM23" s="1"/>
      <c r="UNN23" s="1"/>
      <c r="UNO23" s="1"/>
      <c r="UNP23" s="1"/>
      <c r="UNQ23" s="1"/>
      <c r="UNR23" s="1"/>
      <c r="UNS23" s="1"/>
      <c r="UNT23" s="1"/>
      <c r="UNU23" s="1"/>
      <c r="UNV23" s="1"/>
      <c r="UNW23" s="1"/>
      <c r="UNX23" s="1"/>
      <c r="UNY23" s="1"/>
      <c r="UNZ23" s="1"/>
      <c r="UOA23" s="1"/>
      <c r="UOB23" s="1"/>
      <c r="UOC23" s="1"/>
      <c r="UOD23" s="1"/>
      <c r="UOE23" s="1"/>
      <c r="UOF23" s="1"/>
      <c r="UOG23" s="1"/>
      <c r="UOH23" s="1"/>
      <c r="UOI23" s="1"/>
      <c r="UOJ23" s="1"/>
      <c r="UOK23" s="1"/>
      <c r="UOL23" s="1"/>
      <c r="UOM23" s="1"/>
      <c r="UON23" s="1"/>
      <c r="UOO23" s="1"/>
      <c r="UOP23" s="1"/>
      <c r="UOQ23" s="1"/>
      <c r="UOR23" s="1"/>
      <c r="UOS23" s="1"/>
      <c r="UOT23" s="1"/>
      <c r="UOU23" s="1"/>
      <c r="UOV23" s="1"/>
      <c r="UOW23" s="1"/>
      <c r="UOX23" s="1"/>
      <c r="UOY23" s="1"/>
      <c r="UOZ23" s="1"/>
      <c r="UPA23" s="1"/>
      <c r="UPB23" s="1"/>
      <c r="UPC23" s="1"/>
      <c r="UPD23" s="1"/>
      <c r="UPE23" s="1"/>
      <c r="UPF23" s="1"/>
      <c r="UPG23" s="1"/>
      <c r="UPH23" s="1"/>
      <c r="UPI23" s="1"/>
      <c r="UPJ23" s="1"/>
      <c r="UPK23" s="1"/>
      <c r="UPL23" s="1"/>
      <c r="UPM23" s="1"/>
      <c r="UPN23" s="1"/>
      <c r="UPO23" s="1"/>
      <c r="UPP23" s="1"/>
      <c r="UPQ23" s="1"/>
      <c r="UPR23" s="1"/>
      <c r="UPS23" s="1"/>
      <c r="UPT23" s="1"/>
      <c r="UPU23" s="1"/>
      <c r="UPV23" s="1"/>
      <c r="UPW23" s="1"/>
      <c r="UPX23" s="1"/>
      <c r="UPY23" s="1"/>
      <c r="UPZ23" s="1"/>
      <c r="UQA23" s="1"/>
      <c r="UQB23" s="1"/>
      <c r="UQC23" s="1"/>
      <c r="UQD23" s="1"/>
      <c r="UQE23" s="1"/>
      <c r="UQF23" s="1"/>
      <c r="UQG23" s="1"/>
      <c r="UQH23" s="1"/>
      <c r="UQI23" s="1"/>
      <c r="UQJ23" s="1"/>
      <c r="UQK23" s="1"/>
      <c r="UQL23" s="1"/>
      <c r="UQM23" s="1"/>
      <c r="UQN23" s="1"/>
      <c r="UQO23" s="1"/>
      <c r="UQP23" s="1"/>
      <c r="UQQ23" s="1"/>
      <c r="UQR23" s="1"/>
      <c r="UQS23" s="1"/>
      <c r="UQT23" s="1"/>
      <c r="UQU23" s="1"/>
      <c r="UQV23" s="1"/>
      <c r="UQW23" s="1"/>
      <c r="UQX23" s="1"/>
      <c r="UQY23" s="1"/>
      <c r="UQZ23" s="1"/>
      <c r="URA23" s="1"/>
      <c r="URB23" s="1"/>
      <c r="URC23" s="1"/>
      <c r="URD23" s="1"/>
      <c r="URE23" s="1"/>
      <c r="URF23" s="1"/>
      <c r="URG23" s="1"/>
      <c r="URH23" s="1"/>
      <c r="URI23" s="1"/>
      <c r="URJ23" s="1"/>
      <c r="URK23" s="1"/>
      <c r="URL23" s="1"/>
      <c r="URM23" s="1"/>
      <c r="URN23" s="1"/>
      <c r="URO23" s="1"/>
      <c r="URP23" s="1"/>
      <c r="URQ23" s="1"/>
      <c r="URR23" s="1"/>
      <c r="URS23" s="1"/>
      <c r="URT23" s="1"/>
      <c r="URU23" s="1"/>
      <c r="URV23" s="1"/>
      <c r="URW23" s="1"/>
      <c r="URX23" s="1"/>
      <c r="URY23" s="1"/>
      <c r="URZ23" s="1"/>
      <c r="USA23" s="1"/>
      <c r="USB23" s="1"/>
      <c r="USC23" s="1"/>
      <c r="USD23" s="1"/>
      <c r="USE23" s="1"/>
      <c r="USF23" s="1"/>
      <c r="USG23" s="1"/>
      <c r="USH23" s="1"/>
      <c r="USI23" s="1"/>
      <c r="USJ23" s="1"/>
      <c r="USK23" s="1"/>
      <c r="USL23" s="1"/>
      <c r="USM23" s="1"/>
      <c r="USN23" s="1"/>
      <c r="USO23" s="1"/>
      <c r="USP23" s="1"/>
      <c r="USQ23" s="1"/>
      <c r="USR23" s="1"/>
      <c r="USS23" s="1"/>
      <c r="UST23" s="1"/>
      <c r="USU23" s="1"/>
      <c r="USV23" s="1"/>
      <c r="USW23" s="1"/>
      <c r="USX23" s="1"/>
      <c r="USY23" s="1"/>
      <c r="USZ23" s="1"/>
      <c r="UTA23" s="1"/>
      <c r="UTB23" s="1"/>
      <c r="UTC23" s="1"/>
      <c r="UTD23" s="1"/>
      <c r="UTE23" s="1"/>
      <c r="UTF23" s="1"/>
      <c r="UTG23" s="1"/>
      <c r="UTH23" s="1"/>
      <c r="UTI23" s="1"/>
      <c r="UTJ23" s="1"/>
      <c r="UTK23" s="1"/>
      <c r="UTL23" s="1"/>
      <c r="UTM23" s="1"/>
      <c r="UTN23" s="1"/>
      <c r="UTO23" s="1"/>
      <c r="UTP23" s="1"/>
      <c r="UTQ23" s="1"/>
      <c r="UTR23" s="1"/>
      <c r="UTS23" s="1"/>
      <c r="UTT23" s="1"/>
      <c r="UTU23" s="1"/>
      <c r="UTV23" s="1"/>
      <c r="UTW23" s="1"/>
      <c r="UTX23" s="1"/>
      <c r="UTY23" s="1"/>
      <c r="UTZ23" s="1"/>
      <c r="UUA23" s="1"/>
      <c r="UUB23" s="1"/>
      <c r="UUC23" s="1"/>
      <c r="UUD23" s="1"/>
      <c r="UUE23" s="1"/>
      <c r="UUF23" s="1"/>
      <c r="UUG23" s="1"/>
      <c r="UUH23" s="1"/>
      <c r="UUI23" s="1"/>
      <c r="UUJ23" s="1"/>
      <c r="UUK23" s="1"/>
      <c r="UUL23" s="1"/>
      <c r="UUM23" s="1"/>
      <c r="UUN23" s="1"/>
      <c r="UUO23" s="1"/>
      <c r="UUP23" s="1"/>
      <c r="UUQ23" s="1"/>
      <c r="UUR23" s="1"/>
      <c r="UUS23" s="1"/>
      <c r="UUT23" s="1"/>
      <c r="UUU23" s="1"/>
      <c r="UUV23" s="1"/>
      <c r="UUW23" s="1"/>
      <c r="UUX23" s="1"/>
      <c r="UUY23" s="1"/>
      <c r="UUZ23" s="1"/>
      <c r="UVA23" s="1"/>
      <c r="UVB23" s="1"/>
      <c r="UVC23" s="1"/>
      <c r="UVD23" s="1"/>
      <c r="UVE23" s="1"/>
      <c r="UVF23" s="1"/>
      <c r="UVG23" s="1"/>
      <c r="UVH23" s="1"/>
      <c r="UVI23" s="1"/>
      <c r="UVJ23" s="1"/>
      <c r="UVK23" s="1"/>
      <c r="UVL23" s="1"/>
      <c r="UVM23" s="1"/>
      <c r="UVN23" s="1"/>
      <c r="UVO23" s="1"/>
      <c r="UVP23" s="1"/>
      <c r="UVQ23" s="1"/>
      <c r="UVR23" s="1"/>
      <c r="UVS23" s="1"/>
      <c r="UVT23" s="1"/>
      <c r="UVU23" s="1"/>
      <c r="UVV23" s="1"/>
      <c r="UVW23" s="1"/>
      <c r="UVX23" s="1"/>
      <c r="UVY23" s="1"/>
      <c r="UVZ23" s="1"/>
      <c r="UWA23" s="1"/>
      <c r="UWB23" s="1"/>
      <c r="UWC23" s="1"/>
      <c r="UWD23" s="1"/>
      <c r="UWE23" s="1"/>
      <c r="UWF23" s="1"/>
      <c r="UWG23" s="1"/>
      <c r="UWH23" s="1"/>
      <c r="UWI23" s="1"/>
      <c r="UWJ23" s="1"/>
      <c r="UWK23" s="1"/>
      <c r="UWL23" s="1"/>
      <c r="UWM23" s="1"/>
      <c r="UWN23" s="1"/>
      <c r="UWO23" s="1"/>
      <c r="UWP23" s="1"/>
      <c r="UWQ23" s="1"/>
      <c r="UWR23" s="1"/>
      <c r="UWS23" s="1"/>
      <c r="UWT23" s="1"/>
      <c r="UWU23" s="1"/>
      <c r="UWV23" s="1"/>
      <c r="UWW23" s="1"/>
      <c r="UWX23" s="1"/>
      <c r="UWY23" s="1"/>
      <c r="UWZ23" s="1"/>
      <c r="UXA23" s="1"/>
      <c r="UXB23" s="1"/>
      <c r="UXC23" s="1"/>
      <c r="UXD23" s="1"/>
      <c r="UXE23" s="1"/>
      <c r="UXF23" s="1"/>
      <c r="UXG23" s="1"/>
      <c r="UXH23" s="1"/>
      <c r="UXI23" s="1"/>
      <c r="UXJ23" s="1"/>
      <c r="UXK23" s="1"/>
      <c r="UXL23" s="1"/>
      <c r="UXM23" s="1"/>
      <c r="UXN23" s="1"/>
      <c r="UXO23" s="1"/>
      <c r="UXP23" s="1"/>
      <c r="UXQ23" s="1"/>
      <c r="UXR23" s="1"/>
      <c r="UXS23" s="1"/>
      <c r="UXT23" s="1"/>
      <c r="UXU23" s="1"/>
      <c r="UXV23" s="1"/>
      <c r="UXW23" s="1"/>
      <c r="UXX23" s="1"/>
      <c r="UXY23" s="1"/>
      <c r="UXZ23" s="1"/>
      <c r="UYA23" s="1"/>
      <c r="UYB23" s="1"/>
      <c r="UYC23" s="1"/>
      <c r="UYD23" s="1"/>
      <c r="UYE23" s="1"/>
      <c r="UYF23" s="1"/>
      <c r="UYG23" s="1"/>
      <c r="UYH23" s="1"/>
      <c r="UYI23" s="1"/>
      <c r="UYJ23" s="1"/>
      <c r="UYK23" s="1"/>
      <c r="UYL23" s="1"/>
      <c r="UYM23" s="1"/>
      <c r="UYN23" s="1"/>
      <c r="UYO23" s="1"/>
      <c r="UYP23" s="1"/>
      <c r="UYQ23" s="1"/>
      <c r="UYR23" s="1"/>
      <c r="UYS23" s="1"/>
      <c r="UYT23" s="1"/>
      <c r="UYU23" s="1"/>
      <c r="UYV23" s="1"/>
      <c r="UYW23" s="1"/>
      <c r="UYX23" s="1"/>
      <c r="UYY23" s="1"/>
      <c r="UYZ23" s="1"/>
      <c r="UZA23" s="1"/>
      <c r="UZB23" s="1"/>
      <c r="UZC23" s="1"/>
      <c r="UZD23" s="1"/>
      <c r="UZE23" s="1"/>
      <c r="UZF23" s="1"/>
      <c r="UZG23" s="1"/>
      <c r="UZH23" s="1"/>
      <c r="UZI23" s="1"/>
      <c r="UZJ23" s="1"/>
      <c r="UZK23" s="1"/>
      <c r="UZL23" s="1"/>
      <c r="UZM23" s="1"/>
      <c r="UZN23" s="1"/>
      <c r="UZO23" s="1"/>
      <c r="UZP23" s="1"/>
      <c r="UZQ23" s="1"/>
      <c r="UZR23" s="1"/>
      <c r="UZS23" s="1"/>
      <c r="UZT23" s="1"/>
      <c r="UZU23" s="1"/>
      <c r="UZV23" s="1"/>
      <c r="UZW23" s="1"/>
      <c r="UZX23" s="1"/>
      <c r="UZY23" s="1"/>
      <c r="UZZ23" s="1"/>
      <c r="VAA23" s="1"/>
      <c r="VAB23" s="1"/>
      <c r="VAC23" s="1"/>
      <c r="VAD23" s="1"/>
      <c r="VAE23" s="1"/>
      <c r="VAF23" s="1"/>
      <c r="VAG23" s="1"/>
      <c r="VAH23" s="1"/>
      <c r="VAI23" s="1"/>
      <c r="VAJ23" s="1"/>
      <c r="VAK23" s="1"/>
      <c r="VAL23" s="1"/>
      <c r="VAM23" s="1"/>
      <c r="VAN23" s="1"/>
      <c r="VAO23" s="1"/>
      <c r="VAP23" s="1"/>
      <c r="VAQ23" s="1"/>
      <c r="VAR23" s="1"/>
      <c r="VAS23" s="1"/>
      <c r="VAT23" s="1"/>
      <c r="VAU23" s="1"/>
      <c r="VAV23" s="1"/>
      <c r="VAW23" s="1"/>
      <c r="VAX23" s="1"/>
      <c r="VAY23" s="1"/>
      <c r="VAZ23" s="1"/>
      <c r="VBA23" s="1"/>
      <c r="VBB23" s="1"/>
      <c r="VBC23" s="1"/>
      <c r="VBD23" s="1"/>
      <c r="VBE23" s="1"/>
      <c r="VBF23" s="1"/>
      <c r="VBG23" s="1"/>
      <c r="VBH23" s="1"/>
      <c r="VBI23" s="1"/>
      <c r="VBJ23" s="1"/>
      <c r="VBK23" s="1"/>
      <c r="VBL23" s="1"/>
      <c r="VBM23" s="1"/>
      <c r="VBN23" s="1"/>
      <c r="VBO23" s="1"/>
      <c r="VBP23" s="1"/>
      <c r="VBQ23" s="1"/>
      <c r="VBR23" s="1"/>
      <c r="VBS23" s="1"/>
      <c r="VBT23" s="1"/>
      <c r="VBU23" s="1"/>
      <c r="VBV23" s="1"/>
      <c r="VBW23" s="1"/>
      <c r="VBX23" s="1"/>
      <c r="VBY23" s="1"/>
      <c r="VBZ23" s="1"/>
      <c r="VCA23" s="1"/>
      <c r="VCB23" s="1"/>
      <c r="VCC23" s="1"/>
      <c r="VCD23" s="1"/>
      <c r="VCE23" s="1"/>
      <c r="VCF23" s="1"/>
      <c r="VCG23" s="1"/>
      <c r="VCH23" s="1"/>
      <c r="VCI23" s="1"/>
      <c r="VCJ23" s="1"/>
      <c r="VCK23" s="1"/>
      <c r="VCL23" s="1"/>
      <c r="VCM23" s="1"/>
      <c r="VCN23" s="1"/>
      <c r="VCO23" s="1"/>
      <c r="VCP23" s="1"/>
      <c r="VCQ23" s="1"/>
      <c r="VCR23" s="1"/>
      <c r="VCS23" s="1"/>
      <c r="VCT23" s="1"/>
      <c r="VCU23" s="1"/>
      <c r="VCV23" s="1"/>
      <c r="VCW23" s="1"/>
      <c r="VCX23" s="1"/>
      <c r="VCY23" s="1"/>
      <c r="VCZ23" s="1"/>
      <c r="VDA23" s="1"/>
      <c r="VDB23" s="1"/>
      <c r="VDC23" s="1"/>
      <c r="VDD23" s="1"/>
      <c r="VDE23" s="1"/>
      <c r="VDF23" s="1"/>
      <c r="VDG23" s="1"/>
      <c r="VDH23" s="1"/>
      <c r="VDI23" s="1"/>
      <c r="VDJ23" s="1"/>
      <c r="VDK23" s="1"/>
      <c r="VDL23" s="1"/>
      <c r="VDM23" s="1"/>
      <c r="VDN23" s="1"/>
      <c r="VDO23" s="1"/>
      <c r="VDP23" s="1"/>
      <c r="VDQ23" s="1"/>
      <c r="VDR23" s="1"/>
      <c r="VDS23" s="1"/>
      <c r="VDT23" s="1"/>
      <c r="VDU23" s="1"/>
      <c r="VDV23" s="1"/>
      <c r="VDW23" s="1"/>
      <c r="VDX23" s="1"/>
      <c r="VDY23" s="1"/>
      <c r="VDZ23" s="1"/>
      <c r="VEA23" s="1"/>
      <c r="VEB23" s="1"/>
      <c r="VEC23" s="1"/>
      <c r="VED23" s="1"/>
      <c r="VEE23" s="1"/>
      <c r="VEF23" s="1"/>
      <c r="VEG23" s="1"/>
      <c r="VEH23" s="1"/>
      <c r="VEI23" s="1"/>
      <c r="VEJ23" s="1"/>
      <c r="VEK23" s="1"/>
      <c r="VEL23" s="1"/>
      <c r="VEM23" s="1"/>
      <c r="VEN23" s="1"/>
      <c r="VEO23" s="1"/>
      <c r="VEP23" s="1"/>
      <c r="VEQ23" s="1"/>
      <c r="VER23" s="1"/>
      <c r="VES23" s="1"/>
      <c r="VET23" s="1"/>
      <c r="VEU23" s="1"/>
      <c r="VEV23" s="1"/>
      <c r="VEW23" s="1"/>
      <c r="VEX23" s="1"/>
      <c r="VEY23" s="1"/>
      <c r="VEZ23" s="1"/>
      <c r="VFA23" s="1"/>
      <c r="VFB23" s="1"/>
      <c r="VFC23" s="1"/>
      <c r="VFD23" s="1"/>
      <c r="VFE23" s="1"/>
      <c r="VFF23" s="1"/>
      <c r="VFG23" s="1"/>
      <c r="VFH23" s="1"/>
      <c r="VFI23" s="1"/>
      <c r="VFJ23" s="1"/>
      <c r="VFK23" s="1"/>
      <c r="VFL23" s="1"/>
      <c r="VFM23" s="1"/>
      <c r="VFN23" s="1"/>
      <c r="VFO23" s="1"/>
      <c r="VFP23" s="1"/>
      <c r="VFQ23" s="1"/>
      <c r="VFR23" s="1"/>
      <c r="VFS23" s="1"/>
      <c r="VFT23" s="1"/>
      <c r="VFU23" s="1"/>
      <c r="VFV23" s="1"/>
      <c r="VFW23" s="1"/>
      <c r="VFX23" s="1"/>
      <c r="VFY23" s="1"/>
      <c r="VFZ23" s="1"/>
      <c r="VGA23" s="1"/>
      <c r="VGB23" s="1"/>
      <c r="VGC23" s="1"/>
      <c r="VGD23" s="1"/>
      <c r="VGE23" s="1"/>
      <c r="VGF23" s="1"/>
      <c r="VGG23" s="1"/>
      <c r="VGH23" s="1"/>
      <c r="VGI23" s="1"/>
      <c r="VGJ23" s="1"/>
      <c r="VGK23" s="1"/>
      <c r="VGL23" s="1"/>
      <c r="VGM23" s="1"/>
      <c r="VGN23" s="1"/>
      <c r="VGO23" s="1"/>
      <c r="VGP23" s="1"/>
      <c r="VGQ23" s="1"/>
      <c r="VGR23" s="1"/>
      <c r="VGS23" s="1"/>
      <c r="VGT23" s="1"/>
      <c r="VGU23" s="1"/>
      <c r="VGV23" s="1"/>
      <c r="VGW23" s="1"/>
      <c r="VGX23" s="1"/>
      <c r="VGY23" s="1"/>
      <c r="VGZ23" s="1"/>
      <c r="VHA23" s="1"/>
      <c r="VHB23" s="1"/>
      <c r="VHC23" s="1"/>
      <c r="VHD23" s="1"/>
      <c r="VHE23" s="1"/>
      <c r="VHF23" s="1"/>
      <c r="VHG23" s="1"/>
      <c r="VHH23" s="1"/>
      <c r="VHI23" s="1"/>
      <c r="VHJ23" s="1"/>
      <c r="VHK23" s="1"/>
      <c r="VHL23" s="1"/>
      <c r="VHM23" s="1"/>
      <c r="VHN23" s="1"/>
      <c r="VHO23" s="1"/>
      <c r="VHP23" s="1"/>
      <c r="VHQ23" s="1"/>
      <c r="VHR23" s="1"/>
      <c r="VHS23" s="1"/>
      <c r="VHT23" s="1"/>
      <c r="VHU23" s="1"/>
      <c r="VHV23" s="1"/>
      <c r="VHW23" s="1"/>
      <c r="VHX23" s="1"/>
      <c r="VHY23" s="1"/>
      <c r="VHZ23" s="1"/>
      <c r="VIA23" s="1"/>
      <c r="VIB23" s="1"/>
      <c r="VIC23" s="1"/>
      <c r="VID23" s="1"/>
      <c r="VIE23" s="1"/>
      <c r="VIF23" s="1"/>
      <c r="VIG23" s="1"/>
      <c r="VIH23" s="1"/>
      <c r="VII23" s="1"/>
      <c r="VIJ23" s="1"/>
      <c r="VIK23" s="1"/>
      <c r="VIL23" s="1"/>
      <c r="VIM23" s="1"/>
      <c r="VIN23" s="1"/>
      <c r="VIO23" s="1"/>
      <c r="VIP23" s="1"/>
      <c r="VIQ23" s="1"/>
      <c r="VIR23" s="1"/>
      <c r="VIS23" s="1"/>
      <c r="VIT23" s="1"/>
      <c r="VIU23" s="1"/>
      <c r="VIV23" s="1"/>
      <c r="VIW23" s="1"/>
      <c r="VIX23" s="1"/>
      <c r="VIY23" s="1"/>
      <c r="VIZ23" s="1"/>
      <c r="VJA23" s="1"/>
      <c r="VJB23" s="1"/>
      <c r="VJC23" s="1"/>
      <c r="VJD23" s="1"/>
      <c r="VJE23" s="1"/>
      <c r="VJF23" s="1"/>
      <c r="VJG23" s="1"/>
      <c r="VJH23" s="1"/>
      <c r="VJI23" s="1"/>
      <c r="VJJ23" s="1"/>
      <c r="VJK23" s="1"/>
      <c r="VJL23" s="1"/>
      <c r="VJM23" s="1"/>
      <c r="VJN23" s="1"/>
      <c r="VJO23" s="1"/>
      <c r="VJP23" s="1"/>
      <c r="VJQ23" s="1"/>
      <c r="VJR23" s="1"/>
      <c r="VJS23" s="1"/>
      <c r="VJT23" s="1"/>
      <c r="VJU23" s="1"/>
      <c r="VJV23" s="1"/>
      <c r="VJW23" s="1"/>
      <c r="VJX23" s="1"/>
      <c r="VJY23" s="1"/>
      <c r="VJZ23" s="1"/>
      <c r="VKA23" s="1"/>
      <c r="VKB23" s="1"/>
      <c r="VKC23" s="1"/>
      <c r="VKD23" s="1"/>
      <c r="VKE23" s="1"/>
      <c r="VKF23" s="1"/>
      <c r="VKG23" s="1"/>
      <c r="VKH23" s="1"/>
      <c r="VKI23" s="1"/>
      <c r="VKJ23" s="1"/>
      <c r="VKK23" s="1"/>
      <c r="VKL23" s="1"/>
      <c r="VKM23" s="1"/>
      <c r="VKN23" s="1"/>
      <c r="VKO23" s="1"/>
      <c r="VKP23" s="1"/>
      <c r="VKQ23" s="1"/>
      <c r="VKR23" s="1"/>
      <c r="VKS23" s="1"/>
      <c r="VKT23" s="1"/>
      <c r="VKU23" s="1"/>
      <c r="VKV23" s="1"/>
      <c r="VKW23" s="1"/>
      <c r="VKX23" s="1"/>
      <c r="VKY23" s="1"/>
      <c r="VKZ23" s="1"/>
      <c r="VLA23" s="1"/>
      <c r="VLB23" s="1"/>
      <c r="VLC23" s="1"/>
      <c r="VLD23" s="1"/>
      <c r="VLE23" s="1"/>
      <c r="VLF23" s="1"/>
      <c r="VLG23" s="1"/>
      <c r="VLH23" s="1"/>
      <c r="VLI23" s="1"/>
      <c r="VLJ23" s="1"/>
      <c r="VLK23" s="1"/>
      <c r="VLL23" s="1"/>
      <c r="VLM23" s="1"/>
      <c r="VLN23" s="1"/>
      <c r="VLO23" s="1"/>
      <c r="VLP23" s="1"/>
      <c r="VLQ23" s="1"/>
      <c r="VLR23" s="1"/>
      <c r="VLS23" s="1"/>
      <c r="VLT23" s="1"/>
      <c r="VLU23" s="1"/>
      <c r="VLV23" s="1"/>
      <c r="VLW23" s="1"/>
      <c r="VLX23" s="1"/>
      <c r="VLY23" s="1"/>
      <c r="VLZ23" s="1"/>
      <c r="VMA23" s="1"/>
      <c r="VMB23" s="1"/>
      <c r="VMC23" s="1"/>
      <c r="VMD23" s="1"/>
      <c r="VME23" s="1"/>
      <c r="VMF23" s="1"/>
      <c r="VMG23" s="1"/>
      <c r="VMH23" s="1"/>
      <c r="VMI23" s="1"/>
      <c r="VMJ23" s="1"/>
      <c r="VMK23" s="1"/>
      <c r="VML23" s="1"/>
      <c r="VMM23" s="1"/>
      <c r="VMN23" s="1"/>
      <c r="VMO23" s="1"/>
      <c r="VMP23" s="1"/>
      <c r="VMQ23" s="1"/>
      <c r="VMR23" s="1"/>
      <c r="VMS23" s="1"/>
      <c r="VMT23" s="1"/>
      <c r="VMU23" s="1"/>
      <c r="VMV23" s="1"/>
      <c r="VMW23" s="1"/>
      <c r="VMX23" s="1"/>
      <c r="VMY23" s="1"/>
      <c r="VMZ23" s="1"/>
      <c r="VNA23" s="1"/>
      <c r="VNB23" s="1"/>
      <c r="VNC23" s="1"/>
      <c r="VND23" s="1"/>
      <c r="VNE23" s="1"/>
      <c r="VNF23" s="1"/>
      <c r="VNG23" s="1"/>
      <c r="VNH23" s="1"/>
      <c r="VNI23" s="1"/>
      <c r="VNJ23" s="1"/>
      <c r="VNK23" s="1"/>
      <c r="VNL23" s="1"/>
      <c r="VNM23" s="1"/>
      <c r="VNN23" s="1"/>
      <c r="VNO23" s="1"/>
      <c r="VNP23" s="1"/>
      <c r="VNQ23" s="1"/>
      <c r="VNR23" s="1"/>
      <c r="VNS23" s="1"/>
      <c r="VNT23" s="1"/>
      <c r="VNU23" s="1"/>
      <c r="VNV23" s="1"/>
      <c r="VNW23" s="1"/>
      <c r="VNX23" s="1"/>
      <c r="VNY23" s="1"/>
      <c r="VNZ23" s="1"/>
      <c r="VOA23" s="1"/>
      <c r="VOB23" s="1"/>
      <c r="VOC23" s="1"/>
      <c r="VOD23" s="1"/>
      <c r="VOE23" s="1"/>
      <c r="VOF23" s="1"/>
      <c r="VOG23" s="1"/>
      <c r="VOH23" s="1"/>
      <c r="VOI23" s="1"/>
      <c r="VOJ23" s="1"/>
      <c r="VOK23" s="1"/>
      <c r="VOL23" s="1"/>
      <c r="VOM23" s="1"/>
      <c r="VON23" s="1"/>
      <c r="VOO23" s="1"/>
      <c r="VOP23" s="1"/>
      <c r="VOQ23" s="1"/>
      <c r="VOR23" s="1"/>
      <c r="VOS23" s="1"/>
      <c r="VOT23" s="1"/>
      <c r="VOU23" s="1"/>
      <c r="VOV23" s="1"/>
      <c r="VOW23" s="1"/>
      <c r="VOX23" s="1"/>
      <c r="VOY23" s="1"/>
      <c r="VOZ23" s="1"/>
      <c r="VPA23" s="1"/>
      <c r="VPB23" s="1"/>
      <c r="VPC23" s="1"/>
      <c r="VPD23" s="1"/>
      <c r="VPE23" s="1"/>
      <c r="VPF23" s="1"/>
      <c r="VPG23" s="1"/>
      <c r="VPH23" s="1"/>
      <c r="VPI23" s="1"/>
      <c r="VPJ23" s="1"/>
      <c r="VPK23" s="1"/>
      <c r="VPL23" s="1"/>
      <c r="VPM23" s="1"/>
      <c r="VPN23" s="1"/>
      <c r="VPO23" s="1"/>
      <c r="VPP23" s="1"/>
      <c r="VPQ23" s="1"/>
      <c r="VPR23" s="1"/>
      <c r="VPS23" s="1"/>
      <c r="VPT23" s="1"/>
      <c r="VPU23" s="1"/>
      <c r="VPV23" s="1"/>
      <c r="VPW23" s="1"/>
      <c r="VPX23" s="1"/>
      <c r="VPY23" s="1"/>
      <c r="VPZ23" s="1"/>
      <c r="VQA23" s="1"/>
      <c r="VQB23" s="1"/>
      <c r="VQC23" s="1"/>
      <c r="VQD23" s="1"/>
      <c r="VQE23" s="1"/>
      <c r="VQF23" s="1"/>
      <c r="VQG23" s="1"/>
      <c r="VQH23" s="1"/>
      <c r="VQI23" s="1"/>
      <c r="VQJ23" s="1"/>
      <c r="VQK23" s="1"/>
      <c r="VQL23" s="1"/>
      <c r="VQM23" s="1"/>
      <c r="VQN23" s="1"/>
      <c r="VQO23" s="1"/>
      <c r="VQP23" s="1"/>
      <c r="VQQ23" s="1"/>
      <c r="VQR23" s="1"/>
      <c r="VQS23" s="1"/>
      <c r="VQT23" s="1"/>
      <c r="VQU23" s="1"/>
      <c r="VQV23" s="1"/>
      <c r="VQW23" s="1"/>
      <c r="VQX23" s="1"/>
      <c r="VQY23" s="1"/>
      <c r="VQZ23" s="1"/>
      <c r="VRA23" s="1"/>
      <c r="VRB23" s="1"/>
      <c r="VRC23" s="1"/>
      <c r="VRD23" s="1"/>
      <c r="VRE23" s="1"/>
      <c r="VRF23" s="1"/>
      <c r="VRG23" s="1"/>
      <c r="VRH23" s="1"/>
      <c r="VRI23" s="1"/>
      <c r="VRJ23" s="1"/>
      <c r="VRK23" s="1"/>
      <c r="VRL23" s="1"/>
      <c r="VRM23" s="1"/>
      <c r="VRN23" s="1"/>
      <c r="VRO23" s="1"/>
      <c r="VRP23" s="1"/>
      <c r="VRQ23" s="1"/>
      <c r="VRR23" s="1"/>
      <c r="VRS23" s="1"/>
      <c r="VRT23" s="1"/>
      <c r="VRU23" s="1"/>
      <c r="VRV23" s="1"/>
      <c r="VRW23" s="1"/>
      <c r="VRX23" s="1"/>
      <c r="VRY23" s="1"/>
      <c r="VRZ23" s="1"/>
      <c r="VSA23" s="1"/>
      <c r="VSB23" s="1"/>
      <c r="VSC23" s="1"/>
      <c r="VSD23" s="1"/>
      <c r="VSE23" s="1"/>
      <c r="VSF23" s="1"/>
      <c r="VSG23" s="1"/>
      <c r="VSH23" s="1"/>
      <c r="VSI23" s="1"/>
      <c r="VSJ23" s="1"/>
      <c r="VSK23" s="1"/>
      <c r="VSL23" s="1"/>
      <c r="VSM23" s="1"/>
      <c r="VSN23" s="1"/>
      <c r="VSO23" s="1"/>
      <c r="VSP23" s="1"/>
      <c r="VSQ23" s="1"/>
    </row>
    <row r="24" spans="4:15383" s="3" customFormat="1" ht="20.100000000000001" customHeight="1">
      <c r="D24" s="17"/>
      <c r="E24" s="24"/>
      <c r="F24" s="22"/>
      <c r="G24" s="22"/>
      <c r="H24" s="22"/>
      <c r="I24" s="22"/>
      <c r="J24" s="22"/>
      <c r="K24" s="22"/>
      <c r="L24" s="22"/>
      <c r="M24" s="22"/>
      <c r="N24" s="22"/>
      <c r="O24" s="22"/>
      <c r="P24" s="22"/>
      <c r="Q24" s="22"/>
      <c r="R24" s="22"/>
      <c r="S24" s="22"/>
      <c r="T24" s="22"/>
      <c r="U24" s="22"/>
      <c r="V24" s="584" t="str">
        <f>HYPERLINK("#'法人口座データ'!A1","法人口座データ")</f>
        <v>法人口座データ</v>
      </c>
      <c r="W24" s="584"/>
      <c r="X24" s="584"/>
      <c r="Y24" s="584"/>
      <c r="Z24" s="584"/>
      <c r="AA24" s="584"/>
      <c r="AB24" s="584"/>
      <c r="AC24" s="584"/>
      <c r="AD24" s="584"/>
      <c r="AE24" s="584"/>
      <c r="AF24" s="584"/>
      <c r="AG24" s="584"/>
      <c r="AH24" s="584"/>
      <c r="AI24" s="584"/>
      <c r="AJ24" s="584"/>
      <c r="AK24" s="584"/>
      <c r="AL24" s="584"/>
      <c r="AM24" s="584"/>
      <c r="AN24" s="22"/>
      <c r="AO24" s="22"/>
      <c r="AP24" s="22"/>
      <c r="AQ24" s="22"/>
      <c r="AR24" s="22"/>
      <c r="AS24" s="23"/>
    </row>
    <row r="25" spans="4:15383" s="3" customFormat="1" ht="20.100000000000001" customHeight="1">
      <c r="D25" s="17"/>
      <c r="E25" s="24"/>
      <c r="F25" s="22"/>
      <c r="G25" s="22"/>
      <c r="H25" s="22"/>
      <c r="I25" s="22"/>
      <c r="J25" s="22"/>
      <c r="K25" s="22"/>
      <c r="L25" s="22"/>
      <c r="M25" s="22"/>
      <c r="N25" s="22"/>
      <c r="O25" s="22"/>
      <c r="P25" s="22"/>
      <c r="Q25" s="22"/>
      <c r="R25" s="22"/>
      <c r="S25" s="22"/>
      <c r="T25" s="22"/>
      <c r="U25" s="22"/>
      <c r="V25" s="32"/>
      <c r="W25" s="22"/>
      <c r="X25" s="22"/>
      <c r="Y25" s="22"/>
      <c r="Z25" s="22"/>
      <c r="AA25" s="22"/>
      <c r="AB25" s="22"/>
      <c r="AC25" s="22"/>
      <c r="AD25" s="22"/>
      <c r="AE25" s="22"/>
      <c r="AF25" s="22"/>
      <c r="AG25" s="22"/>
      <c r="AH25" s="22"/>
      <c r="AI25" s="22"/>
      <c r="AJ25" s="22"/>
      <c r="AK25" s="22"/>
      <c r="AL25" s="22"/>
      <c r="AM25" s="22"/>
      <c r="AN25" s="22"/>
      <c r="AO25" s="22"/>
      <c r="AP25" s="22"/>
      <c r="AQ25" s="22"/>
      <c r="AR25" s="22"/>
      <c r="AS25" s="23"/>
    </row>
    <row r="26" spans="4:15383" s="3" customFormat="1" ht="20.100000000000001" customHeight="1">
      <c r="D26" s="17"/>
      <c r="E26" s="18" t="s">
        <v>7</v>
      </c>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3"/>
    </row>
    <row r="27" spans="4:15383" s="3" customFormat="1" ht="20.100000000000001" customHeight="1">
      <c r="D27" s="17"/>
      <c r="E27" s="24"/>
      <c r="F27" s="22"/>
      <c r="G27" s="22"/>
      <c r="H27" s="22"/>
      <c r="I27" s="22"/>
      <c r="J27" s="22"/>
      <c r="K27" s="22"/>
      <c r="L27" s="22"/>
      <c r="M27" s="22"/>
      <c r="N27" s="22"/>
      <c r="O27" s="22"/>
      <c r="P27" s="22"/>
      <c r="Q27" s="22"/>
      <c r="R27" s="22"/>
      <c r="S27" s="22"/>
      <c r="T27" s="22"/>
      <c r="U27" s="22"/>
      <c r="V27" s="584" t="str">
        <f>HYPERLINK("#'仕入先データ'!A1","仕入先データ")</f>
        <v>仕入先データ</v>
      </c>
      <c r="W27" s="584"/>
      <c r="X27" s="584"/>
      <c r="Y27" s="584"/>
      <c r="Z27" s="584"/>
      <c r="AA27" s="584"/>
      <c r="AB27" s="584"/>
      <c r="AC27" s="584"/>
      <c r="AD27" s="584"/>
      <c r="AE27" s="584"/>
      <c r="AF27" s="584"/>
      <c r="AG27" s="584"/>
      <c r="AH27" s="584"/>
      <c r="AI27" s="584"/>
      <c r="AJ27" s="584"/>
      <c r="AK27" s="584"/>
      <c r="AL27" s="584"/>
      <c r="AM27" s="584"/>
      <c r="AN27" s="19"/>
      <c r="AO27" s="19"/>
      <c r="AP27" s="19"/>
      <c r="AQ27" s="19"/>
      <c r="AR27" s="19"/>
      <c r="AS27" s="23"/>
    </row>
    <row r="28" spans="4:15383" s="3" customFormat="1" ht="20.100000000000001" customHeight="1">
      <c r="D28" s="17"/>
      <c r="E28" s="24"/>
      <c r="F28" s="22"/>
      <c r="G28" s="22"/>
      <c r="H28" s="22"/>
      <c r="I28" s="22"/>
      <c r="J28" s="22"/>
      <c r="K28" s="22"/>
      <c r="L28" s="22"/>
      <c r="M28" s="22"/>
      <c r="N28" s="22"/>
      <c r="O28" s="22"/>
      <c r="P28" s="22"/>
      <c r="Q28" s="22"/>
      <c r="R28" s="22"/>
      <c r="S28" s="22"/>
      <c r="T28" s="22"/>
      <c r="U28" s="22"/>
      <c r="V28" s="584" t="str">
        <f>HYPERLINK("#'仕入先区分データ'!A1","仕入先区分データ")</f>
        <v>仕入先区分データ</v>
      </c>
      <c r="W28" s="584"/>
      <c r="X28" s="584"/>
      <c r="Y28" s="584"/>
      <c r="Z28" s="584"/>
      <c r="AA28" s="584"/>
      <c r="AB28" s="584"/>
      <c r="AC28" s="584"/>
      <c r="AD28" s="584"/>
      <c r="AE28" s="584"/>
      <c r="AF28" s="584"/>
      <c r="AG28" s="584"/>
      <c r="AH28" s="584"/>
      <c r="AI28" s="584"/>
      <c r="AJ28" s="584"/>
      <c r="AK28" s="584"/>
      <c r="AL28" s="584"/>
      <c r="AM28" s="584"/>
      <c r="AN28" s="22"/>
      <c r="AO28" s="22"/>
      <c r="AP28" s="22"/>
      <c r="AQ28" s="22"/>
      <c r="AR28" s="22"/>
      <c r="AS28" s="23"/>
    </row>
    <row r="29" spans="4:15383" s="3" customFormat="1" ht="20.100000000000001" customHeight="1">
      <c r="D29" s="17"/>
      <c r="E29" s="24"/>
      <c r="F29" s="22"/>
      <c r="G29" s="22"/>
      <c r="H29" s="22"/>
      <c r="I29" s="22"/>
      <c r="J29" s="22"/>
      <c r="K29" s="22"/>
      <c r="L29" s="22"/>
      <c r="M29" s="22"/>
      <c r="N29" s="22"/>
      <c r="O29" s="22"/>
      <c r="P29" s="22"/>
      <c r="Q29" s="22"/>
      <c r="R29" s="22"/>
      <c r="S29" s="22"/>
      <c r="T29" s="22"/>
      <c r="U29" s="22"/>
      <c r="V29" s="584" t="str">
        <f>HYPERLINK("#'精算締日データ'!A1","精算締日データ")</f>
        <v>精算締日データ</v>
      </c>
      <c r="W29" s="584"/>
      <c r="X29" s="584"/>
      <c r="Y29" s="584"/>
      <c r="Z29" s="584"/>
      <c r="AA29" s="584"/>
      <c r="AB29" s="584"/>
      <c r="AC29" s="584"/>
      <c r="AD29" s="584"/>
      <c r="AE29" s="584"/>
      <c r="AF29" s="584"/>
      <c r="AG29" s="584"/>
      <c r="AH29" s="584"/>
      <c r="AI29" s="584"/>
      <c r="AJ29" s="584"/>
      <c r="AK29" s="584"/>
      <c r="AL29" s="584"/>
      <c r="AM29" s="584"/>
      <c r="AN29" s="28"/>
      <c r="AO29" s="28"/>
      <c r="AP29" s="28"/>
      <c r="AQ29" s="28"/>
      <c r="AR29" s="28"/>
      <c r="AS29" s="23"/>
    </row>
    <row r="30" spans="4:15383" s="3" customFormat="1" ht="20.100000000000001" customHeight="1">
      <c r="D30" s="17"/>
      <c r="E30" s="24"/>
      <c r="F30" s="22"/>
      <c r="G30" s="22"/>
      <c r="H30" s="22"/>
      <c r="I30" s="22"/>
      <c r="J30" s="22"/>
      <c r="K30" s="22"/>
      <c r="L30" s="22"/>
      <c r="M30" s="22"/>
      <c r="N30" s="22"/>
      <c r="O30" s="22"/>
      <c r="P30" s="22"/>
      <c r="Q30" s="22"/>
      <c r="R30" s="22"/>
      <c r="S30" s="22"/>
      <c r="T30" s="22"/>
      <c r="U30" s="22"/>
      <c r="V30" s="584" t="str">
        <f>HYPERLINK("#'得意先データ'!A1","得意先データ")</f>
        <v>得意先データ</v>
      </c>
      <c r="W30" s="584"/>
      <c r="X30" s="584"/>
      <c r="Y30" s="584"/>
      <c r="Z30" s="584"/>
      <c r="AA30" s="584"/>
      <c r="AB30" s="584"/>
      <c r="AC30" s="584"/>
      <c r="AD30" s="584"/>
      <c r="AE30" s="584"/>
      <c r="AF30" s="584"/>
      <c r="AG30" s="584"/>
      <c r="AH30" s="584"/>
      <c r="AI30" s="584"/>
      <c r="AJ30" s="584"/>
      <c r="AK30" s="584"/>
      <c r="AL30" s="584"/>
      <c r="AM30" s="584"/>
      <c r="AN30" s="19"/>
      <c r="AO30" s="19"/>
      <c r="AP30" s="19"/>
      <c r="AQ30" s="19"/>
      <c r="AR30" s="19"/>
      <c r="AS30" s="23"/>
    </row>
    <row r="31" spans="4:15383" s="3" customFormat="1" ht="20.100000000000001" customHeight="1">
      <c r="D31" s="17"/>
      <c r="E31" s="24"/>
      <c r="F31" s="22"/>
      <c r="G31" s="22"/>
      <c r="H31" s="22"/>
      <c r="I31" s="22"/>
      <c r="J31" s="22"/>
      <c r="K31" s="22"/>
      <c r="L31" s="22"/>
      <c r="M31" s="22"/>
      <c r="N31" s="22"/>
      <c r="O31" s="22"/>
      <c r="P31" s="22"/>
      <c r="Q31" s="22"/>
      <c r="R31" s="22"/>
      <c r="S31" s="22"/>
      <c r="T31" s="22"/>
      <c r="U31" s="22"/>
      <c r="V31" s="584" t="str">
        <f>HYPERLINK("#'得意先区分データ'!A1","得意先区分データ")</f>
        <v>得意先区分データ</v>
      </c>
      <c r="W31" s="584"/>
      <c r="X31" s="584"/>
      <c r="Y31" s="584"/>
      <c r="Z31" s="584"/>
      <c r="AA31" s="584"/>
      <c r="AB31" s="584"/>
      <c r="AC31" s="584"/>
      <c r="AD31" s="584"/>
      <c r="AE31" s="584"/>
      <c r="AF31" s="584"/>
      <c r="AG31" s="584"/>
      <c r="AH31" s="584"/>
      <c r="AI31" s="584"/>
      <c r="AJ31" s="584"/>
      <c r="AK31" s="584"/>
      <c r="AL31" s="584"/>
      <c r="AM31" s="584"/>
      <c r="AN31" s="22"/>
      <c r="AO31" s="22"/>
      <c r="AP31" s="22"/>
      <c r="AQ31" s="22"/>
      <c r="AR31" s="22"/>
      <c r="AS31" s="23"/>
    </row>
    <row r="32" spans="4:15383" s="3" customFormat="1" ht="20.100000000000001" customHeight="1">
      <c r="D32" s="17"/>
      <c r="E32" s="24"/>
      <c r="F32" s="22"/>
      <c r="G32" s="22"/>
      <c r="H32" s="22"/>
      <c r="I32" s="22"/>
      <c r="J32" s="22"/>
      <c r="K32" s="22"/>
      <c r="L32" s="22"/>
      <c r="M32" s="22"/>
      <c r="N32" s="22"/>
      <c r="O32" s="22"/>
      <c r="P32" s="22"/>
      <c r="Q32" s="22"/>
      <c r="R32" s="22"/>
      <c r="S32" s="22"/>
      <c r="T32" s="22"/>
      <c r="U32" s="22"/>
      <c r="V32" s="584" t="str">
        <f>HYPERLINK("#'直送先データ'!A1","直送先データ")</f>
        <v>直送先データ</v>
      </c>
      <c r="W32" s="584"/>
      <c r="X32" s="584"/>
      <c r="Y32" s="584"/>
      <c r="Z32" s="584"/>
      <c r="AA32" s="584"/>
      <c r="AB32" s="584"/>
      <c r="AC32" s="584"/>
      <c r="AD32" s="584"/>
      <c r="AE32" s="584"/>
      <c r="AF32" s="584"/>
      <c r="AG32" s="584"/>
      <c r="AH32" s="584"/>
      <c r="AI32" s="584"/>
      <c r="AJ32" s="584"/>
      <c r="AK32" s="584"/>
      <c r="AL32" s="584"/>
      <c r="AM32" s="584"/>
      <c r="AN32" s="19"/>
      <c r="AO32" s="19"/>
      <c r="AP32" s="19"/>
      <c r="AQ32" s="19"/>
      <c r="AR32" s="19"/>
      <c r="AS32" s="23"/>
    </row>
    <row r="33" spans="4:15383" s="3" customFormat="1" ht="20.100000000000001" customHeight="1">
      <c r="D33" s="17"/>
      <c r="E33" s="24"/>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19"/>
      <c r="AM33" s="19"/>
      <c r="AN33" s="19"/>
      <c r="AO33" s="19"/>
      <c r="AP33" s="19"/>
      <c r="AQ33" s="19"/>
      <c r="AR33" s="19"/>
      <c r="AS33" s="23"/>
    </row>
    <row r="34" spans="4:15383" s="3" customFormat="1" ht="20.100000000000001" customHeight="1">
      <c r="D34" s="17"/>
      <c r="E34" s="18" t="s">
        <v>8</v>
      </c>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19"/>
      <c r="AM34" s="19"/>
      <c r="AN34" s="19"/>
      <c r="AO34" s="19"/>
      <c r="AP34" s="19"/>
      <c r="AQ34" s="19"/>
      <c r="AR34" s="19"/>
      <c r="AS34" s="23"/>
    </row>
    <row r="35" spans="4:15383" s="3" customFormat="1" ht="20.100000000000001" customHeight="1">
      <c r="D35" s="17"/>
      <c r="E35" s="24"/>
      <c r="F35" s="22"/>
      <c r="G35" s="22"/>
      <c r="H35" s="22"/>
      <c r="I35" s="22"/>
      <c r="J35" s="22"/>
      <c r="K35" s="22"/>
      <c r="L35" s="22"/>
      <c r="M35" s="22"/>
      <c r="N35" s="22"/>
      <c r="O35" s="22"/>
      <c r="P35" s="22"/>
      <c r="Q35" s="22"/>
      <c r="R35" s="22"/>
      <c r="S35" s="22"/>
      <c r="T35" s="22"/>
      <c r="U35" s="22"/>
      <c r="V35" s="584" t="str">
        <f>HYPERLINK("#'商品データ'!A1","商品データ")</f>
        <v>商品データ</v>
      </c>
      <c r="W35" s="584"/>
      <c r="X35" s="584"/>
      <c r="Y35" s="584"/>
      <c r="Z35" s="584"/>
      <c r="AA35" s="584"/>
      <c r="AB35" s="584"/>
      <c r="AC35" s="584"/>
      <c r="AD35" s="584"/>
      <c r="AE35" s="584"/>
      <c r="AF35" s="584"/>
      <c r="AG35" s="584"/>
      <c r="AH35" s="584"/>
      <c r="AI35" s="584"/>
      <c r="AJ35" s="584"/>
      <c r="AK35" s="584"/>
      <c r="AL35" s="584"/>
      <c r="AM35" s="584"/>
      <c r="AN35" s="19"/>
      <c r="AO35" s="19"/>
      <c r="AP35" s="19"/>
      <c r="AQ35" s="19"/>
      <c r="AR35" s="19"/>
      <c r="AS35" s="23"/>
    </row>
    <row r="36" spans="4:15383" s="3" customFormat="1" ht="20.100000000000001" customHeight="1">
      <c r="D36" s="17"/>
      <c r="E36" s="24"/>
      <c r="F36" s="22"/>
      <c r="G36" s="22"/>
      <c r="H36" s="22"/>
      <c r="I36" s="22"/>
      <c r="J36" s="22"/>
      <c r="K36" s="22"/>
      <c r="L36" s="22"/>
      <c r="M36" s="22"/>
      <c r="N36" s="22"/>
      <c r="O36" s="22"/>
      <c r="P36" s="22"/>
      <c r="Q36" s="22"/>
      <c r="R36" s="22"/>
      <c r="S36" s="22"/>
      <c r="T36" s="22"/>
      <c r="U36" s="22"/>
      <c r="V36" s="584" t="str">
        <f>HYPERLINK("#'バリエーションデータ'!A1","バリエーションデータ")</f>
        <v>バリエーションデータ</v>
      </c>
      <c r="W36" s="584"/>
      <c r="X36" s="584"/>
      <c r="Y36" s="584"/>
      <c r="Z36" s="584"/>
      <c r="AA36" s="584"/>
      <c r="AB36" s="584"/>
      <c r="AC36" s="584"/>
      <c r="AD36" s="584"/>
      <c r="AE36" s="584"/>
      <c r="AF36" s="584"/>
      <c r="AG36" s="584"/>
      <c r="AH36" s="584"/>
      <c r="AI36" s="584"/>
      <c r="AJ36" s="584"/>
      <c r="AK36" s="584"/>
      <c r="AL36" s="584"/>
      <c r="AM36" s="584"/>
      <c r="AN36" s="19"/>
      <c r="AO36" s="19"/>
      <c r="AP36" s="19"/>
      <c r="AQ36" s="19"/>
      <c r="AR36" s="19"/>
      <c r="AS36" s="23"/>
    </row>
    <row r="37" spans="4:15383" s="3" customFormat="1" ht="20.100000000000001" customHeight="1">
      <c r="D37" s="17"/>
      <c r="E37" s="24"/>
      <c r="F37" s="22"/>
      <c r="G37" s="22"/>
      <c r="H37" s="22"/>
      <c r="I37" s="22"/>
      <c r="J37" s="22"/>
      <c r="K37" s="22"/>
      <c r="L37" s="22"/>
      <c r="M37" s="22"/>
      <c r="N37" s="22"/>
      <c r="O37" s="22"/>
      <c r="P37" s="22"/>
      <c r="Q37" s="22"/>
      <c r="R37" s="22"/>
      <c r="S37" s="22"/>
      <c r="T37" s="22"/>
      <c r="U37" s="22"/>
      <c r="V37" s="584" t="str">
        <f>HYPERLINK("#'バリエーション区分データ'!A1","バリエーション区分データ")</f>
        <v>バリエーション区分データ</v>
      </c>
      <c r="W37" s="584"/>
      <c r="X37" s="584"/>
      <c r="Y37" s="584"/>
      <c r="Z37" s="584"/>
      <c r="AA37" s="584"/>
      <c r="AB37" s="584"/>
      <c r="AC37" s="584"/>
      <c r="AD37" s="584"/>
      <c r="AE37" s="584"/>
      <c r="AF37" s="584"/>
      <c r="AG37" s="584"/>
      <c r="AH37" s="584"/>
      <c r="AI37" s="584"/>
      <c r="AJ37" s="584"/>
      <c r="AK37" s="584"/>
      <c r="AL37" s="584"/>
      <c r="AM37" s="584"/>
      <c r="AN37" s="19"/>
      <c r="AO37" s="19"/>
      <c r="AP37" s="19"/>
      <c r="AQ37" s="19"/>
      <c r="AR37" s="19"/>
      <c r="AS37" s="23"/>
    </row>
    <row r="38" spans="4:15383" s="3" customFormat="1" ht="20.100000000000001" customHeight="1">
      <c r="D38" s="17"/>
      <c r="E38" s="24"/>
      <c r="F38" s="22"/>
      <c r="G38" s="22"/>
      <c r="H38" s="22"/>
      <c r="I38" s="22"/>
      <c r="J38" s="22"/>
      <c r="K38" s="22"/>
      <c r="L38" s="22"/>
      <c r="M38" s="22"/>
      <c r="N38" s="22"/>
      <c r="O38" s="22"/>
      <c r="P38" s="22"/>
      <c r="Q38" s="22"/>
      <c r="R38" s="22"/>
      <c r="S38" s="22"/>
      <c r="T38" s="22"/>
      <c r="U38" s="22"/>
      <c r="V38" s="584" t="str">
        <f>HYPERLINK("#'発行コードデータ'!A1","発行コードデータ")</f>
        <v>発行コードデータ</v>
      </c>
      <c r="W38" s="584"/>
      <c r="X38" s="584"/>
      <c r="Y38" s="584"/>
      <c r="Z38" s="584"/>
      <c r="AA38" s="584"/>
      <c r="AB38" s="584"/>
      <c r="AC38" s="584"/>
      <c r="AD38" s="584"/>
      <c r="AE38" s="584"/>
      <c r="AF38" s="584"/>
      <c r="AG38" s="584"/>
      <c r="AH38" s="584"/>
      <c r="AI38" s="584"/>
      <c r="AJ38" s="584"/>
      <c r="AK38" s="584"/>
      <c r="AL38" s="584"/>
      <c r="AM38" s="584"/>
      <c r="AN38" s="19"/>
      <c r="AO38" s="19"/>
      <c r="AP38" s="19"/>
      <c r="AQ38" s="19"/>
      <c r="AR38" s="19"/>
      <c r="AS38" s="23"/>
      <c r="AV38" s="1"/>
    </row>
    <row r="39" spans="4:15383" s="3" customFormat="1" ht="20.100000000000001" customHeight="1">
      <c r="D39" s="17"/>
      <c r="E39" s="24"/>
      <c r="F39" s="22"/>
      <c r="G39" s="22"/>
      <c r="H39" s="22"/>
      <c r="I39" s="22"/>
      <c r="J39" s="22"/>
      <c r="K39" s="22"/>
      <c r="L39" s="22"/>
      <c r="M39" s="22"/>
      <c r="N39" s="22"/>
      <c r="O39" s="22"/>
      <c r="P39" s="22"/>
      <c r="Q39" s="22"/>
      <c r="R39" s="22"/>
      <c r="S39" s="22"/>
      <c r="T39" s="22"/>
      <c r="U39" s="22"/>
      <c r="V39" s="584" t="str">
        <f>HYPERLINK("#'荷姿データ'!A1","荷姿データ")</f>
        <v>荷姿データ</v>
      </c>
      <c r="W39" s="584"/>
      <c r="X39" s="584"/>
      <c r="Y39" s="584"/>
      <c r="Z39" s="584"/>
      <c r="AA39" s="584"/>
      <c r="AB39" s="584"/>
      <c r="AC39" s="584"/>
      <c r="AD39" s="584"/>
      <c r="AE39" s="584"/>
      <c r="AF39" s="584"/>
      <c r="AG39" s="584"/>
      <c r="AH39" s="584"/>
      <c r="AI39" s="584"/>
      <c r="AJ39" s="584"/>
      <c r="AK39" s="584"/>
      <c r="AL39" s="584"/>
      <c r="AM39" s="584"/>
      <c r="AN39" s="19"/>
      <c r="AO39" s="19"/>
      <c r="AP39" s="19"/>
      <c r="AQ39" s="19"/>
      <c r="AR39" s="19"/>
      <c r="AS39" s="23"/>
    </row>
    <row r="40" spans="4:15383" s="3" customFormat="1" ht="20.100000000000001" customHeight="1">
      <c r="D40" s="17"/>
      <c r="E40" s="24"/>
      <c r="F40" s="22"/>
      <c r="G40" s="22"/>
      <c r="H40" s="22"/>
      <c r="I40" s="22"/>
      <c r="J40" s="22"/>
      <c r="K40" s="22"/>
      <c r="L40" s="22"/>
      <c r="M40" s="22"/>
      <c r="N40" s="22"/>
      <c r="O40" s="22"/>
      <c r="P40" s="22"/>
      <c r="Q40" s="22"/>
      <c r="R40" s="22"/>
      <c r="S40" s="22"/>
      <c r="T40" s="22"/>
      <c r="U40" s="22"/>
      <c r="V40" s="584" t="str">
        <f>HYPERLINK("#'荷姿区分データ'!A1","荷姿区分データ")</f>
        <v>荷姿区分データ</v>
      </c>
      <c r="W40" s="584"/>
      <c r="X40" s="584"/>
      <c r="Y40" s="584"/>
      <c r="Z40" s="584"/>
      <c r="AA40" s="584"/>
      <c r="AB40" s="584"/>
      <c r="AC40" s="584"/>
      <c r="AD40" s="584"/>
      <c r="AE40" s="584"/>
      <c r="AF40" s="584"/>
      <c r="AG40" s="584"/>
      <c r="AH40" s="584"/>
      <c r="AI40" s="584"/>
      <c r="AJ40" s="584"/>
      <c r="AK40" s="584"/>
      <c r="AL40" s="584"/>
      <c r="AM40" s="584"/>
      <c r="AN40" s="19"/>
      <c r="AO40" s="19"/>
      <c r="AP40" s="19"/>
      <c r="AQ40" s="19"/>
      <c r="AR40" s="19"/>
      <c r="AS40" s="23"/>
    </row>
    <row r="41" spans="4:15383" s="3" customFormat="1" ht="20.100000000000001" customHeight="1">
      <c r="D41" s="17"/>
      <c r="E41" s="24"/>
      <c r="F41" s="22"/>
      <c r="G41" s="22"/>
      <c r="H41" s="22"/>
      <c r="I41" s="22"/>
      <c r="J41" s="22"/>
      <c r="K41" s="22"/>
      <c r="L41" s="22"/>
      <c r="M41" s="22"/>
      <c r="N41" s="22"/>
      <c r="O41" s="22"/>
      <c r="P41" s="22"/>
      <c r="Q41" s="22"/>
      <c r="R41" s="22"/>
      <c r="S41" s="22"/>
      <c r="T41" s="22"/>
      <c r="U41" s="22"/>
      <c r="V41" s="584" t="str">
        <f>HYPERLINK("#'発注検討方法データ'!A1","発注検討方法データ")</f>
        <v>発注検討方法データ</v>
      </c>
      <c r="W41" s="584"/>
      <c r="X41" s="584"/>
      <c r="Y41" s="584"/>
      <c r="Z41" s="584"/>
      <c r="AA41" s="584"/>
      <c r="AB41" s="584"/>
      <c r="AC41" s="584"/>
      <c r="AD41" s="584"/>
      <c r="AE41" s="584"/>
      <c r="AF41" s="584"/>
      <c r="AG41" s="584"/>
      <c r="AH41" s="584"/>
      <c r="AI41" s="584"/>
      <c r="AJ41" s="584"/>
      <c r="AK41" s="584"/>
      <c r="AL41" s="584"/>
      <c r="AM41" s="584"/>
      <c r="AN41" s="19"/>
      <c r="AO41" s="19"/>
      <c r="AP41" s="19"/>
      <c r="AQ41" s="19"/>
      <c r="AR41" s="19"/>
      <c r="AS41" s="23"/>
    </row>
    <row r="42" spans="4:15383" s="3" customFormat="1" ht="20.100000000000001" customHeight="1">
      <c r="D42" s="17"/>
      <c r="E42" s="24"/>
      <c r="F42" s="22"/>
      <c r="G42" s="22"/>
      <c r="H42" s="22"/>
      <c r="I42" s="22"/>
      <c r="J42" s="22"/>
      <c r="K42" s="22"/>
      <c r="L42" s="22"/>
      <c r="M42" s="22"/>
      <c r="N42" s="22"/>
      <c r="O42" s="22"/>
      <c r="P42" s="22"/>
      <c r="Q42" s="22"/>
      <c r="R42" s="22"/>
      <c r="S42" s="22"/>
      <c r="T42" s="22"/>
      <c r="U42" s="22"/>
      <c r="V42" s="584" t="str">
        <f>HYPERLINK("#'構成品データ'!A1","構成品データ")</f>
        <v>構成品データ</v>
      </c>
      <c r="W42" s="584"/>
      <c r="X42" s="584"/>
      <c r="Y42" s="584"/>
      <c r="Z42" s="584"/>
      <c r="AA42" s="584"/>
      <c r="AB42" s="584"/>
      <c r="AC42" s="584"/>
      <c r="AD42" s="584"/>
      <c r="AE42" s="584"/>
      <c r="AF42" s="584"/>
      <c r="AG42" s="584"/>
      <c r="AH42" s="584"/>
      <c r="AI42" s="584"/>
      <c r="AJ42" s="584"/>
      <c r="AK42" s="584"/>
      <c r="AL42" s="584"/>
      <c r="AM42" s="584"/>
      <c r="AN42" s="19"/>
      <c r="AO42" s="19"/>
      <c r="AP42" s="19"/>
      <c r="AQ42" s="19"/>
      <c r="AR42" s="19"/>
      <c r="AS42" s="23"/>
    </row>
    <row r="43" spans="4:15383" s="3" customFormat="1" ht="20.100000000000001" customHeight="1">
      <c r="D43" s="17"/>
      <c r="E43" s="24"/>
      <c r="F43" s="22"/>
      <c r="G43" s="22"/>
      <c r="H43" s="22"/>
      <c r="I43" s="22"/>
      <c r="J43" s="22"/>
      <c r="K43" s="22"/>
      <c r="L43" s="22"/>
      <c r="M43" s="22"/>
      <c r="N43" s="22"/>
      <c r="O43" s="22"/>
      <c r="P43" s="22"/>
      <c r="Q43" s="22"/>
      <c r="R43" s="22"/>
      <c r="S43" s="22"/>
      <c r="T43" s="22"/>
      <c r="U43" s="22"/>
      <c r="V43" s="584" t="str">
        <f>HYPERLINK("#'セット商品データ'!A1","セット商品データ")</f>
        <v>セット商品データ</v>
      </c>
      <c r="W43" s="584"/>
      <c r="X43" s="584"/>
      <c r="Y43" s="584"/>
      <c r="Z43" s="584"/>
      <c r="AA43" s="584"/>
      <c r="AB43" s="584"/>
      <c r="AC43" s="584"/>
      <c r="AD43" s="584"/>
      <c r="AE43" s="584"/>
      <c r="AF43" s="584"/>
      <c r="AG43" s="584"/>
      <c r="AH43" s="584"/>
      <c r="AI43" s="584"/>
      <c r="AJ43" s="584"/>
      <c r="AK43" s="584"/>
      <c r="AL43" s="584"/>
      <c r="AM43" s="584"/>
      <c r="AN43" s="19"/>
      <c r="AO43" s="19"/>
      <c r="AP43" s="19"/>
      <c r="AQ43" s="19"/>
      <c r="AR43" s="19"/>
      <c r="AS43" s="23"/>
    </row>
    <row r="44" spans="4:15383" s="3" customFormat="1" ht="20.100000000000001" customHeight="1">
      <c r="D44" s="17"/>
      <c r="E44" s="24"/>
      <c r="F44" s="22"/>
      <c r="G44" s="22"/>
      <c r="H44" s="22"/>
      <c r="I44" s="22"/>
      <c r="J44" s="22"/>
      <c r="K44" s="22"/>
      <c r="L44" s="22"/>
      <c r="M44" s="22"/>
      <c r="N44" s="22"/>
      <c r="O44" s="22"/>
      <c r="P44" s="22"/>
      <c r="Q44" s="22"/>
      <c r="R44" s="22"/>
      <c r="S44" s="22"/>
      <c r="T44" s="22"/>
      <c r="U44" s="22"/>
      <c r="V44" s="584" t="str">
        <f>HYPERLINK("#'商品区分データ'!A1","商品区分データ")</f>
        <v>商品区分データ</v>
      </c>
      <c r="W44" s="584"/>
      <c r="X44" s="584"/>
      <c r="Y44" s="584"/>
      <c r="Z44" s="584"/>
      <c r="AA44" s="584"/>
      <c r="AB44" s="584"/>
      <c r="AC44" s="584"/>
      <c r="AD44" s="584"/>
      <c r="AE44" s="584"/>
      <c r="AF44" s="584"/>
      <c r="AG44" s="584"/>
      <c r="AH44" s="584"/>
      <c r="AI44" s="584"/>
      <c r="AJ44" s="584"/>
      <c r="AK44" s="584"/>
      <c r="AL44" s="584"/>
      <c r="AM44" s="584"/>
      <c r="AN44" s="19"/>
      <c r="AO44" s="19"/>
      <c r="AP44" s="19"/>
      <c r="AQ44" s="19"/>
      <c r="AR44" s="19"/>
      <c r="AS44" s="23"/>
    </row>
    <row r="45" spans="4:15383" s="3" customFormat="1" ht="20.100000000000001" customHeight="1">
      <c r="D45" s="17"/>
      <c r="E45" s="24"/>
      <c r="F45" s="22"/>
      <c r="G45" s="22"/>
      <c r="H45" s="22"/>
      <c r="I45" s="22"/>
      <c r="J45" s="22"/>
      <c r="K45" s="22"/>
      <c r="L45" s="22"/>
      <c r="M45" s="22"/>
      <c r="N45" s="22"/>
      <c r="O45" s="22"/>
      <c r="P45" s="22"/>
      <c r="Q45" s="22"/>
      <c r="R45" s="22"/>
      <c r="S45" s="22"/>
      <c r="T45" s="22"/>
      <c r="U45" s="22"/>
      <c r="V45" s="584" t="str">
        <f>HYPERLINK("#'債務連携データ'!A1","債務連携データ")</f>
        <v>債務連携データ</v>
      </c>
      <c r="W45" s="584"/>
      <c r="X45" s="584"/>
      <c r="Y45" s="584"/>
      <c r="Z45" s="584"/>
      <c r="AA45" s="584"/>
      <c r="AB45" s="584"/>
      <c r="AC45" s="584"/>
      <c r="AD45" s="584"/>
      <c r="AE45" s="584"/>
      <c r="AF45" s="584"/>
      <c r="AG45" s="584"/>
      <c r="AH45" s="584"/>
      <c r="AI45" s="584"/>
      <c r="AJ45" s="584"/>
      <c r="AK45" s="584"/>
      <c r="AL45" s="584"/>
      <c r="AM45" s="584"/>
      <c r="AN45" s="22"/>
      <c r="AO45" s="22"/>
      <c r="AP45" s="22"/>
      <c r="AQ45" s="22"/>
      <c r="AR45" s="22"/>
      <c r="AS45" s="26"/>
      <c r="AT45" s="27"/>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row>
    <row r="46" spans="4:15383" s="3" customFormat="1" ht="20.100000000000001" customHeight="1">
      <c r="D46" s="17"/>
      <c r="E46" s="24"/>
      <c r="F46" s="22"/>
      <c r="G46" s="22"/>
      <c r="H46" s="22"/>
      <c r="I46" s="22"/>
      <c r="J46" s="22"/>
      <c r="K46" s="22"/>
      <c r="L46" s="22"/>
      <c r="M46" s="22"/>
      <c r="N46" s="22"/>
      <c r="O46" s="22"/>
      <c r="P46" s="22"/>
      <c r="Q46" s="22"/>
      <c r="R46" s="22"/>
      <c r="S46" s="22"/>
      <c r="T46" s="22"/>
      <c r="U46" s="22"/>
      <c r="V46" s="584" t="str">
        <f>HYPERLINK("#'単価データ'!A1","単価データ")</f>
        <v>単価データ</v>
      </c>
      <c r="W46" s="584"/>
      <c r="X46" s="584"/>
      <c r="Y46" s="584"/>
      <c r="Z46" s="584"/>
      <c r="AA46" s="584"/>
      <c r="AB46" s="584"/>
      <c r="AC46" s="584"/>
      <c r="AD46" s="584"/>
      <c r="AE46" s="584"/>
      <c r="AF46" s="584"/>
      <c r="AG46" s="584"/>
      <c r="AH46" s="584"/>
      <c r="AI46" s="584"/>
      <c r="AJ46" s="584"/>
      <c r="AK46" s="584"/>
      <c r="AL46" s="584"/>
      <c r="AM46" s="584"/>
      <c r="AN46" s="25"/>
      <c r="AO46" s="25"/>
      <c r="AP46" s="25"/>
      <c r="AQ46" s="25"/>
      <c r="AR46" s="25"/>
      <c r="AS46" s="26"/>
      <c r="AT46" s="27"/>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c r="VK46" s="1"/>
      <c r="VL46" s="1"/>
      <c r="VM46" s="1"/>
      <c r="VN46" s="1"/>
      <c r="VO46" s="1"/>
      <c r="VP46" s="1"/>
      <c r="VQ46" s="1"/>
      <c r="VR46" s="1"/>
      <c r="VS46" s="1"/>
      <c r="VT46" s="1"/>
      <c r="VU46" s="1"/>
      <c r="VV46" s="1"/>
      <c r="VW46" s="1"/>
      <c r="VX46" s="1"/>
      <c r="VY46" s="1"/>
      <c r="VZ46" s="1"/>
      <c r="WA46" s="1"/>
      <c r="WB46" s="1"/>
      <c r="WC46" s="1"/>
      <c r="WD46" s="1"/>
      <c r="WE46" s="1"/>
      <c r="WF46" s="1"/>
      <c r="WG46" s="1"/>
      <c r="WH46" s="1"/>
      <c r="WI46" s="1"/>
      <c r="WJ46" s="1"/>
      <c r="WK46" s="1"/>
      <c r="WL46" s="1"/>
      <c r="WM46" s="1"/>
      <c r="WN46" s="1"/>
      <c r="WO46" s="1"/>
      <c r="WP46" s="1"/>
      <c r="WQ46" s="1"/>
      <c r="WR46" s="1"/>
      <c r="WS46" s="1"/>
      <c r="WT46" s="1"/>
      <c r="WU46" s="1"/>
      <c r="WV46" s="1"/>
      <c r="WW46" s="1"/>
      <c r="WX46" s="1"/>
      <c r="WY46" s="1"/>
      <c r="WZ46" s="1"/>
      <c r="XA46" s="1"/>
      <c r="XB46" s="1"/>
      <c r="XC46" s="1"/>
      <c r="XD46" s="1"/>
      <c r="XE46" s="1"/>
      <c r="XF46" s="1"/>
      <c r="XG46" s="1"/>
      <c r="XH46" s="1"/>
      <c r="XI46" s="1"/>
      <c r="XJ46" s="1"/>
      <c r="XK46" s="1"/>
      <c r="XL46" s="1"/>
      <c r="XM46" s="1"/>
      <c r="XN46" s="1"/>
      <c r="XO46" s="1"/>
      <c r="XP46" s="1"/>
      <c r="XQ46" s="1"/>
      <c r="XR46" s="1"/>
      <c r="XS46" s="1"/>
      <c r="XT46" s="1"/>
      <c r="XU46" s="1"/>
      <c r="XV46" s="1"/>
      <c r="XW46" s="1"/>
      <c r="XX46" s="1"/>
      <c r="XY46" s="1"/>
      <c r="XZ46" s="1"/>
      <c r="YA46" s="1"/>
      <c r="YB46" s="1"/>
      <c r="YC46" s="1"/>
      <c r="YD46" s="1"/>
      <c r="YE46" s="1"/>
      <c r="YF46" s="1"/>
      <c r="YG46" s="1"/>
      <c r="YH46" s="1"/>
      <c r="YI46" s="1"/>
      <c r="YJ46" s="1"/>
      <c r="YK46" s="1"/>
      <c r="YL46" s="1"/>
      <c r="YM46" s="1"/>
      <c r="YN46" s="1"/>
      <c r="YO46" s="1"/>
      <c r="YP46" s="1"/>
      <c r="YQ46" s="1"/>
      <c r="YR46" s="1"/>
      <c r="YS46" s="1"/>
      <c r="YT46" s="1"/>
      <c r="YU46" s="1"/>
      <c r="YV46" s="1"/>
      <c r="YW46" s="1"/>
      <c r="YX46" s="1"/>
      <c r="YY46" s="1"/>
      <c r="YZ46" s="1"/>
      <c r="ZA46" s="1"/>
      <c r="ZB46" s="1"/>
      <c r="ZC46" s="1"/>
      <c r="ZD46" s="1"/>
      <c r="ZE46" s="1"/>
      <c r="ZF46" s="1"/>
      <c r="ZG46" s="1"/>
      <c r="ZH46" s="1"/>
      <c r="ZI46" s="1"/>
      <c r="ZJ46" s="1"/>
      <c r="ZK46" s="1"/>
      <c r="ZL46" s="1"/>
      <c r="ZM46" s="1"/>
      <c r="ZN46" s="1"/>
      <c r="ZO46" s="1"/>
      <c r="ZP46" s="1"/>
      <c r="ZQ46" s="1"/>
      <c r="ZR46" s="1"/>
      <c r="ZS46" s="1"/>
      <c r="ZT46" s="1"/>
      <c r="ZU46" s="1"/>
      <c r="ZV46" s="1"/>
      <c r="ZW46" s="1"/>
      <c r="ZX46" s="1"/>
      <c r="ZY46" s="1"/>
      <c r="ZZ46" s="1"/>
      <c r="AAA46" s="1"/>
      <c r="AAB46" s="1"/>
      <c r="AAC46" s="1"/>
      <c r="AAD46" s="1"/>
      <c r="AAE46" s="1"/>
      <c r="AAF46" s="1"/>
      <c r="AAG46" s="1"/>
      <c r="AAH46" s="1"/>
      <c r="AAI46" s="1"/>
      <c r="AAJ46" s="1"/>
      <c r="AAK46" s="1"/>
      <c r="AAL46" s="1"/>
      <c r="AAM46" s="1"/>
      <c r="AAN46" s="1"/>
      <c r="AAO46" s="1"/>
      <c r="AAP46" s="1"/>
      <c r="AAQ46" s="1"/>
      <c r="AAR46" s="1"/>
      <c r="AAS46" s="1"/>
      <c r="AAT46" s="1"/>
      <c r="AAU46" s="1"/>
      <c r="AAV46" s="1"/>
      <c r="AAW46" s="1"/>
      <c r="AAX46" s="1"/>
      <c r="AAY46" s="1"/>
      <c r="AAZ46" s="1"/>
      <c r="ABA46" s="1"/>
      <c r="ABB46" s="1"/>
      <c r="ABC46" s="1"/>
      <c r="ABD46" s="1"/>
      <c r="ABE46" s="1"/>
      <c r="ABF46" s="1"/>
      <c r="ABG46" s="1"/>
      <c r="ABH46" s="1"/>
      <c r="ABI46" s="1"/>
      <c r="ABJ46" s="1"/>
      <c r="ABK46" s="1"/>
      <c r="ABL46" s="1"/>
      <c r="ABM46" s="1"/>
      <c r="ABN46" s="1"/>
      <c r="ABO46" s="1"/>
      <c r="ABP46" s="1"/>
      <c r="ABQ46" s="1"/>
      <c r="ABR46" s="1"/>
      <c r="ABS46" s="1"/>
      <c r="ABT46" s="1"/>
      <c r="ABU46" s="1"/>
      <c r="ABV46" s="1"/>
      <c r="ABW46" s="1"/>
      <c r="ABX46" s="1"/>
      <c r="ABY46" s="1"/>
      <c r="ABZ46" s="1"/>
      <c r="ACA46" s="1"/>
      <c r="ACB46" s="1"/>
      <c r="ACC46" s="1"/>
      <c r="ACD46" s="1"/>
      <c r="ACE46" s="1"/>
      <c r="ACF46" s="1"/>
      <c r="ACG46" s="1"/>
      <c r="ACH46" s="1"/>
      <c r="ACI46" s="1"/>
      <c r="ACJ46" s="1"/>
      <c r="ACK46" s="1"/>
      <c r="ACL46" s="1"/>
      <c r="ACM46" s="1"/>
      <c r="ACN46" s="1"/>
      <c r="ACO46" s="1"/>
      <c r="ACP46" s="1"/>
      <c r="ACQ46" s="1"/>
      <c r="ACR46" s="1"/>
      <c r="ACS46" s="1"/>
      <c r="ACT46" s="1"/>
      <c r="ACU46" s="1"/>
      <c r="ACV46" s="1"/>
      <c r="ACW46" s="1"/>
      <c r="ACX46" s="1"/>
      <c r="ACY46" s="1"/>
      <c r="ACZ46" s="1"/>
      <c r="ADA46" s="1"/>
      <c r="ADB46" s="1"/>
      <c r="ADC46" s="1"/>
      <c r="ADD46" s="1"/>
      <c r="ADE46" s="1"/>
      <c r="ADF46" s="1"/>
      <c r="ADG46" s="1"/>
      <c r="ADH46" s="1"/>
      <c r="ADI46" s="1"/>
      <c r="ADJ46" s="1"/>
      <c r="ADK46" s="1"/>
      <c r="ADL46" s="1"/>
      <c r="ADM46" s="1"/>
      <c r="ADN46" s="1"/>
      <c r="ADO46" s="1"/>
      <c r="ADP46" s="1"/>
      <c r="ADQ46" s="1"/>
      <c r="ADR46" s="1"/>
      <c r="ADS46" s="1"/>
      <c r="ADT46" s="1"/>
      <c r="ADU46" s="1"/>
      <c r="ADV46" s="1"/>
      <c r="ADW46" s="1"/>
      <c r="ADX46" s="1"/>
      <c r="ADY46" s="1"/>
      <c r="ADZ46" s="1"/>
      <c r="AEA46" s="1"/>
      <c r="AEB46" s="1"/>
      <c r="AEC46" s="1"/>
      <c r="AED46" s="1"/>
      <c r="AEE46" s="1"/>
      <c r="AEF46" s="1"/>
      <c r="AEG46" s="1"/>
      <c r="AEH46" s="1"/>
      <c r="AEI46" s="1"/>
      <c r="AEJ46" s="1"/>
      <c r="AEK46" s="1"/>
      <c r="AEL46" s="1"/>
      <c r="AEM46" s="1"/>
      <c r="AEN46" s="1"/>
      <c r="AEO46" s="1"/>
      <c r="AEP46" s="1"/>
      <c r="AEQ46" s="1"/>
      <c r="AER46" s="1"/>
      <c r="AES46" s="1"/>
      <c r="AET46" s="1"/>
      <c r="AEU46" s="1"/>
      <c r="AEV46" s="1"/>
      <c r="AEW46" s="1"/>
      <c r="AEX46" s="1"/>
      <c r="AEY46" s="1"/>
      <c r="AEZ46" s="1"/>
      <c r="AFA46" s="1"/>
      <c r="AFB46" s="1"/>
      <c r="AFC46" s="1"/>
      <c r="AFD46" s="1"/>
      <c r="AFE46" s="1"/>
      <c r="AFF46" s="1"/>
      <c r="AFG46" s="1"/>
      <c r="AFH46" s="1"/>
      <c r="AFI46" s="1"/>
      <c r="AFJ46" s="1"/>
      <c r="AFK46" s="1"/>
      <c r="AFL46" s="1"/>
      <c r="AFM46" s="1"/>
      <c r="AFN46" s="1"/>
      <c r="AFO46" s="1"/>
      <c r="AFP46" s="1"/>
      <c r="AFQ46" s="1"/>
      <c r="AFR46" s="1"/>
      <c r="AFS46" s="1"/>
      <c r="AFT46" s="1"/>
      <c r="AFU46" s="1"/>
      <c r="AFV46" s="1"/>
      <c r="AFW46" s="1"/>
      <c r="AFX46" s="1"/>
      <c r="AFY46" s="1"/>
      <c r="AFZ46" s="1"/>
      <c r="AGA46" s="1"/>
      <c r="AGB46" s="1"/>
      <c r="AGC46" s="1"/>
      <c r="AGD46" s="1"/>
      <c r="AGE46" s="1"/>
      <c r="AGF46" s="1"/>
      <c r="AGG46" s="1"/>
      <c r="AGH46" s="1"/>
      <c r="AGI46" s="1"/>
      <c r="AGJ46" s="1"/>
      <c r="AGK46" s="1"/>
      <c r="AGL46" s="1"/>
      <c r="AGM46" s="1"/>
      <c r="AGN46" s="1"/>
      <c r="AGO46" s="1"/>
      <c r="AGP46" s="1"/>
      <c r="AGQ46" s="1"/>
      <c r="AGR46" s="1"/>
      <c r="AGS46" s="1"/>
      <c r="AGT46" s="1"/>
      <c r="AGU46" s="1"/>
      <c r="AGV46" s="1"/>
      <c r="AGW46" s="1"/>
      <c r="AGX46" s="1"/>
      <c r="AGY46" s="1"/>
      <c r="AGZ46" s="1"/>
      <c r="AHA46" s="1"/>
      <c r="AHB46" s="1"/>
      <c r="AHC46" s="1"/>
      <c r="AHD46" s="1"/>
      <c r="AHE46" s="1"/>
      <c r="AHF46" s="1"/>
      <c r="AHG46" s="1"/>
      <c r="AHH46" s="1"/>
      <c r="AHI46" s="1"/>
      <c r="AHJ46" s="1"/>
      <c r="AHK46" s="1"/>
      <c r="AHL46" s="1"/>
      <c r="AHM46" s="1"/>
      <c r="AHN46" s="1"/>
      <c r="AHO46" s="1"/>
      <c r="AHP46" s="1"/>
      <c r="AHQ46" s="1"/>
      <c r="AHR46" s="1"/>
      <c r="AHS46" s="1"/>
      <c r="AHT46" s="1"/>
      <c r="AHU46" s="1"/>
      <c r="AHV46" s="1"/>
      <c r="AHW46" s="1"/>
      <c r="AHX46" s="1"/>
      <c r="AHY46" s="1"/>
      <c r="AHZ46" s="1"/>
      <c r="AIA46" s="1"/>
      <c r="AIB46" s="1"/>
      <c r="AIC46" s="1"/>
      <c r="AID46" s="1"/>
      <c r="AIE46" s="1"/>
      <c r="AIF46" s="1"/>
      <c r="AIG46" s="1"/>
      <c r="AIH46" s="1"/>
      <c r="AII46" s="1"/>
      <c r="AIJ46" s="1"/>
      <c r="AIK46" s="1"/>
      <c r="AIL46" s="1"/>
      <c r="AIM46" s="1"/>
      <c r="AIN46" s="1"/>
      <c r="AIO46" s="1"/>
      <c r="AIP46" s="1"/>
      <c r="AIQ46" s="1"/>
      <c r="AIR46" s="1"/>
      <c r="AIS46" s="1"/>
      <c r="AIT46" s="1"/>
      <c r="AIU46" s="1"/>
      <c r="AIV46" s="1"/>
      <c r="AIW46" s="1"/>
      <c r="AIX46" s="1"/>
      <c r="AIY46" s="1"/>
      <c r="AIZ46" s="1"/>
      <c r="AJA46" s="1"/>
      <c r="AJB46" s="1"/>
      <c r="AJC46" s="1"/>
      <c r="AJD46" s="1"/>
      <c r="AJE46" s="1"/>
      <c r="AJF46" s="1"/>
      <c r="AJG46" s="1"/>
      <c r="AJH46" s="1"/>
      <c r="AJI46" s="1"/>
      <c r="AJJ46" s="1"/>
      <c r="AJK46" s="1"/>
      <c r="AJL46" s="1"/>
      <c r="AJM46" s="1"/>
      <c r="AJN46" s="1"/>
      <c r="AJO46" s="1"/>
      <c r="AJP46" s="1"/>
      <c r="AJQ46" s="1"/>
      <c r="AJR46" s="1"/>
      <c r="AJS46" s="1"/>
      <c r="AJT46" s="1"/>
      <c r="AJU46" s="1"/>
      <c r="AJV46" s="1"/>
      <c r="AJW46" s="1"/>
      <c r="AJX46" s="1"/>
      <c r="AJY46" s="1"/>
      <c r="AJZ46" s="1"/>
      <c r="AKA46" s="1"/>
      <c r="AKB46" s="1"/>
      <c r="AKC46" s="1"/>
      <c r="AKD46" s="1"/>
      <c r="AKE46" s="1"/>
      <c r="AKF46" s="1"/>
      <c r="AKG46" s="1"/>
      <c r="AKH46" s="1"/>
      <c r="AKI46" s="1"/>
      <c r="AKJ46" s="1"/>
      <c r="AKK46" s="1"/>
      <c r="AKL46" s="1"/>
      <c r="AKM46" s="1"/>
      <c r="AKN46" s="1"/>
      <c r="AKO46" s="1"/>
      <c r="AKP46" s="1"/>
      <c r="AKQ46" s="1"/>
      <c r="AKR46" s="1"/>
      <c r="AKS46" s="1"/>
      <c r="AKT46" s="1"/>
      <c r="AKU46" s="1"/>
      <c r="AKV46" s="1"/>
      <c r="AKW46" s="1"/>
      <c r="AKX46" s="1"/>
      <c r="AKY46" s="1"/>
      <c r="AKZ46" s="1"/>
      <c r="ALA46" s="1"/>
      <c r="ALB46" s="1"/>
      <c r="ALC46" s="1"/>
      <c r="ALD46" s="1"/>
      <c r="ALE46" s="1"/>
      <c r="ALF46" s="1"/>
      <c r="ALG46" s="1"/>
      <c r="ALH46" s="1"/>
      <c r="ALI46" s="1"/>
      <c r="ALJ46" s="1"/>
      <c r="ALK46" s="1"/>
      <c r="ALL46" s="1"/>
      <c r="ALM46" s="1"/>
      <c r="ALN46" s="1"/>
      <c r="ALO46" s="1"/>
      <c r="ALP46" s="1"/>
      <c r="ALQ46" s="1"/>
      <c r="ALR46" s="1"/>
      <c r="ALS46" s="1"/>
      <c r="ALT46" s="1"/>
      <c r="ALU46" s="1"/>
      <c r="ALV46" s="1"/>
      <c r="ALW46" s="1"/>
      <c r="ALX46" s="1"/>
      <c r="ALY46" s="1"/>
      <c r="ALZ46" s="1"/>
      <c r="AMA46" s="1"/>
      <c r="AMB46" s="1"/>
      <c r="AMC46" s="1"/>
      <c r="AMD46" s="1"/>
      <c r="AME46" s="1"/>
      <c r="AMF46" s="1"/>
      <c r="AMG46" s="1"/>
      <c r="AMH46" s="1"/>
      <c r="AMI46" s="1"/>
      <c r="AMJ46" s="1"/>
      <c r="AMK46" s="1"/>
      <c r="AML46" s="1"/>
      <c r="AMM46" s="1"/>
      <c r="AMN46" s="1"/>
      <c r="AMO46" s="1"/>
      <c r="AMP46" s="1"/>
      <c r="AMQ46" s="1"/>
      <c r="AMR46" s="1"/>
      <c r="AMS46" s="1"/>
      <c r="AMT46" s="1"/>
      <c r="AMU46" s="1"/>
      <c r="AMV46" s="1"/>
      <c r="AMW46" s="1"/>
      <c r="AMX46" s="1"/>
      <c r="AMY46" s="1"/>
      <c r="AMZ46" s="1"/>
      <c r="ANA46" s="1"/>
      <c r="ANB46" s="1"/>
      <c r="ANC46" s="1"/>
      <c r="AND46" s="1"/>
      <c r="ANE46" s="1"/>
      <c r="ANF46" s="1"/>
      <c r="ANG46" s="1"/>
      <c r="ANH46" s="1"/>
      <c r="ANI46" s="1"/>
      <c r="ANJ46" s="1"/>
      <c r="ANK46" s="1"/>
      <c r="ANL46" s="1"/>
      <c r="ANM46" s="1"/>
      <c r="ANN46" s="1"/>
      <c r="ANO46" s="1"/>
      <c r="ANP46" s="1"/>
      <c r="ANQ46" s="1"/>
      <c r="ANR46" s="1"/>
      <c r="ANS46" s="1"/>
      <c r="ANT46" s="1"/>
      <c r="ANU46" s="1"/>
      <c r="ANV46" s="1"/>
      <c r="ANW46" s="1"/>
      <c r="ANX46" s="1"/>
      <c r="ANY46" s="1"/>
      <c r="ANZ46" s="1"/>
      <c r="AOA46" s="1"/>
      <c r="AOB46" s="1"/>
      <c r="AOC46" s="1"/>
      <c r="AOD46" s="1"/>
      <c r="AOE46" s="1"/>
      <c r="AOF46" s="1"/>
      <c r="AOG46" s="1"/>
      <c r="AOH46" s="1"/>
      <c r="AOI46" s="1"/>
      <c r="AOJ46" s="1"/>
      <c r="AOK46" s="1"/>
      <c r="AOL46" s="1"/>
      <c r="AOM46" s="1"/>
      <c r="AON46" s="1"/>
      <c r="AOO46" s="1"/>
      <c r="AOP46" s="1"/>
      <c r="AOQ46" s="1"/>
      <c r="AOR46" s="1"/>
      <c r="AOS46" s="1"/>
      <c r="AOT46" s="1"/>
      <c r="AOU46" s="1"/>
      <c r="AOV46" s="1"/>
      <c r="AOW46" s="1"/>
      <c r="AOX46" s="1"/>
      <c r="AOY46" s="1"/>
      <c r="AOZ46" s="1"/>
      <c r="APA46" s="1"/>
      <c r="APB46" s="1"/>
      <c r="APC46" s="1"/>
      <c r="APD46" s="1"/>
      <c r="APE46" s="1"/>
      <c r="APF46" s="1"/>
      <c r="APG46" s="1"/>
      <c r="APH46" s="1"/>
      <c r="API46" s="1"/>
      <c r="APJ46" s="1"/>
      <c r="APK46" s="1"/>
      <c r="APL46" s="1"/>
      <c r="APM46" s="1"/>
      <c r="APN46" s="1"/>
      <c r="APO46" s="1"/>
      <c r="APP46" s="1"/>
      <c r="APQ46" s="1"/>
      <c r="APR46" s="1"/>
      <c r="APS46" s="1"/>
      <c r="APT46" s="1"/>
      <c r="APU46" s="1"/>
      <c r="APV46" s="1"/>
      <c r="APW46" s="1"/>
      <c r="APX46" s="1"/>
      <c r="APY46" s="1"/>
      <c r="APZ46" s="1"/>
      <c r="AQA46" s="1"/>
      <c r="AQB46" s="1"/>
      <c r="AQC46" s="1"/>
      <c r="AQD46" s="1"/>
      <c r="AQE46" s="1"/>
      <c r="AQF46" s="1"/>
      <c r="AQG46" s="1"/>
      <c r="AQH46" s="1"/>
      <c r="AQI46" s="1"/>
      <c r="AQJ46" s="1"/>
      <c r="AQK46" s="1"/>
      <c r="AQL46" s="1"/>
      <c r="AQM46" s="1"/>
      <c r="AQN46" s="1"/>
      <c r="AQO46" s="1"/>
      <c r="AQP46" s="1"/>
      <c r="AQQ46" s="1"/>
      <c r="AQR46" s="1"/>
      <c r="AQS46" s="1"/>
      <c r="AQT46" s="1"/>
      <c r="AQU46" s="1"/>
      <c r="AQV46" s="1"/>
      <c r="AQW46" s="1"/>
      <c r="AQX46" s="1"/>
      <c r="AQY46" s="1"/>
      <c r="AQZ46" s="1"/>
      <c r="ARA46" s="1"/>
      <c r="ARB46" s="1"/>
      <c r="ARC46" s="1"/>
      <c r="ARD46" s="1"/>
      <c r="ARE46" s="1"/>
      <c r="ARF46" s="1"/>
      <c r="ARG46" s="1"/>
      <c r="ARH46" s="1"/>
      <c r="ARI46" s="1"/>
      <c r="ARJ46" s="1"/>
      <c r="ARK46" s="1"/>
      <c r="ARL46" s="1"/>
      <c r="ARM46" s="1"/>
      <c r="ARN46" s="1"/>
      <c r="ARO46" s="1"/>
      <c r="ARP46" s="1"/>
      <c r="ARQ46" s="1"/>
      <c r="ARR46" s="1"/>
      <c r="ARS46" s="1"/>
      <c r="ART46" s="1"/>
      <c r="ARU46" s="1"/>
      <c r="ARV46" s="1"/>
      <c r="ARW46" s="1"/>
      <c r="ARX46" s="1"/>
      <c r="ARY46" s="1"/>
      <c r="ARZ46" s="1"/>
      <c r="ASA46" s="1"/>
      <c r="ASB46" s="1"/>
      <c r="ASC46" s="1"/>
      <c r="ASD46" s="1"/>
      <c r="ASE46" s="1"/>
      <c r="ASF46" s="1"/>
      <c r="ASG46" s="1"/>
      <c r="ASH46" s="1"/>
      <c r="ASI46" s="1"/>
      <c r="ASJ46" s="1"/>
      <c r="ASK46" s="1"/>
      <c r="ASL46" s="1"/>
      <c r="ASM46" s="1"/>
      <c r="ASN46" s="1"/>
      <c r="ASO46" s="1"/>
      <c r="ASP46" s="1"/>
      <c r="ASQ46" s="1"/>
      <c r="ASR46" s="1"/>
      <c r="ASS46" s="1"/>
      <c r="AST46" s="1"/>
      <c r="ASU46" s="1"/>
      <c r="ASV46" s="1"/>
      <c r="ASW46" s="1"/>
      <c r="ASX46" s="1"/>
      <c r="ASY46" s="1"/>
      <c r="ASZ46" s="1"/>
      <c r="ATA46" s="1"/>
      <c r="ATB46" s="1"/>
      <c r="ATC46" s="1"/>
      <c r="ATD46" s="1"/>
      <c r="ATE46" s="1"/>
      <c r="ATF46" s="1"/>
      <c r="ATG46" s="1"/>
      <c r="ATH46" s="1"/>
      <c r="ATI46" s="1"/>
      <c r="ATJ46" s="1"/>
      <c r="ATK46" s="1"/>
      <c r="ATL46" s="1"/>
      <c r="ATM46" s="1"/>
      <c r="ATN46" s="1"/>
      <c r="ATO46" s="1"/>
      <c r="ATP46" s="1"/>
      <c r="ATQ46" s="1"/>
      <c r="ATR46" s="1"/>
      <c r="ATS46" s="1"/>
      <c r="ATT46" s="1"/>
      <c r="ATU46" s="1"/>
      <c r="ATV46" s="1"/>
      <c r="ATW46" s="1"/>
      <c r="ATX46" s="1"/>
      <c r="ATY46" s="1"/>
      <c r="ATZ46" s="1"/>
      <c r="AUA46" s="1"/>
      <c r="AUB46" s="1"/>
      <c r="AUC46" s="1"/>
      <c r="AUD46" s="1"/>
      <c r="AUE46" s="1"/>
      <c r="AUF46" s="1"/>
      <c r="AUG46" s="1"/>
      <c r="AUH46" s="1"/>
      <c r="AUI46" s="1"/>
      <c r="AUJ46" s="1"/>
      <c r="AUK46" s="1"/>
      <c r="AUL46" s="1"/>
      <c r="AUM46" s="1"/>
      <c r="AUN46" s="1"/>
      <c r="AUO46" s="1"/>
      <c r="AUP46" s="1"/>
      <c r="AUQ46" s="1"/>
      <c r="AUR46" s="1"/>
      <c r="AUS46" s="1"/>
      <c r="AUT46" s="1"/>
      <c r="AUU46" s="1"/>
      <c r="AUV46" s="1"/>
      <c r="AUW46" s="1"/>
      <c r="AUX46" s="1"/>
      <c r="AUY46" s="1"/>
      <c r="AUZ46" s="1"/>
      <c r="AVA46" s="1"/>
      <c r="AVB46" s="1"/>
      <c r="AVC46" s="1"/>
      <c r="AVD46" s="1"/>
      <c r="AVE46" s="1"/>
      <c r="AVF46" s="1"/>
      <c r="AVG46" s="1"/>
      <c r="AVH46" s="1"/>
      <c r="AVI46" s="1"/>
      <c r="AVJ46" s="1"/>
      <c r="AVK46" s="1"/>
      <c r="AVL46" s="1"/>
      <c r="AVM46" s="1"/>
      <c r="AVN46" s="1"/>
      <c r="AVO46" s="1"/>
      <c r="AVP46" s="1"/>
      <c r="AVQ46" s="1"/>
      <c r="AVR46" s="1"/>
      <c r="AVS46" s="1"/>
      <c r="AVT46" s="1"/>
      <c r="AVU46" s="1"/>
      <c r="AVV46" s="1"/>
      <c r="AVW46" s="1"/>
      <c r="AVX46" s="1"/>
      <c r="AVY46" s="1"/>
      <c r="AVZ46" s="1"/>
      <c r="AWA46" s="1"/>
      <c r="AWB46" s="1"/>
      <c r="AWC46" s="1"/>
      <c r="AWD46" s="1"/>
      <c r="AWE46" s="1"/>
      <c r="AWF46" s="1"/>
      <c r="AWG46" s="1"/>
      <c r="AWH46" s="1"/>
      <c r="AWI46" s="1"/>
      <c r="AWJ46" s="1"/>
      <c r="AWK46" s="1"/>
      <c r="AWL46" s="1"/>
      <c r="AWM46" s="1"/>
      <c r="AWN46" s="1"/>
      <c r="AWO46" s="1"/>
      <c r="AWP46" s="1"/>
      <c r="AWQ46" s="1"/>
      <c r="AWR46" s="1"/>
      <c r="AWS46" s="1"/>
      <c r="AWT46" s="1"/>
      <c r="AWU46" s="1"/>
      <c r="AWV46" s="1"/>
      <c r="AWW46" s="1"/>
      <c r="AWX46" s="1"/>
      <c r="AWY46" s="1"/>
      <c r="AWZ46" s="1"/>
      <c r="AXA46" s="1"/>
      <c r="AXB46" s="1"/>
      <c r="AXC46" s="1"/>
      <c r="AXD46" s="1"/>
      <c r="AXE46" s="1"/>
      <c r="AXF46" s="1"/>
      <c r="AXG46" s="1"/>
      <c r="AXH46" s="1"/>
      <c r="AXI46" s="1"/>
      <c r="AXJ46" s="1"/>
      <c r="AXK46" s="1"/>
      <c r="AXL46" s="1"/>
      <c r="AXM46" s="1"/>
      <c r="AXN46" s="1"/>
      <c r="AXO46" s="1"/>
      <c r="AXP46" s="1"/>
      <c r="AXQ46" s="1"/>
      <c r="AXR46" s="1"/>
      <c r="AXS46" s="1"/>
      <c r="AXT46" s="1"/>
      <c r="AXU46" s="1"/>
      <c r="AXV46" s="1"/>
      <c r="AXW46" s="1"/>
      <c r="AXX46" s="1"/>
      <c r="AXY46" s="1"/>
      <c r="AXZ46" s="1"/>
      <c r="AYA46" s="1"/>
      <c r="AYB46" s="1"/>
      <c r="AYC46" s="1"/>
      <c r="AYD46" s="1"/>
      <c r="AYE46" s="1"/>
      <c r="AYF46" s="1"/>
      <c r="AYG46" s="1"/>
      <c r="AYH46" s="1"/>
      <c r="AYI46" s="1"/>
      <c r="AYJ46" s="1"/>
      <c r="AYK46" s="1"/>
      <c r="AYL46" s="1"/>
      <c r="AYM46" s="1"/>
      <c r="AYN46" s="1"/>
      <c r="AYO46" s="1"/>
      <c r="AYP46" s="1"/>
      <c r="AYQ46" s="1"/>
      <c r="AYR46" s="1"/>
      <c r="AYS46" s="1"/>
      <c r="AYT46" s="1"/>
      <c r="AYU46" s="1"/>
      <c r="AYV46" s="1"/>
      <c r="AYW46" s="1"/>
      <c r="AYX46" s="1"/>
      <c r="AYY46" s="1"/>
      <c r="AYZ46" s="1"/>
      <c r="AZA46" s="1"/>
      <c r="AZB46" s="1"/>
      <c r="AZC46" s="1"/>
      <c r="AZD46" s="1"/>
      <c r="AZE46" s="1"/>
      <c r="AZF46" s="1"/>
      <c r="AZG46" s="1"/>
      <c r="AZH46" s="1"/>
      <c r="AZI46" s="1"/>
      <c r="AZJ46" s="1"/>
      <c r="AZK46" s="1"/>
      <c r="AZL46" s="1"/>
      <c r="AZM46" s="1"/>
      <c r="AZN46" s="1"/>
      <c r="AZO46" s="1"/>
      <c r="AZP46" s="1"/>
      <c r="AZQ46" s="1"/>
      <c r="AZR46" s="1"/>
      <c r="AZS46" s="1"/>
      <c r="AZT46" s="1"/>
      <c r="AZU46" s="1"/>
      <c r="AZV46" s="1"/>
      <c r="AZW46" s="1"/>
      <c r="AZX46" s="1"/>
      <c r="AZY46" s="1"/>
      <c r="AZZ46" s="1"/>
      <c r="BAA46" s="1"/>
      <c r="BAB46" s="1"/>
      <c r="BAC46" s="1"/>
      <c r="BAD46" s="1"/>
      <c r="BAE46" s="1"/>
      <c r="BAF46" s="1"/>
      <c r="BAG46" s="1"/>
      <c r="BAH46" s="1"/>
      <c r="BAI46" s="1"/>
      <c r="BAJ46" s="1"/>
      <c r="BAK46" s="1"/>
      <c r="BAL46" s="1"/>
      <c r="BAM46" s="1"/>
      <c r="BAN46" s="1"/>
      <c r="BAO46" s="1"/>
      <c r="BAP46" s="1"/>
      <c r="BAQ46" s="1"/>
      <c r="BAR46" s="1"/>
      <c r="BAS46" s="1"/>
      <c r="BAT46" s="1"/>
      <c r="BAU46" s="1"/>
      <c r="BAV46" s="1"/>
      <c r="BAW46" s="1"/>
      <c r="BAX46" s="1"/>
      <c r="BAY46" s="1"/>
      <c r="BAZ46" s="1"/>
      <c r="BBA46" s="1"/>
      <c r="BBB46" s="1"/>
      <c r="BBC46" s="1"/>
      <c r="BBD46" s="1"/>
      <c r="BBE46" s="1"/>
      <c r="BBF46" s="1"/>
      <c r="BBG46" s="1"/>
      <c r="BBH46" s="1"/>
      <c r="BBI46" s="1"/>
      <c r="BBJ46" s="1"/>
      <c r="BBK46" s="1"/>
      <c r="BBL46" s="1"/>
      <c r="BBM46" s="1"/>
      <c r="BBN46" s="1"/>
      <c r="BBO46" s="1"/>
      <c r="BBP46" s="1"/>
      <c r="BBQ46" s="1"/>
      <c r="BBR46" s="1"/>
      <c r="BBS46" s="1"/>
      <c r="BBT46" s="1"/>
      <c r="BBU46" s="1"/>
      <c r="BBV46" s="1"/>
      <c r="BBW46" s="1"/>
      <c r="BBX46" s="1"/>
      <c r="BBY46" s="1"/>
      <c r="BBZ46" s="1"/>
      <c r="BCA46" s="1"/>
      <c r="BCB46" s="1"/>
      <c r="BCC46" s="1"/>
      <c r="BCD46" s="1"/>
      <c r="BCE46" s="1"/>
      <c r="BCF46" s="1"/>
      <c r="BCG46" s="1"/>
      <c r="BCH46" s="1"/>
      <c r="BCI46" s="1"/>
      <c r="BCJ46" s="1"/>
      <c r="BCK46" s="1"/>
      <c r="BCL46" s="1"/>
      <c r="BCM46" s="1"/>
      <c r="BCN46" s="1"/>
      <c r="BCO46" s="1"/>
      <c r="BCP46" s="1"/>
      <c r="BCQ46" s="1"/>
      <c r="BCR46" s="1"/>
      <c r="BCS46" s="1"/>
      <c r="BCT46" s="1"/>
      <c r="BCU46" s="1"/>
      <c r="BCV46" s="1"/>
      <c r="BCW46" s="1"/>
      <c r="BCX46" s="1"/>
      <c r="BCY46" s="1"/>
      <c r="BCZ46" s="1"/>
      <c r="BDA46" s="1"/>
      <c r="BDB46" s="1"/>
      <c r="BDC46" s="1"/>
      <c r="BDD46" s="1"/>
      <c r="BDE46" s="1"/>
      <c r="BDF46" s="1"/>
      <c r="BDG46" s="1"/>
      <c r="BDH46" s="1"/>
      <c r="BDI46" s="1"/>
      <c r="BDJ46" s="1"/>
      <c r="BDK46" s="1"/>
      <c r="BDL46" s="1"/>
      <c r="BDM46" s="1"/>
      <c r="BDN46" s="1"/>
      <c r="BDO46" s="1"/>
      <c r="BDP46" s="1"/>
      <c r="BDQ46" s="1"/>
      <c r="BDR46" s="1"/>
      <c r="BDS46" s="1"/>
      <c r="BDT46" s="1"/>
      <c r="BDU46" s="1"/>
      <c r="BDV46" s="1"/>
      <c r="BDW46" s="1"/>
      <c r="BDX46" s="1"/>
      <c r="BDY46" s="1"/>
      <c r="BDZ46" s="1"/>
      <c r="BEA46" s="1"/>
      <c r="BEB46" s="1"/>
      <c r="BEC46" s="1"/>
      <c r="BED46" s="1"/>
      <c r="BEE46" s="1"/>
      <c r="BEF46" s="1"/>
      <c r="BEG46" s="1"/>
      <c r="BEH46" s="1"/>
      <c r="BEI46" s="1"/>
      <c r="BEJ46" s="1"/>
      <c r="BEK46" s="1"/>
      <c r="BEL46" s="1"/>
      <c r="BEM46" s="1"/>
      <c r="BEN46" s="1"/>
      <c r="BEO46" s="1"/>
      <c r="BEP46" s="1"/>
      <c r="BEQ46" s="1"/>
      <c r="BER46" s="1"/>
      <c r="BES46" s="1"/>
      <c r="BET46" s="1"/>
      <c r="BEU46" s="1"/>
      <c r="BEV46" s="1"/>
      <c r="BEW46" s="1"/>
      <c r="BEX46" s="1"/>
      <c r="BEY46" s="1"/>
      <c r="BEZ46" s="1"/>
      <c r="BFA46" s="1"/>
      <c r="BFB46" s="1"/>
      <c r="BFC46" s="1"/>
      <c r="BFD46" s="1"/>
      <c r="BFE46" s="1"/>
      <c r="BFF46" s="1"/>
      <c r="BFG46" s="1"/>
      <c r="BFH46" s="1"/>
      <c r="BFI46" s="1"/>
      <c r="BFJ46" s="1"/>
      <c r="BFK46" s="1"/>
      <c r="BFL46" s="1"/>
      <c r="BFM46" s="1"/>
      <c r="BFN46" s="1"/>
      <c r="BFO46" s="1"/>
      <c r="BFP46" s="1"/>
      <c r="BFQ46" s="1"/>
      <c r="BFR46" s="1"/>
      <c r="BFS46" s="1"/>
      <c r="BFT46" s="1"/>
      <c r="BFU46" s="1"/>
      <c r="BFV46" s="1"/>
      <c r="BFW46" s="1"/>
      <c r="BFX46" s="1"/>
      <c r="BFY46" s="1"/>
      <c r="BFZ46" s="1"/>
      <c r="BGA46" s="1"/>
      <c r="BGB46" s="1"/>
      <c r="BGC46" s="1"/>
      <c r="BGD46" s="1"/>
      <c r="BGE46" s="1"/>
      <c r="BGF46" s="1"/>
      <c r="BGG46" s="1"/>
      <c r="BGH46" s="1"/>
      <c r="BGI46" s="1"/>
      <c r="BGJ46" s="1"/>
      <c r="BGK46" s="1"/>
      <c r="BGL46" s="1"/>
      <c r="BGM46" s="1"/>
      <c r="BGN46" s="1"/>
      <c r="BGO46" s="1"/>
      <c r="BGP46" s="1"/>
      <c r="BGQ46" s="1"/>
      <c r="BGR46" s="1"/>
      <c r="BGS46" s="1"/>
      <c r="BGT46" s="1"/>
      <c r="BGU46" s="1"/>
      <c r="BGV46" s="1"/>
      <c r="BGW46" s="1"/>
      <c r="BGX46" s="1"/>
      <c r="BGY46" s="1"/>
      <c r="BGZ46" s="1"/>
      <c r="BHA46" s="1"/>
      <c r="BHB46" s="1"/>
      <c r="BHC46" s="1"/>
      <c r="BHD46" s="1"/>
      <c r="BHE46" s="1"/>
      <c r="BHF46" s="1"/>
      <c r="BHG46" s="1"/>
      <c r="BHH46" s="1"/>
      <c r="BHI46" s="1"/>
      <c r="BHJ46" s="1"/>
      <c r="BHK46" s="1"/>
      <c r="BHL46" s="1"/>
      <c r="BHM46" s="1"/>
      <c r="BHN46" s="1"/>
      <c r="BHO46" s="1"/>
      <c r="BHP46" s="1"/>
      <c r="BHQ46" s="1"/>
      <c r="BHR46" s="1"/>
      <c r="BHS46" s="1"/>
      <c r="BHT46" s="1"/>
      <c r="BHU46" s="1"/>
      <c r="BHV46" s="1"/>
      <c r="BHW46" s="1"/>
      <c r="BHX46" s="1"/>
      <c r="BHY46" s="1"/>
      <c r="BHZ46" s="1"/>
      <c r="BIA46" s="1"/>
      <c r="BIB46" s="1"/>
      <c r="BIC46" s="1"/>
      <c r="BID46" s="1"/>
      <c r="BIE46" s="1"/>
      <c r="BIF46" s="1"/>
      <c r="BIG46" s="1"/>
      <c r="BIH46" s="1"/>
      <c r="BII46" s="1"/>
      <c r="BIJ46" s="1"/>
      <c r="BIK46" s="1"/>
      <c r="BIL46" s="1"/>
      <c r="BIM46" s="1"/>
      <c r="BIN46" s="1"/>
      <c r="BIO46" s="1"/>
      <c r="BIP46" s="1"/>
      <c r="BIQ46" s="1"/>
      <c r="BIR46" s="1"/>
      <c r="BIS46" s="1"/>
      <c r="BIT46" s="1"/>
      <c r="BIU46" s="1"/>
      <c r="BIV46" s="1"/>
      <c r="BIW46" s="1"/>
      <c r="BIX46" s="1"/>
      <c r="BIY46" s="1"/>
      <c r="BIZ46" s="1"/>
      <c r="BJA46" s="1"/>
      <c r="BJB46" s="1"/>
      <c r="BJC46" s="1"/>
      <c r="BJD46" s="1"/>
      <c r="BJE46" s="1"/>
      <c r="BJF46" s="1"/>
      <c r="BJG46" s="1"/>
      <c r="BJH46" s="1"/>
      <c r="BJI46" s="1"/>
      <c r="BJJ46" s="1"/>
      <c r="BJK46" s="1"/>
      <c r="BJL46" s="1"/>
      <c r="BJM46" s="1"/>
      <c r="BJN46" s="1"/>
      <c r="BJO46" s="1"/>
      <c r="BJP46" s="1"/>
      <c r="BJQ46" s="1"/>
      <c r="BJR46" s="1"/>
      <c r="BJS46" s="1"/>
      <c r="BJT46" s="1"/>
      <c r="BJU46" s="1"/>
      <c r="BJV46" s="1"/>
      <c r="BJW46" s="1"/>
      <c r="BJX46" s="1"/>
      <c r="BJY46" s="1"/>
      <c r="BJZ46" s="1"/>
      <c r="BKA46" s="1"/>
      <c r="BKB46" s="1"/>
      <c r="BKC46" s="1"/>
      <c r="BKD46" s="1"/>
      <c r="BKE46" s="1"/>
      <c r="BKF46" s="1"/>
      <c r="BKG46" s="1"/>
      <c r="BKH46" s="1"/>
      <c r="BKI46" s="1"/>
      <c r="BKJ46" s="1"/>
      <c r="BKK46" s="1"/>
      <c r="BKL46" s="1"/>
      <c r="BKM46" s="1"/>
      <c r="BKN46" s="1"/>
      <c r="BKO46" s="1"/>
      <c r="BKP46" s="1"/>
      <c r="BKQ46" s="1"/>
      <c r="BKR46" s="1"/>
      <c r="BKS46" s="1"/>
      <c r="BKT46" s="1"/>
      <c r="BKU46" s="1"/>
      <c r="BKV46" s="1"/>
      <c r="BKW46" s="1"/>
      <c r="BKX46" s="1"/>
      <c r="BKY46" s="1"/>
      <c r="BKZ46" s="1"/>
      <c r="BLA46" s="1"/>
      <c r="BLB46" s="1"/>
      <c r="BLC46" s="1"/>
      <c r="BLD46" s="1"/>
      <c r="BLE46" s="1"/>
      <c r="BLF46" s="1"/>
      <c r="BLG46" s="1"/>
      <c r="BLH46" s="1"/>
      <c r="BLI46" s="1"/>
      <c r="BLJ46" s="1"/>
      <c r="BLK46" s="1"/>
      <c r="BLL46" s="1"/>
      <c r="BLM46" s="1"/>
      <c r="BLN46" s="1"/>
      <c r="BLO46" s="1"/>
      <c r="BLP46" s="1"/>
      <c r="BLQ46" s="1"/>
      <c r="BLR46" s="1"/>
      <c r="BLS46" s="1"/>
      <c r="BLT46" s="1"/>
      <c r="BLU46" s="1"/>
      <c r="BLV46" s="1"/>
      <c r="BLW46" s="1"/>
      <c r="BLX46" s="1"/>
      <c r="BLY46" s="1"/>
      <c r="BLZ46" s="1"/>
      <c r="BMA46" s="1"/>
      <c r="BMB46" s="1"/>
      <c r="BMC46" s="1"/>
      <c r="BMD46" s="1"/>
      <c r="BME46" s="1"/>
      <c r="BMF46" s="1"/>
      <c r="BMG46" s="1"/>
      <c r="BMH46" s="1"/>
      <c r="BMI46" s="1"/>
      <c r="BMJ46" s="1"/>
      <c r="BMK46" s="1"/>
      <c r="BML46" s="1"/>
      <c r="BMM46" s="1"/>
      <c r="BMN46" s="1"/>
      <c r="BMO46" s="1"/>
      <c r="BMP46" s="1"/>
      <c r="BMQ46" s="1"/>
      <c r="BMR46" s="1"/>
      <c r="BMS46" s="1"/>
      <c r="BMT46" s="1"/>
      <c r="BMU46" s="1"/>
      <c r="BMV46" s="1"/>
      <c r="BMW46" s="1"/>
      <c r="BMX46" s="1"/>
      <c r="BMY46" s="1"/>
      <c r="BMZ46" s="1"/>
      <c r="BNA46" s="1"/>
      <c r="BNB46" s="1"/>
      <c r="BNC46" s="1"/>
      <c r="BND46" s="1"/>
      <c r="BNE46" s="1"/>
      <c r="BNF46" s="1"/>
      <c r="BNG46" s="1"/>
      <c r="BNH46" s="1"/>
      <c r="BNI46" s="1"/>
      <c r="BNJ46" s="1"/>
      <c r="BNK46" s="1"/>
      <c r="BNL46" s="1"/>
      <c r="BNM46" s="1"/>
      <c r="BNN46" s="1"/>
      <c r="BNO46" s="1"/>
      <c r="BNP46" s="1"/>
      <c r="BNQ46" s="1"/>
      <c r="BNR46" s="1"/>
      <c r="BNS46" s="1"/>
      <c r="BNT46" s="1"/>
      <c r="BNU46" s="1"/>
      <c r="BNV46" s="1"/>
      <c r="BNW46" s="1"/>
      <c r="BNX46" s="1"/>
      <c r="BNY46" s="1"/>
      <c r="BNZ46" s="1"/>
      <c r="BOA46" s="1"/>
      <c r="BOB46" s="1"/>
      <c r="BOC46" s="1"/>
      <c r="BOD46" s="1"/>
      <c r="BOE46" s="1"/>
      <c r="BOF46" s="1"/>
      <c r="BOG46" s="1"/>
      <c r="BOH46" s="1"/>
      <c r="BOI46" s="1"/>
      <c r="BOJ46" s="1"/>
      <c r="BOK46" s="1"/>
      <c r="BOL46" s="1"/>
      <c r="BOM46" s="1"/>
      <c r="BON46" s="1"/>
      <c r="BOO46" s="1"/>
      <c r="BOP46" s="1"/>
      <c r="BOQ46" s="1"/>
      <c r="BOR46" s="1"/>
      <c r="BOS46" s="1"/>
      <c r="BOT46" s="1"/>
      <c r="BOU46" s="1"/>
      <c r="BOV46" s="1"/>
      <c r="BOW46" s="1"/>
      <c r="BOX46" s="1"/>
      <c r="BOY46" s="1"/>
      <c r="BOZ46" s="1"/>
      <c r="BPA46" s="1"/>
      <c r="BPB46" s="1"/>
      <c r="BPC46" s="1"/>
      <c r="BPD46" s="1"/>
      <c r="BPE46" s="1"/>
      <c r="BPF46" s="1"/>
      <c r="BPG46" s="1"/>
      <c r="BPH46" s="1"/>
      <c r="BPI46" s="1"/>
      <c r="BPJ46" s="1"/>
      <c r="BPK46" s="1"/>
      <c r="BPL46" s="1"/>
      <c r="BPM46" s="1"/>
      <c r="BPN46" s="1"/>
      <c r="BPO46" s="1"/>
      <c r="BPP46" s="1"/>
      <c r="BPQ46" s="1"/>
      <c r="BPR46" s="1"/>
      <c r="BPS46" s="1"/>
      <c r="BPT46" s="1"/>
      <c r="BPU46" s="1"/>
      <c r="BPV46" s="1"/>
      <c r="BPW46" s="1"/>
      <c r="BPX46" s="1"/>
      <c r="BPY46" s="1"/>
      <c r="BPZ46" s="1"/>
      <c r="BQA46" s="1"/>
      <c r="BQB46" s="1"/>
      <c r="BQC46" s="1"/>
      <c r="BQD46" s="1"/>
      <c r="BQE46" s="1"/>
      <c r="BQF46" s="1"/>
      <c r="BQG46" s="1"/>
      <c r="BQH46" s="1"/>
      <c r="BQI46" s="1"/>
      <c r="BQJ46" s="1"/>
      <c r="BQK46" s="1"/>
      <c r="BQL46" s="1"/>
      <c r="BQM46" s="1"/>
      <c r="BQN46" s="1"/>
      <c r="BQO46" s="1"/>
      <c r="BQP46" s="1"/>
      <c r="BQQ46" s="1"/>
      <c r="BQR46" s="1"/>
      <c r="BQS46" s="1"/>
      <c r="BQT46" s="1"/>
      <c r="BQU46" s="1"/>
      <c r="BQV46" s="1"/>
      <c r="BQW46" s="1"/>
      <c r="BQX46" s="1"/>
      <c r="BQY46" s="1"/>
      <c r="BQZ46" s="1"/>
      <c r="BRA46" s="1"/>
      <c r="BRB46" s="1"/>
      <c r="BRC46" s="1"/>
      <c r="BRD46" s="1"/>
      <c r="BRE46" s="1"/>
      <c r="BRF46" s="1"/>
      <c r="BRG46" s="1"/>
      <c r="BRH46" s="1"/>
      <c r="BRI46" s="1"/>
      <c r="BRJ46" s="1"/>
      <c r="BRK46" s="1"/>
      <c r="BRL46" s="1"/>
      <c r="BRM46" s="1"/>
      <c r="BRN46" s="1"/>
      <c r="BRO46" s="1"/>
      <c r="BRP46" s="1"/>
      <c r="BRQ46" s="1"/>
      <c r="BRR46" s="1"/>
      <c r="BRS46" s="1"/>
      <c r="BRT46" s="1"/>
      <c r="BRU46" s="1"/>
      <c r="BRV46" s="1"/>
      <c r="BRW46" s="1"/>
      <c r="BRX46" s="1"/>
      <c r="BRY46" s="1"/>
      <c r="BRZ46" s="1"/>
      <c r="BSA46" s="1"/>
      <c r="BSB46" s="1"/>
      <c r="BSC46" s="1"/>
      <c r="BSD46" s="1"/>
      <c r="BSE46" s="1"/>
      <c r="BSF46" s="1"/>
      <c r="BSG46" s="1"/>
      <c r="BSH46" s="1"/>
      <c r="BSI46" s="1"/>
      <c r="BSJ46" s="1"/>
      <c r="BSK46" s="1"/>
      <c r="BSL46" s="1"/>
      <c r="BSM46" s="1"/>
      <c r="BSN46" s="1"/>
      <c r="BSO46" s="1"/>
      <c r="BSP46" s="1"/>
      <c r="BSQ46" s="1"/>
      <c r="BSR46" s="1"/>
      <c r="BSS46" s="1"/>
      <c r="BST46" s="1"/>
      <c r="BSU46" s="1"/>
      <c r="BSV46" s="1"/>
      <c r="BSW46" s="1"/>
      <c r="BSX46" s="1"/>
      <c r="BSY46" s="1"/>
      <c r="BSZ46" s="1"/>
      <c r="BTA46" s="1"/>
      <c r="BTB46" s="1"/>
      <c r="BTC46" s="1"/>
      <c r="BTD46" s="1"/>
      <c r="BTE46" s="1"/>
      <c r="BTF46" s="1"/>
      <c r="BTG46" s="1"/>
      <c r="BTH46" s="1"/>
      <c r="BTI46" s="1"/>
      <c r="BTJ46" s="1"/>
      <c r="BTK46" s="1"/>
      <c r="BTL46" s="1"/>
      <c r="BTM46" s="1"/>
      <c r="BTN46" s="1"/>
      <c r="BTO46" s="1"/>
      <c r="BTP46" s="1"/>
      <c r="BTQ46" s="1"/>
      <c r="BTR46" s="1"/>
      <c r="BTS46" s="1"/>
      <c r="BTT46" s="1"/>
      <c r="BTU46" s="1"/>
      <c r="BTV46" s="1"/>
      <c r="BTW46" s="1"/>
      <c r="BTX46" s="1"/>
      <c r="BTY46" s="1"/>
      <c r="BTZ46" s="1"/>
      <c r="BUA46" s="1"/>
      <c r="BUB46" s="1"/>
      <c r="BUC46" s="1"/>
      <c r="BUD46" s="1"/>
      <c r="BUE46" s="1"/>
      <c r="BUF46" s="1"/>
      <c r="BUG46" s="1"/>
      <c r="BUH46" s="1"/>
      <c r="BUI46" s="1"/>
      <c r="BUJ46" s="1"/>
      <c r="BUK46" s="1"/>
      <c r="BUL46" s="1"/>
      <c r="BUM46" s="1"/>
      <c r="BUN46" s="1"/>
      <c r="BUO46" s="1"/>
      <c r="BUP46" s="1"/>
      <c r="BUQ46" s="1"/>
      <c r="BUR46" s="1"/>
      <c r="BUS46" s="1"/>
      <c r="BUT46" s="1"/>
      <c r="BUU46" s="1"/>
      <c r="BUV46" s="1"/>
      <c r="BUW46" s="1"/>
      <c r="BUX46" s="1"/>
      <c r="BUY46" s="1"/>
      <c r="BUZ46" s="1"/>
      <c r="BVA46" s="1"/>
      <c r="BVB46" s="1"/>
      <c r="BVC46" s="1"/>
      <c r="BVD46" s="1"/>
      <c r="BVE46" s="1"/>
      <c r="BVF46" s="1"/>
      <c r="BVG46" s="1"/>
      <c r="BVH46" s="1"/>
      <c r="BVI46" s="1"/>
      <c r="BVJ46" s="1"/>
      <c r="BVK46" s="1"/>
      <c r="BVL46" s="1"/>
      <c r="BVM46" s="1"/>
      <c r="BVN46" s="1"/>
      <c r="BVO46" s="1"/>
      <c r="BVP46" s="1"/>
      <c r="BVQ46" s="1"/>
      <c r="BVR46" s="1"/>
      <c r="BVS46" s="1"/>
      <c r="BVT46" s="1"/>
      <c r="BVU46" s="1"/>
      <c r="BVV46" s="1"/>
      <c r="BVW46" s="1"/>
      <c r="BVX46" s="1"/>
      <c r="BVY46" s="1"/>
      <c r="BVZ46" s="1"/>
      <c r="BWA46" s="1"/>
      <c r="BWB46" s="1"/>
      <c r="BWC46" s="1"/>
      <c r="BWD46" s="1"/>
      <c r="BWE46" s="1"/>
      <c r="BWF46" s="1"/>
      <c r="BWG46" s="1"/>
      <c r="BWH46" s="1"/>
      <c r="BWI46" s="1"/>
      <c r="BWJ46" s="1"/>
      <c r="BWK46" s="1"/>
      <c r="BWL46" s="1"/>
      <c r="BWM46" s="1"/>
      <c r="BWN46" s="1"/>
      <c r="BWO46" s="1"/>
      <c r="BWP46" s="1"/>
      <c r="BWQ46" s="1"/>
      <c r="BWR46" s="1"/>
      <c r="BWS46" s="1"/>
      <c r="BWT46" s="1"/>
      <c r="BWU46" s="1"/>
      <c r="BWV46" s="1"/>
      <c r="BWW46" s="1"/>
      <c r="BWX46" s="1"/>
      <c r="BWY46" s="1"/>
      <c r="BWZ46" s="1"/>
      <c r="BXA46" s="1"/>
      <c r="BXB46" s="1"/>
      <c r="BXC46" s="1"/>
      <c r="BXD46" s="1"/>
      <c r="BXE46" s="1"/>
      <c r="BXF46" s="1"/>
      <c r="BXG46" s="1"/>
      <c r="BXH46" s="1"/>
      <c r="BXI46" s="1"/>
      <c r="BXJ46" s="1"/>
      <c r="BXK46" s="1"/>
      <c r="BXL46" s="1"/>
      <c r="BXM46" s="1"/>
      <c r="BXN46" s="1"/>
      <c r="BXO46" s="1"/>
      <c r="BXP46" s="1"/>
      <c r="BXQ46" s="1"/>
      <c r="BXR46" s="1"/>
      <c r="BXS46" s="1"/>
      <c r="BXT46" s="1"/>
      <c r="BXU46" s="1"/>
      <c r="BXV46" s="1"/>
      <c r="BXW46" s="1"/>
      <c r="BXX46" s="1"/>
      <c r="BXY46" s="1"/>
      <c r="BXZ46" s="1"/>
      <c r="BYA46" s="1"/>
      <c r="BYB46" s="1"/>
      <c r="BYC46" s="1"/>
      <c r="BYD46" s="1"/>
      <c r="BYE46" s="1"/>
      <c r="BYF46" s="1"/>
      <c r="BYG46" s="1"/>
      <c r="BYH46" s="1"/>
      <c r="BYI46" s="1"/>
      <c r="BYJ46" s="1"/>
      <c r="BYK46" s="1"/>
      <c r="BYL46" s="1"/>
      <c r="BYM46" s="1"/>
      <c r="BYN46" s="1"/>
      <c r="BYO46" s="1"/>
      <c r="BYP46" s="1"/>
      <c r="BYQ46" s="1"/>
      <c r="BYR46" s="1"/>
      <c r="BYS46" s="1"/>
      <c r="BYT46" s="1"/>
      <c r="BYU46" s="1"/>
      <c r="BYV46" s="1"/>
      <c r="BYW46" s="1"/>
      <c r="BYX46" s="1"/>
      <c r="BYY46" s="1"/>
      <c r="BYZ46" s="1"/>
      <c r="BZA46" s="1"/>
      <c r="BZB46" s="1"/>
      <c r="BZC46" s="1"/>
      <c r="BZD46" s="1"/>
      <c r="BZE46" s="1"/>
      <c r="BZF46" s="1"/>
      <c r="BZG46" s="1"/>
      <c r="BZH46" s="1"/>
      <c r="BZI46" s="1"/>
      <c r="BZJ46" s="1"/>
      <c r="BZK46" s="1"/>
      <c r="BZL46" s="1"/>
      <c r="BZM46" s="1"/>
      <c r="BZN46" s="1"/>
      <c r="BZO46" s="1"/>
      <c r="BZP46" s="1"/>
      <c r="BZQ46" s="1"/>
      <c r="BZR46" s="1"/>
      <c r="BZS46" s="1"/>
      <c r="BZT46" s="1"/>
      <c r="BZU46" s="1"/>
      <c r="BZV46" s="1"/>
      <c r="BZW46" s="1"/>
      <c r="BZX46" s="1"/>
      <c r="BZY46" s="1"/>
      <c r="BZZ46" s="1"/>
      <c r="CAA46" s="1"/>
      <c r="CAB46" s="1"/>
      <c r="CAC46" s="1"/>
      <c r="CAD46" s="1"/>
      <c r="CAE46" s="1"/>
      <c r="CAF46" s="1"/>
      <c r="CAG46" s="1"/>
      <c r="CAH46" s="1"/>
      <c r="CAI46" s="1"/>
      <c r="CAJ46" s="1"/>
      <c r="CAK46" s="1"/>
      <c r="CAL46" s="1"/>
      <c r="CAM46" s="1"/>
      <c r="CAN46" s="1"/>
      <c r="CAO46" s="1"/>
      <c r="CAP46" s="1"/>
      <c r="CAQ46" s="1"/>
      <c r="CAR46" s="1"/>
      <c r="CAS46" s="1"/>
      <c r="CAT46" s="1"/>
      <c r="CAU46" s="1"/>
      <c r="CAV46" s="1"/>
      <c r="CAW46" s="1"/>
      <c r="CAX46" s="1"/>
      <c r="CAY46" s="1"/>
      <c r="CAZ46" s="1"/>
      <c r="CBA46" s="1"/>
      <c r="CBB46" s="1"/>
      <c r="CBC46" s="1"/>
      <c r="CBD46" s="1"/>
      <c r="CBE46" s="1"/>
      <c r="CBF46" s="1"/>
      <c r="CBG46" s="1"/>
      <c r="CBH46" s="1"/>
      <c r="CBI46" s="1"/>
      <c r="CBJ46" s="1"/>
      <c r="CBK46" s="1"/>
      <c r="CBL46" s="1"/>
      <c r="CBM46" s="1"/>
      <c r="CBN46" s="1"/>
      <c r="CBO46" s="1"/>
      <c r="CBP46" s="1"/>
      <c r="CBQ46" s="1"/>
      <c r="CBR46" s="1"/>
      <c r="CBS46" s="1"/>
      <c r="CBT46" s="1"/>
      <c r="CBU46" s="1"/>
      <c r="CBV46" s="1"/>
      <c r="CBW46" s="1"/>
      <c r="CBX46" s="1"/>
      <c r="CBY46" s="1"/>
      <c r="CBZ46" s="1"/>
      <c r="CCA46" s="1"/>
      <c r="CCB46" s="1"/>
      <c r="CCC46" s="1"/>
      <c r="CCD46" s="1"/>
      <c r="CCE46" s="1"/>
      <c r="CCF46" s="1"/>
      <c r="CCG46" s="1"/>
      <c r="CCH46" s="1"/>
      <c r="CCI46" s="1"/>
      <c r="CCJ46" s="1"/>
      <c r="CCK46" s="1"/>
      <c r="CCL46" s="1"/>
      <c r="CCM46" s="1"/>
      <c r="CCN46" s="1"/>
      <c r="CCO46" s="1"/>
      <c r="CCP46" s="1"/>
      <c r="CCQ46" s="1"/>
      <c r="CCR46" s="1"/>
      <c r="CCS46" s="1"/>
      <c r="CCT46" s="1"/>
      <c r="CCU46" s="1"/>
      <c r="CCV46" s="1"/>
      <c r="CCW46" s="1"/>
      <c r="CCX46" s="1"/>
      <c r="CCY46" s="1"/>
      <c r="CCZ46" s="1"/>
      <c r="CDA46" s="1"/>
      <c r="CDB46" s="1"/>
      <c r="CDC46" s="1"/>
      <c r="CDD46" s="1"/>
      <c r="CDE46" s="1"/>
      <c r="CDF46" s="1"/>
      <c r="CDG46" s="1"/>
      <c r="CDH46" s="1"/>
      <c r="CDI46" s="1"/>
      <c r="CDJ46" s="1"/>
      <c r="CDK46" s="1"/>
      <c r="CDL46" s="1"/>
      <c r="CDM46" s="1"/>
      <c r="CDN46" s="1"/>
      <c r="CDO46" s="1"/>
      <c r="CDP46" s="1"/>
      <c r="CDQ46" s="1"/>
      <c r="CDR46" s="1"/>
      <c r="CDS46" s="1"/>
      <c r="CDT46" s="1"/>
      <c r="CDU46" s="1"/>
      <c r="CDV46" s="1"/>
      <c r="CDW46" s="1"/>
      <c r="CDX46" s="1"/>
      <c r="CDY46" s="1"/>
      <c r="CDZ46" s="1"/>
      <c r="CEA46" s="1"/>
      <c r="CEB46" s="1"/>
      <c r="CEC46" s="1"/>
      <c r="CED46" s="1"/>
      <c r="CEE46" s="1"/>
      <c r="CEF46" s="1"/>
      <c r="CEG46" s="1"/>
      <c r="CEH46" s="1"/>
      <c r="CEI46" s="1"/>
      <c r="CEJ46" s="1"/>
      <c r="CEK46" s="1"/>
      <c r="CEL46" s="1"/>
      <c r="CEM46" s="1"/>
      <c r="CEN46" s="1"/>
      <c r="CEO46" s="1"/>
      <c r="CEP46" s="1"/>
      <c r="CEQ46" s="1"/>
      <c r="CER46" s="1"/>
      <c r="CES46" s="1"/>
      <c r="CET46" s="1"/>
      <c r="CEU46" s="1"/>
      <c r="CEV46" s="1"/>
      <c r="CEW46" s="1"/>
      <c r="CEX46" s="1"/>
      <c r="CEY46" s="1"/>
      <c r="CEZ46" s="1"/>
      <c r="CFA46" s="1"/>
      <c r="CFB46" s="1"/>
      <c r="CFC46" s="1"/>
      <c r="CFD46" s="1"/>
      <c r="CFE46" s="1"/>
      <c r="CFF46" s="1"/>
      <c r="CFG46" s="1"/>
      <c r="CFH46" s="1"/>
      <c r="CFI46" s="1"/>
      <c r="CFJ46" s="1"/>
      <c r="CFK46" s="1"/>
      <c r="CFL46" s="1"/>
      <c r="CFM46" s="1"/>
      <c r="CFN46" s="1"/>
      <c r="CFO46" s="1"/>
      <c r="CFP46" s="1"/>
      <c r="CFQ46" s="1"/>
      <c r="CFR46" s="1"/>
      <c r="CFS46" s="1"/>
      <c r="CFT46" s="1"/>
      <c r="CFU46" s="1"/>
      <c r="CFV46" s="1"/>
      <c r="CFW46" s="1"/>
      <c r="CFX46" s="1"/>
      <c r="CFY46" s="1"/>
      <c r="CFZ46" s="1"/>
      <c r="CGA46" s="1"/>
      <c r="CGB46" s="1"/>
      <c r="CGC46" s="1"/>
      <c r="CGD46" s="1"/>
      <c r="CGE46" s="1"/>
      <c r="CGF46" s="1"/>
      <c r="CGG46" s="1"/>
      <c r="CGH46" s="1"/>
      <c r="CGI46" s="1"/>
      <c r="CGJ46" s="1"/>
      <c r="CGK46" s="1"/>
      <c r="CGL46" s="1"/>
      <c r="CGM46" s="1"/>
      <c r="CGN46" s="1"/>
      <c r="CGO46" s="1"/>
      <c r="CGP46" s="1"/>
      <c r="CGQ46" s="1"/>
      <c r="CGR46" s="1"/>
      <c r="CGS46" s="1"/>
      <c r="CGT46" s="1"/>
      <c r="CGU46" s="1"/>
      <c r="CGV46" s="1"/>
      <c r="CGW46" s="1"/>
      <c r="CGX46" s="1"/>
      <c r="CGY46" s="1"/>
      <c r="CGZ46" s="1"/>
      <c r="CHA46" s="1"/>
      <c r="CHB46" s="1"/>
      <c r="CHC46" s="1"/>
      <c r="CHD46" s="1"/>
      <c r="CHE46" s="1"/>
      <c r="CHF46" s="1"/>
      <c r="CHG46" s="1"/>
      <c r="CHH46" s="1"/>
      <c r="CHI46" s="1"/>
      <c r="CHJ46" s="1"/>
      <c r="CHK46" s="1"/>
      <c r="CHL46" s="1"/>
      <c r="CHM46" s="1"/>
      <c r="CHN46" s="1"/>
      <c r="CHO46" s="1"/>
      <c r="CHP46" s="1"/>
      <c r="CHQ46" s="1"/>
      <c r="CHR46" s="1"/>
      <c r="CHS46" s="1"/>
      <c r="CHT46" s="1"/>
      <c r="CHU46" s="1"/>
      <c r="CHV46" s="1"/>
      <c r="CHW46" s="1"/>
      <c r="CHX46" s="1"/>
      <c r="CHY46" s="1"/>
      <c r="CHZ46" s="1"/>
      <c r="CIA46" s="1"/>
      <c r="CIB46" s="1"/>
      <c r="CIC46" s="1"/>
      <c r="CID46" s="1"/>
      <c r="CIE46" s="1"/>
      <c r="CIF46" s="1"/>
      <c r="CIG46" s="1"/>
      <c r="CIH46" s="1"/>
      <c r="CII46" s="1"/>
      <c r="CIJ46" s="1"/>
      <c r="CIK46" s="1"/>
      <c r="CIL46" s="1"/>
      <c r="CIM46" s="1"/>
      <c r="CIN46" s="1"/>
      <c r="CIO46" s="1"/>
      <c r="CIP46" s="1"/>
      <c r="CIQ46" s="1"/>
      <c r="CIR46" s="1"/>
      <c r="CIS46" s="1"/>
      <c r="CIT46" s="1"/>
      <c r="CIU46" s="1"/>
      <c r="CIV46" s="1"/>
      <c r="CIW46" s="1"/>
      <c r="CIX46" s="1"/>
      <c r="CIY46" s="1"/>
      <c r="CIZ46" s="1"/>
      <c r="CJA46" s="1"/>
      <c r="CJB46" s="1"/>
      <c r="CJC46" s="1"/>
      <c r="CJD46" s="1"/>
      <c r="CJE46" s="1"/>
      <c r="CJF46" s="1"/>
      <c r="CJG46" s="1"/>
      <c r="CJH46" s="1"/>
      <c r="CJI46" s="1"/>
      <c r="CJJ46" s="1"/>
      <c r="CJK46" s="1"/>
      <c r="CJL46" s="1"/>
      <c r="CJM46" s="1"/>
      <c r="CJN46" s="1"/>
      <c r="CJO46" s="1"/>
      <c r="CJP46" s="1"/>
      <c r="CJQ46" s="1"/>
      <c r="CJR46" s="1"/>
      <c r="CJS46" s="1"/>
      <c r="CJT46" s="1"/>
      <c r="CJU46" s="1"/>
      <c r="CJV46" s="1"/>
      <c r="CJW46" s="1"/>
      <c r="CJX46" s="1"/>
      <c r="CJY46" s="1"/>
      <c r="CJZ46" s="1"/>
      <c r="CKA46" s="1"/>
      <c r="CKB46" s="1"/>
      <c r="CKC46" s="1"/>
      <c r="CKD46" s="1"/>
      <c r="CKE46" s="1"/>
      <c r="CKF46" s="1"/>
      <c r="CKG46" s="1"/>
      <c r="CKH46" s="1"/>
      <c r="CKI46" s="1"/>
      <c r="CKJ46" s="1"/>
      <c r="CKK46" s="1"/>
      <c r="CKL46" s="1"/>
      <c r="CKM46" s="1"/>
      <c r="CKN46" s="1"/>
      <c r="CKO46" s="1"/>
      <c r="CKP46" s="1"/>
      <c r="CKQ46" s="1"/>
      <c r="CKR46" s="1"/>
      <c r="CKS46" s="1"/>
      <c r="CKT46" s="1"/>
      <c r="CKU46" s="1"/>
      <c r="CKV46" s="1"/>
      <c r="CKW46" s="1"/>
      <c r="CKX46" s="1"/>
      <c r="CKY46" s="1"/>
      <c r="CKZ46" s="1"/>
      <c r="CLA46" s="1"/>
      <c r="CLB46" s="1"/>
      <c r="CLC46" s="1"/>
      <c r="CLD46" s="1"/>
      <c r="CLE46" s="1"/>
      <c r="CLF46" s="1"/>
      <c r="CLG46" s="1"/>
      <c r="CLH46" s="1"/>
      <c r="CLI46" s="1"/>
      <c r="CLJ46" s="1"/>
      <c r="CLK46" s="1"/>
      <c r="CLL46" s="1"/>
      <c r="CLM46" s="1"/>
      <c r="CLN46" s="1"/>
      <c r="CLO46" s="1"/>
      <c r="CLP46" s="1"/>
      <c r="CLQ46" s="1"/>
      <c r="CLR46" s="1"/>
      <c r="CLS46" s="1"/>
      <c r="CLT46" s="1"/>
      <c r="CLU46" s="1"/>
      <c r="CLV46" s="1"/>
      <c r="CLW46" s="1"/>
      <c r="CLX46" s="1"/>
      <c r="CLY46" s="1"/>
      <c r="CLZ46" s="1"/>
      <c r="CMA46" s="1"/>
      <c r="CMB46" s="1"/>
      <c r="CMC46" s="1"/>
      <c r="CMD46" s="1"/>
      <c r="CME46" s="1"/>
      <c r="CMF46" s="1"/>
      <c r="CMG46" s="1"/>
      <c r="CMH46" s="1"/>
      <c r="CMI46" s="1"/>
      <c r="CMJ46" s="1"/>
      <c r="CMK46" s="1"/>
      <c r="CML46" s="1"/>
      <c r="CMM46" s="1"/>
      <c r="CMN46" s="1"/>
      <c r="CMO46" s="1"/>
      <c r="CMP46" s="1"/>
      <c r="CMQ46" s="1"/>
      <c r="CMR46" s="1"/>
      <c r="CMS46" s="1"/>
      <c r="CMT46" s="1"/>
      <c r="CMU46" s="1"/>
      <c r="CMV46" s="1"/>
      <c r="CMW46" s="1"/>
      <c r="CMX46" s="1"/>
      <c r="CMY46" s="1"/>
      <c r="CMZ46" s="1"/>
      <c r="CNA46" s="1"/>
      <c r="CNB46" s="1"/>
      <c r="CNC46" s="1"/>
      <c r="CND46" s="1"/>
      <c r="CNE46" s="1"/>
      <c r="CNF46" s="1"/>
      <c r="CNG46" s="1"/>
      <c r="CNH46" s="1"/>
      <c r="CNI46" s="1"/>
      <c r="CNJ46" s="1"/>
      <c r="CNK46" s="1"/>
      <c r="CNL46" s="1"/>
      <c r="CNM46" s="1"/>
      <c r="CNN46" s="1"/>
      <c r="CNO46" s="1"/>
      <c r="CNP46" s="1"/>
      <c r="CNQ46" s="1"/>
      <c r="CNR46" s="1"/>
      <c r="CNS46" s="1"/>
      <c r="CNT46" s="1"/>
      <c r="CNU46" s="1"/>
      <c r="CNV46" s="1"/>
      <c r="CNW46" s="1"/>
      <c r="CNX46" s="1"/>
      <c r="CNY46" s="1"/>
      <c r="CNZ46" s="1"/>
      <c r="COA46" s="1"/>
      <c r="COB46" s="1"/>
      <c r="COC46" s="1"/>
      <c r="COD46" s="1"/>
      <c r="COE46" s="1"/>
      <c r="COF46" s="1"/>
      <c r="COG46" s="1"/>
      <c r="COH46" s="1"/>
      <c r="COI46" s="1"/>
      <c r="COJ46" s="1"/>
      <c r="COK46" s="1"/>
      <c r="COL46" s="1"/>
      <c r="COM46" s="1"/>
      <c r="CON46" s="1"/>
      <c r="COO46" s="1"/>
      <c r="COP46" s="1"/>
      <c r="COQ46" s="1"/>
      <c r="COR46" s="1"/>
      <c r="COS46" s="1"/>
      <c r="COT46" s="1"/>
      <c r="COU46" s="1"/>
      <c r="COV46" s="1"/>
      <c r="COW46" s="1"/>
      <c r="COX46" s="1"/>
      <c r="COY46" s="1"/>
      <c r="COZ46" s="1"/>
      <c r="CPA46" s="1"/>
      <c r="CPB46" s="1"/>
      <c r="CPC46" s="1"/>
      <c r="CPD46" s="1"/>
      <c r="CPE46" s="1"/>
      <c r="CPF46" s="1"/>
      <c r="CPG46" s="1"/>
      <c r="CPH46" s="1"/>
      <c r="CPI46" s="1"/>
      <c r="CPJ46" s="1"/>
      <c r="CPK46" s="1"/>
      <c r="CPL46" s="1"/>
      <c r="CPM46" s="1"/>
      <c r="CPN46" s="1"/>
      <c r="CPO46" s="1"/>
      <c r="CPP46" s="1"/>
      <c r="CPQ46" s="1"/>
      <c r="CPR46" s="1"/>
      <c r="CPS46" s="1"/>
      <c r="CPT46" s="1"/>
      <c r="CPU46" s="1"/>
      <c r="CPV46" s="1"/>
      <c r="CPW46" s="1"/>
      <c r="CPX46" s="1"/>
      <c r="CPY46" s="1"/>
      <c r="CPZ46" s="1"/>
      <c r="CQA46" s="1"/>
      <c r="CQB46" s="1"/>
      <c r="CQC46" s="1"/>
      <c r="CQD46" s="1"/>
      <c r="CQE46" s="1"/>
      <c r="CQF46" s="1"/>
      <c r="CQG46" s="1"/>
      <c r="CQH46" s="1"/>
      <c r="CQI46" s="1"/>
      <c r="CQJ46" s="1"/>
      <c r="CQK46" s="1"/>
      <c r="CQL46" s="1"/>
      <c r="CQM46" s="1"/>
      <c r="CQN46" s="1"/>
      <c r="CQO46" s="1"/>
      <c r="CQP46" s="1"/>
      <c r="CQQ46" s="1"/>
      <c r="CQR46" s="1"/>
      <c r="CQS46" s="1"/>
      <c r="CQT46" s="1"/>
      <c r="CQU46" s="1"/>
      <c r="CQV46" s="1"/>
      <c r="CQW46" s="1"/>
      <c r="CQX46" s="1"/>
      <c r="CQY46" s="1"/>
      <c r="CQZ46" s="1"/>
      <c r="CRA46" s="1"/>
      <c r="CRB46" s="1"/>
      <c r="CRC46" s="1"/>
      <c r="CRD46" s="1"/>
      <c r="CRE46" s="1"/>
      <c r="CRF46" s="1"/>
      <c r="CRG46" s="1"/>
      <c r="CRH46" s="1"/>
      <c r="CRI46" s="1"/>
      <c r="CRJ46" s="1"/>
      <c r="CRK46" s="1"/>
      <c r="CRL46" s="1"/>
      <c r="CRM46" s="1"/>
      <c r="CRN46" s="1"/>
      <c r="CRO46" s="1"/>
      <c r="CRP46" s="1"/>
      <c r="CRQ46" s="1"/>
      <c r="CRR46" s="1"/>
      <c r="CRS46" s="1"/>
      <c r="CRT46" s="1"/>
      <c r="CRU46" s="1"/>
      <c r="CRV46" s="1"/>
      <c r="CRW46" s="1"/>
      <c r="CRX46" s="1"/>
      <c r="CRY46" s="1"/>
      <c r="CRZ46" s="1"/>
      <c r="CSA46" s="1"/>
      <c r="CSB46" s="1"/>
      <c r="CSC46" s="1"/>
      <c r="CSD46" s="1"/>
      <c r="CSE46" s="1"/>
      <c r="CSF46" s="1"/>
      <c r="CSG46" s="1"/>
      <c r="CSH46" s="1"/>
      <c r="CSI46" s="1"/>
      <c r="CSJ46" s="1"/>
      <c r="CSK46" s="1"/>
      <c r="CSL46" s="1"/>
      <c r="CSM46" s="1"/>
      <c r="CSN46" s="1"/>
      <c r="CSO46" s="1"/>
      <c r="CSP46" s="1"/>
      <c r="CSQ46" s="1"/>
      <c r="CSR46" s="1"/>
      <c r="CSS46" s="1"/>
      <c r="CST46" s="1"/>
      <c r="CSU46" s="1"/>
      <c r="CSV46" s="1"/>
      <c r="CSW46" s="1"/>
      <c r="CSX46" s="1"/>
      <c r="CSY46" s="1"/>
      <c r="CSZ46" s="1"/>
      <c r="CTA46" s="1"/>
      <c r="CTB46" s="1"/>
      <c r="CTC46" s="1"/>
      <c r="CTD46" s="1"/>
      <c r="CTE46" s="1"/>
      <c r="CTF46" s="1"/>
      <c r="CTG46" s="1"/>
      <c r="CTH46" s="1"/>
      <c r="CTI46" s="1"/>
      <c r="CTJ46" s="1"/>
      <c r="CTK46" s="1"/>
      <c r="CTL46" s="1"/>
      <c r="CTM46" s="1"/>
      <c r="CTN46" s="1"/>
      <c r="CTO46" s="1"/>
      <c r="CTP46" s="1"/>
      <c r="CTQ46" s="1"/>
      <c r="CTR46" s="1"/>
      <c r="CTS46" s="1"/>
      <c r="CTT46" s="1"/>
      <c r="CTU46" s="1"/>
      <c r="CTV46" s="1"/>
      <c r="CTW46" s="1"/>
      <c r="CTX46" s="1"/>
      <c r="CTY46" s="1"/>
      <c r="CTZ46" s="1"/>
      <c r="CUA46" s="1"/>
      <c r="CUB46" s="1"/>
      <c r="CUC46" s="1"/>
      <c r="CUD46" s="1"/>
      <c r="CUE46" s="1"/>
      <c r="CUF46" s="1"/>
      <c r="CUG46" s="1"/>
      <c r="CUH46" s="1"/>
      <c r="CUI46" s="1"/>
      <c r="CUJ46" s="1"/>
      <c r="CUK46" s="1"/>
      <c r="CUL46" s="1"/>
      <c r="CUM46" s="1"/>
      <c r="CUN46" s="1"/>
      <c r="CUO46" s="1"/>
      <c r="CUP46" s="1"/>
      <c r="CUQ46" s="1"/>
      <c r="CUR46" s="1"/>
      <c r="CUS46" s="1"/>
      <c r="CUT46" s="1"/>
      <c r="CUU46" s="1"/>
      <c r="CUV46" s="1"/>
      <c r="CUW46" s="1"/>
      <c r="CUX46" s="1"/>
      <c r="CUY46" s="1"/>
      <c r="CUZ46" s="1"/>
      <c r="CVA46" s="1"/>
      <c r="CVB46" s="1"/>
      <c r="CVC46" s="1"/>
      <c r="CVD46" s="1"/>
      <c r="CVE46" s="1"/>
      <c r="CVF46" s="1"/>
      <c r="CVG46" s="1"/>
      <c r="CVH46" s="1"/>
      <c r="CVI46" s="1"/>
      <c r="CVJ46" s="1"/>
      <c r="CVK46" s="1"/>
      <c r="CVL46" s="1"/>
      <c r="CVM46" s="1"/>
      <c r="CVN46" s="1"/>
      <c r="CVO46" s="1"/>
      <c r="CVP46" s="1"/>
      <c r="CVQ46" s="1"/>
      <c r="CVR46" s="1"/>
      <c r="CVS46" s="1"/>
      <c r="CVT46" s="1"/>
      <c r="CVU46" s="1"/>
      <c r="CVV46" s="1"/>
      <c r="CVW46" s="1"/>
      <c r="CVX46" s="1"/>
      <c r="CVY46" s="1"/>
      <c r="CVZ46" s="1"/>
      <c r="CWA46" s="1"/>
      <c r="CWB46" s="1"/>
      <c r="CWC46" s="1"/>
      <c r="CWD46" s="1"/>
      <c r="CWE46" s="1"/>
      <c r="CWF46" s="1"/>
      <c r="CWG46" s="1"/>
      <c r="CWH46" s="1"/>
      <c r="CWI46" s="1"/>
      <c r="CWJ46" s="1"/>
      <c r="CWK46" s="1"/>
      <c r="CWL46" s="1"/>
      <c r="CWM46" s="1"/>
      <c r="CWN46" s="1"/>
      <c r="CWO46" s="1"/>
      <c r="CWP46" s="1"/>
      <c r="CWQ46" s="1"/>
      <c r="CWR46" s="1"/>
      <c r="CWS46" s="1"/>
      <c r="CWT46" s="1"/>
      <c r="CWU46" s="1"/>
      <c r="CWV46" s="1"/>
      <c r="CWW46" s="1"/>
      <c r="CWX46" s="1"/>
      <c r="CWY46" s="1"/>
      <c r="CWZ46" s="1"/>
      <c r="CXA46" s="1"/>
      <c r="CXB46" s="1"/>
      <c r="CXC46" s="1"/>
      <c r="CXD46" s="1"/>
      <c r="CXE46" s="1"/>
      <c r="CXF46" s="1"/>
      <c r="CXG46" s="1"/>
      <c r="CXH46" s="1"/>
      <c r="CXI46" s="1"/>
      <c r="CXJ46" s="1"/>
      <c r="CXK46" s="1"/>
      <c r="CXL46" s="1"/>
      <c r="CXM46" s="1"/>
      <c r="CXN46" s="1"/>
      <c r="CXO46" s="1"/>
      <c r="CXP46" s="1"/>
      <c r="CXQ46" s="1"/>
      <c r="CXR46" s="1"/>
      <c r="CXS46" s="1"/>
      <c r="CXT46" s="1"/>
      <c r="CXU46" s="1"/>
      <c r="CXV46" s="1"/>
      <c r="CXW46" s="1"/>
      <c r="CXX46" s="1"/>
      <c r="CXY46" s="1"/>
      <c r="CXZ46" s="1"/>
      <c r="CYA46" s="1"/>
      <c r="CYB46" s="1"/>
      <c r="CYC46" s="1"/>
      <c r="CYD46" s="1"/>
      <c r="CYE46" s="1"/>
      <c r="CYF46" s="1"/>
      <c r="CYG46" s="1"/>
      <c r="CYH46" s="1"/>
      <c r="CYI46" s="1"/>
      <c r="CYJ46" s="1"/>
      <c r="CYK46" s="1"/>
      <c r="CYL46" s="1"/>
      <c r="CYM46" s="1"/>
      <c r="CYN46" s="1"/>
      <c r="CYO46" s="1"/>
      <c r="CYP46" s="1"/>
      <c r="CYQ46" s="1"/>
      <c r="CYR46" s="1"/>
      <c r="CYS46" s="1"/>
      <c r="CYT46" s="1"/>
      <c r="CYU46" s="1"/>
      <c r="CYV46" s="1"/>
      <c r="CYW46" s="1"/>
      <c r="CYX46" s="1"/>
      <c r="CYY46" s="1"/>
      <c r="CYZ46" s="1"/>
      <c r="CZA46" s="1"/>
      <c r="CZB46" s="1"/>
      <c r="CZC46" s="1"/>
      <c r="CZD46" s="1"/>
      <c r="CZE46" s="1"/>
      <c r="CZF46" s="1"/>
      <c r="CZG46" s="1"/>
      <c r="CZH46" s="1"/>
      <c r="CZI46" s="1"/>
      <c r="CZJ46" s="1"/>
      <c r="CZK46" s="1"/>
      <c r="CZL46" s="1"/>
      <c r="CZM46" s="1"/>
      <c r="CZN46" s="1"/>
      <c r="CZO46" s="1"/>
      <c r="CZP46" s="1"/>
      <c r="CZQ46" s="1"/>
      <c r="CZR46" s="1"/>
      <c r="CZS46" s="1"/>
      <c r="CZT46" s="1"/>
      <c r="CZU46" s="1"/>
      <c r="CZV46" s="1"/>
      <c r="CZW46" s="1"/>
      <c r="CZX46" s="1"/>
      <c r="CZY46" s="1"/>
      <c r="CZZ46" s="1"/>
      <c r="DAA46" s="1"/>
      <c r="DAB46" s="1"/>
      <c r="DAC46" s="1"/>
      <c r="DAD46" s="1"/>
      <c r="DAE46" s="1"/>
      <c r="DAF46" s="1"/>
      <c r="DAG46" s="1"/>
      <c r="DAH46" s="1"/>
      <c r="DAI46" s="1"/>
      <c r="DAJ46" s="1"/>
      <c r="DAK46" s="1"/>
      <c r="DAL46" s="1"/>
      <c r="DAM46" s="1"/>
      <c r="DAN46" s="1"/>
      <c r="DAO46" s="1"/>
      <c r="DAP46" s="1"/>
      <c r="DAQ46" s="1"/>
      <c r="DAR46" s="1"/>
      <c r="DAS46" s="1"/>
      <c r="DAT46" s="1"/>
      <c r="DAU46" s="1"/>
      <c r="DAV46" s="1"/>
      <c r="DAW46" s="1"/>
      <c r="DAX46" s="1"/>
      <c r="DAY46" s="1"/>
      <c r="DAZ46" s="1"/>
      <c r="DBA46" s="1"/>
      <c r="DBB46" s="1"/>
      <c r="DBC46" s="1"/>
      <c r="DBD46" s="1"/>
      <c r="DBE46" s="1"/>
      <c r="DBF46" s="1"/>
      <c r="DBG46" s="1"/>
      <c r="DBH46" s="1"/>
      <c r="DBI46" s="1"/>
      <c r="DBJ46" s="1"/>
      <c r="DBK46" s="1"/>
      <c r="DBL46" s="1"/>
      <c r="DBM46" s="1"/>
      <c r="DBN46" s="1"/>
      <c r="DBO46" s="1"/>
      <c r="DBP46" s="1"/>
      <c r="DBQ46" s="1"/>
      <c r="DBR46" s="1"/>
      <c r="DBS46" s="1"/>
      <c r="DBT46" s="1"/>
      <c r="DBU46" s="1"/>
      <c r="DBV46" s="1"/>
      <c r="DBW46" s="1"/>
      <c r="DBX46" s="1"/>
      <c r="DBY46" s="1"/>
      <c r="DBZ46" s="1"/>
      <c r="DCA46" s="1"/>
      <c r="DCB46" s="1"/>
      <c r="DCC46" s="1"/>
      <c r="DCD46" s="1"/>
      <c r="DCE46" s="1"/>
      <c r="DCF46" s="1"/>
      <c r="DCG46" s="1"/>
      <c r="DCH46" s="1"/>
      <c r="DCI46" s="1"/>
      <c r="DCJ46" s="1"/>
      <c r="DCK46" s="1"/>
      <c r="DCL46" s="1"/>
      <c r="DCM46" s="1"/>
      <c r="DCN46" s="1"/>
      <c r="DCO46" s="1"/>
      <c r="DCP46" s="1"/>
      <c r="DCQ46" s="1"/>
      <c r="DCR46" s="1"/>
      <c r="DCS46" s="1"/>
      <c r="DCT46" s="1"/>
      <c r="DCU46" s="1"/>
      <c r="DCV46" s="1"/>
      <c r="DCW46" s="1"/>
      <c r="DCX46" s="1"/>
      <c r="DCY46" s="1"/>
      <c r="DCZ46" s="1"/>
      <c r="DDA46" s="1"/>
      <c r="DDB46" s="1"/>
      <c r="DDC46" s="1"/>
      <c r="DDD46" s="1"/>
      <c r="DDE46" s="1"/>
      <c r="DDF46" s="1"/>
      <c r="DDG46" s="1"/>
      <c r="DDH46" s="1"/>
      <c r="DDI46" s="1"/>
      <c r="DDJ46" s="1"/>
      <c r="DDK46" s="1"/>
      <c r="DDL46" s="1"/>
      <c r="DDM46" s="1"/>
      <c r="DDN46" s="1"/>
      <c r="DDO46" s="1"/>
      <c r="DDP46" s="1"/>
      <c r="DDQ46" s="1"/>
      <c r="DDR46" s="1"/>
      <c r="DDS46" s="1"/>
      <c r="DDT46" s="1"/>
      <c r="DDU46" s="1"/>
      <c r="DDV46" s="1"/>
      <c r="DDW46" s="1"/>
      <c r="DDX46" s="1"/>
      <c r="DDY46" s="1"/>
      <c r="DDZ46" s="1"/>
      <c r="DEA46" s="1"/>
      <c r="DEB46" s="1"/>
      <c r="DEC46" s="1"/>
      <c r="DED46" s="1"/>
      <c r="DEE46" s="1"/>
      <c r="DEF46" s="1"/>
      <c r="DEG46" s="1"/>
      <c r="DEH46" s="1"/>
      <c r="DEI46" s="1"/>
      <c r="DEJ46" s="1"/>
      <c r="DEK46" s="1"/>
      <c r="DEL46" s="1"/>
      <c r="DEM46" s="1"/>
      <c r="DEN46" s="1"/>
      <c r="DEO46" s="1"/>
      <c r="DEP46" s="1"/>
      <c r="DEQ46" s="1"/>
      <c r="DER46" s="1"/>
      <c r="DES46" s="1"/>
      <c r="DET46" s="1"/>
      <c r="DEU46" s="1"/>
      <c r="DEV46" s="1"/>
      <c r="DEW46" s="1"/>
      <c r="DEX46" s="1"/>
      <c r="DEY46" s="1"/>
      <c r="DEZ46" s="1"/>
      <c r="DFA46" s="1"/>
      <c r="DFB46" s="1"/>
      <c r="DFC46" s="1"/>
      <c r="DFD46" s="1"/>
      <c r="DFE46" s="1"/>
      <c r="DFF46" s="1"/>
      <c r="DFG46" s="1"/>
      <c r="DFH46" s="1"/>
      <c r="DFI46" s="1"/>
      <c r="DFJ46" s="1"/>
      <c r="DFK46" s="1"/>
      <c r="DFL46" s="1"/>
      <c r="DFM46" s="1"/>
      <c r="DFN46" s="1"/>
      <c r="DFO46" s="1"/>
      <c r="DFP46" s="1"/>
      <c r="DFQ46" s="1"/>
      <c r="DFR46" s="1"/>
      <c r="DFS46" s="1"/>
      <c r="DFT46" s="1"/>
      <c r="DFU46" s="1"/>
      <c r="DFV46" s="1"/>
      <c r="DFW46" s="1"/>
      <c r="DFX46" s="1"/>
      <c r="DFY46" s="1"/>
      <c r="DFZ46" s="1"/>
      <c r="DGA46" s="1"/>
      <c r="DGB46" s="1"/>
      <c r="DGC46" s="1"/>
      <c r="DGD46" s="1"/>
      <c r="DGE46" s="1"/>
      <c r="DGF46" s="1"/>
      <c r="DGG46" s="1"/>
      <c r="DGH46" s="1"/>
      <c r="DGI46" s="1"/>
      <c r="DGJ46" s="1"/>
      <c r="DGK46" s="1"/>
      <c r="DGL46" s="1"/>
      <c r="DGM46" s="1"/>
      <c r="DGN46" s="1"/>
      <c r="DGO46" s="1"/>
      <c r="DGP46" s="1"/>
      <c r="DGQ46" s="1"/>
      <c r="DGR46" s="1"/>
      <c r="DGS46" s="1"/>
      <c r="DGT46" s="1"/>
      <c r="DGU46" s="1"/>
      <c r="DGV46" s="1"/>
      <c r="DGW46" s="1"/>
      <c r="DGX46" s="1"/>
      <c r="DGY46" s="1"/>
      <c r="DGZ46" s="1"/>
      <c r="DHA46" s="1"/>
      <c r="DHB46" s="1"/>
      <c r="DHC46" s="1"/>
      <c r="DHD46" s="1"/>
      <c r="DHE46" s="1"/>
      <c r="DHF46" s="1"/>
      <c r="DHG46" s="1"/>
      <c r="DHH46" s="1"/>
      <c r="DHI46" s="1"/>
      <c r="DHJ46" s="1"/>
      <c r="DHK46" s="1"/>
      <c r="DHL46" s="1"/>
      <c r="DHM46" s="1"/>
      <c r="DHN46" s="1"/>
      <c r="DHO46" s="1"/>
      <c r="DHP46" s="1"/>
      <c r="DHQ46" s="1"/>
      <c r="DHR46" s="1"/>
      <c r="DHS46" s="1"/>
      <c r="DHT46" s="1"/>
      <c r="DHU46" s="1"/>
      <c r="DHV46" s="1"/>
      <c r="DHW46" s="1"/>
      <c r="DHX46" s="1"/>
      <c r="DHY46" s="1"/>
      <c r="DHZ46" s="1"/>
      <c r="DIA46" s="1"/>
      <c r="DIB46" s="1"/>
      <c r="DIC46" s="1"/>
      <c r="DID46" s="1"/>
      <c r="DIE46" s="1"/>
      <c r="DIF46" s="1"/>
      <c r="DIG46" s="1"/>
      <c r="DIH46" s="1"/>
      <c r="DII46" s="1"/>
      <c r="DIJ46" s="1"/>
      <c r="DIK46" s="1"/>
      <c r="DIL46" s="1"/>
      <c r="DIM46" s="1"/>
      <c r="DIN46" s="1"/>
      <c r="DIO46" s="1"/>
      <c r="DIP46" s="1"/>
      <c r="DIQ46" s="1"/>
      <c r="DIR46" s="1"/>
      <c r="DIS46" s="1"/>
      <c r="DIT46" s="1"/>
      <c r="DIU46" s="1"/>
      <c r="DIV46" s="1"/>
      <c r="DIW46" s="1"/>
      <c r="DIX46" s="1"/>
      <c r="DIY46" s="1"/>
      <c r="DIZ46" s="1"/>
      <c r="DJA46" s="1"/>
      <c r="DJB46" s="1"/>
      <c r="DJC46" s="1"/>
      <c r="DJD46" s="1"/>
      <c r="DJE46" s="1"/>
      <c r="DJF46" s="1"/>
      <c r="DJG46" s="1"/>
      <c r="DJH46" s="1"/>
      <c r="DJI46" s="1"/>
      <c r="DJJ46" s="1"/>
      <c r="DJK46" s="1"/>
      <c r="DJL46" s="1"/>
      <c r="DJM46" s="1"/>
      <c r="DJN46" s="1"/>
      <c r="DJO46" s="1"/>
      <c r="DJP46" s="1"/>
      <c r="DJQ46" s="1"/>
      <c r="DJR46" s="1"/>
      <c r="DJS46" s="1"/>
      <c r="DJT46" s="1"/>
      <c r="DJU46" s="1"/>
      <c r="DJV46" s="1"/>
      <c r="DJW46" s="1"/>
      <c r="DJX46" s="1"/>
      <c r="DJY46" s="1"/>
      <c r="DJZ46" s="1"/>
      <c r="DKA46" s="1"/>
      <c r="DKB46" s="1"/>
      <c r="DKC46" s="1"/>
      <c r="DKD46" s="1"/>
      <c r="DKE46" s="1"/>
      <c r="DKF46" s="1"/>
      <c r="DKG46" s="1"/>
      <c r="DKH46" s="1"/>
      <c r="DKI46" s="1"/>
      <c r="DKJ46" s="1"/>
      <c r="DKK46" s="1"/>
      <c r="DKL46" s="1"/>
      <c r="DKM46" s="1"/>
      <c r="DKN46" s="1"/>
      <c r="DKO46" s="1"/>
      <c r="DKP46" s="1"/>
      <c r="DKQ46" s="1"/>
      <c r="DKR46" s="1"/>
      <c r="DKS46" s="1"/>
      <c r="DKT46" s="1"/>
      <c r="DKU46" s="1"/>
      <c r="DKV46" s="1"/>
      <c r="DKW46" s="1"/>
      <c r="DKX46" s="1"/>
      <c r="DKY46" s="1"/>
      <c r="DKZ46" s="1"/>
      <c r="DLA46" s="1"/>
      <c r="DLB46" s="1"/>
      <c r="DLC46" s="1"/>
      <c r="DLD46" s="1"/>
      <c r="DLE46" s="1"/>
      <c r="DLF46" s="1"/>
      <c r="DLG46" s="1"/>
      <c r="DLH46" s="1"/>
      <c r="DLI46" s="1"/>
      <c r="DLJ46" s="1"/>
      <c r="DLK46" s="1"/>
      <c r="DLL46" s="1"/>
      <c r="DLM46" s="1"/>
      <c r="DLN46" s="1"/>
      <c r="DLO46" s="1"/>
      <c r="DLP46" s="1"/>
      <c r="DLQ46" s="1"/>
      <c r="DLR46" s="1"/>
      <c r="DLS46" s="1"/>
      <c r="DLT46" s="1"/>
      <c r="DLU46" s="1"/>
      <c r="DLV46" s="1"/>
      <c r="DLW46" s="1"/>
      <c r="DLX46" s="1"/>
      <c r="DLY46" s="1"/>
      <c r="DLZ46" s="1"/>
      <c r="DMA46" s="1"/>
      <c r="DMB46" s="1"/>
      <c r="DMC46" s="1"/>
      <c r="DMD46" s="1"/>
      <c r="DME46" s="1"/>
      <c r="DMF46" s="1"/>
      <c r="DMG46" s="1"/>
      <c r="DMH46" s="1"/>
      <c r="DMI46" s="1"/>
      <c r="DMJ46" s="1"/>
      <c r="DMK46" s="1"/>
      <c r="DML46" s="1"/>
      <c r="DMM46" s="1"/>
      <c r="DMN46" s="1"/>
      <c r="DMO46" s="1"/>
      <c r="DMP46" s="1"/>
      <c r="DMQ46" s="1"/>
      <c r="DMR46" s="1"/>
      <c r="DMS46" s="1"/>
      <c r="DMT46" s="1"/>
      <c r="DMU46" s="1"/>
      <c r="DMV46" s="1"/>
      <c r="DMW46" s="1"/>
      <c r="DMX46" s="1"/>
      <c r="DMY46" s="1"/>
      <c r="DMZ46" s="1"/>
      <c r="DNA46" s="1"/>
      <c r="DNB46" s="1"/>
      <c r="DNC46" s="1"/>
      <c r="DND46" s="1"/>
      <c r="DNE46" s="1"/>
      <c r="DNF46" s="1"/>
      <c r="DNG46" s="1"/>
      <c r="DNH46" s="1"/>
      <c r="DNI46" s="1"/>
      <c r="DNJ46" s="1"/>
      <c r="DNK46" s="1"/>
      <c r="DNL46" s="1"/>
      <c r="DNM46" s="1"/>
      <c r="DNN46" s="1"/>
      <c r="DNO46" s="1"/>
      <c r="DNP46" s="1"/>
      <c r="DNQ46" s="1"/>
      <c r="DNR46" s="1"/>
      <c r="DNS46" s="1"/>
      <c r="DNT46" s="1"/>
      <c r="DNU46" s="1"/>
      <c r="DNV46" s="1"/>
      <c r="DNW46" s="1"/>
      <c r="DNX46" s="1"/>
      <c r="DNY46" s="1"/>
      <c r="DNZ46" s="1"/>
      <c r="DOA46" s="1"/>
      <c r="DOB46" s="1"/>
      <c r="DOC46" s="1"/>
      <c r="DOD46" s="1"/>
      <c r="DOE46" s="1"/>
      <c r="DOF46" s="1"/>
      <c r="DOG46" s="1"/>
      <c r="DOH46" s="1"/>
      <c r="DOI46" s="1"/>
      <c r="DOJ46" s="1"/>
      <c r="DOK46" s="1"/>
      <c r="DOL46" s="1"/>
      <c r="DOM46" s="1"/>
      <c r="DON46" s="1"/>
      <c r="DOO46" s="1"/>
      <c r="DOP46" s="1"/>
      <c r="DOQ46" s="1"/>
      <c r="DOR46" s="1"/>
      <c r="DOS46" s="1"/>
      <c r="DOT46" s="1"/>
      <c r="DOU46" s="1"/>
      <c r="DOV46" s="1"/>
      <c r="DOW46" s="1"/>
      <c r="DOX46" s="1"/>
      <c r="DOY46" s="1"/>
      <c r="DOZ46" s="1"/>
      <c r="DPA46" s="1"/>
      <c r="DPB46" s="1"/>
      <c r="DPC46" s="1"/>
      <c r="DPD46" s="1"/>
      <c r="DPE46" s="1"/>
      <c r="DPF46" s="1"/>
      <c r="DPG46" s="1"/>
      <c r="DPH46" s="1"/>
      <c r="DPI46" s="1"/>
      <c r="DPJ46" s="1"/>
      <c r="DPK46" s="1"/>
      <c r="DPL46" s="1"/>
      <c r="DPM46" s="1"/>
      <c r="DPN46" s="1"/>
      <c r="DPO46" s="1"/>
      <c r="DPP46" s="1"/>
      <c r="DPQ46" s="1"/>
      <c r="DPR46" s="1"/>
      <c r="DPS46" s="1"/>
      <c r="DPT46" s="1"/>
      <c r="DPU46" s="1"/>
      <c r="DPV46" s="1"/>
      <c r="DPW46" s="1"/>
      <c r="DPX46" s="1"/>
      <c r="DPY46" s="1"/>
      <c r="DPZ46" s="1"/>
      <c r="DQA46" s="1"/>
      <c r="DQB46" s="1"/>
      <c r="DQC46" s="1"/>
      <c r="DQD46" s="1"/>
      <c r="DQE46" s="1"/>
      <c r="DQF46" s="1"/>
      <c r="DQG46" s="1"/>
      <c r="DQH46" s="1"/>
      <c r="DQI46" s="1"/>
      <c r="DQJ46" s="1"/>
      <c r="DQK46" s="1"/>
      <c r="DQL46" s="1"/>
      <c r="DQM46" s="1"/>
      <c r="DQN46" s="1"/>
      <c r="DQO46" s="1"/>
      <c r="DQP46" s="1"/>
      <c r="DQQ46" s="1"/>
      <c r="DQR46" s="1"/>
      <c r="DQS46" s="1"/>
      <c r="DQT46" s="1"/>
      <c r="DQU46" s="1"/>
      <c r="DQV46" s="1"/>
      <c r="DQW46" s="1"/>
      <c r="DQX46" s="1"/>
      <c r="DQY46" s="1"/>
      <c r="DQZ46" s="1"/>
      <c r="DRA46" s="1"/>
      <c r="DRB46" s="1"/>
      <c r="DRC46" s="1"/>
      <c r="DRD46" s="1"/>
      <c r="DRE46" s="1"/>
      <c r="DRF46" s="1"/>
      <c r="DRG46" s="1"/>
      <c r="DRH46" s="1"/>
      <c r="DRI46" s="1"/>
      <c r="DRJ46" s="1"/>
      <c r="DRK46" s="1"/>
      <c r="DRL46" s="1"/>
      <c r="DRM46" s="1"/>
      <c r="DRN46" s="1"/>
      <c r="DRO46" s="1"/>
      <c r="DRP46" s="1"/>
      <c r="DRQ46" s="1"/>
      <c r="DRR46" s="1"/>
      <c r="DRS46" s="1"/>
      <c r="DRT46" s="1"/>
      <c r="DRU46" s="1"/>
      <c r="DRV46" s="1"/>
      <c r="DRW46" s="1"/>
      <c r="DRX46" s="1"/>
      <c r="DRY46" s="1"/>
      <c r="DRZ46" s="1"/>
      <c r="DSA46" s="1"/>
      <c r="DSB46" s="1"/>
      <c r="DSC46" s="1"/>
      <c r="DSD46" s="1"/>
      <c r="DSE46" s="1"/>
      <c r="DSF46" s="1"/>
      <c r="DSG46" s="1"/>
      <c r="DSH46" s="1"/>
      <c r="DSI46" s="1"/>
      <c r="DSJ46" s="1"/>
      <c r="DSK46" s="1"/>
      <c r="DSL46" s="1"/>
      <c r="DSM46" s="1"/>
      <c r="DSN46" s="1"/>
      <c r="DSO46" s="1"/>
      <c r="DSP46" s="1"/>
      <c r="DSQ46" s="1"/>
      <c r="DSR46" s="1"/>
      <c r="DSS46" s="1"/>
      <c r="DST46" s="1"/>
      <c r="DSU46" s="1"/>
      <c r="DSV46" s="1"/>
      <c r="DSW46" s="1"/>
      <c r="DSX46" s="1"/>
      <c r="DSY46" s="1"/>
      <c r="DSZ46" s="1"/>
      <c r="DTA46" s="1"/>
      <c r="DTB46" s="1"/>
      <c r="DTC46" s="1"/>
      <c r="DTD46" s="1"/>
      <c r="DTE46" s="1"/>
      <c r="DTF46" s="1"/>
      <c r="DTG46" s="1"/>
      <c r="DTH46" s="1"/>
      <c r="DTI46" s="1"/>
      <c r="DTJ46" s="1"/>
      <c r="DTK46" s="1"/>
      <c r="DTL46" s="1"/>
      <c r="DTM46" s="1"/>
      <c r="DTN46" s="1"/>
      <c r="DTO46" s="1"/>
      <c r="DTP46" s="1"/>
      <c r="DTQ46" s="1"/>
      <c r="DTR46" s="1"/>
      <c r="DTS46" s="1"/>
      <c r="DTT46" s="1"/>
      <c r="DTU46" s="1"/>
      <c r="DTV46" s="1"/>
      <c r="DTW46" s="1"/>
      <c r="DTX46" s="1"/>
      <c r="DTY46" s="1"/>
      <c r="DTZ46" s="1"/>
      <c r="DUA46" s="1"/>
      <c r="DUB46" s="1"/>
      <c r="DUC46" s="1"/>
      <c r="DUD46" s="1"/>
      <c r="DUE46" s="1"/>
      <c r="DUF46" s="1"/>
      <c r="DUG46" s="1"/>
      <c r="DUH46" s="1"/>
      <c r="DUI46" s="1"/>
      <c r="DUJ46" s="1"/>
      <c r="DUK46" s="1"/>
      <c r="DUL46" s="1"/>
      <c r="DUM46" s="1"/>
      <c r="DUN46" s="1"/>
      <c r="DUO46" s="1"/>
      <c r="DUP46" s="1"/>
      <c r="DUQ46" s="1"/>
      <c r="DUR46" s="1"/>
      <c r="DUS46" s="1"/>
      <c r="DUT46" s="1"/>
      <c r="DUU46" s="1"/>
      <c r="DUV46" s="1"/>
      <c r="DUW46" s="1"/>
      <c r="DUX46" s="1"/>
      <c r="DUY46" s="1"/>
      <c r="DUZ46" s="1"/>
      <c r="DVA46" s="1"/>
      <c r="DVB46" s="1"/>
      <c r="DVC46" s="1"/>
      <c r="DVD46" s="1"/>
      <c r="DVE46" s="1"/>
      <c r="DVF46" s="1"/>
      <c r="DVG46" s="1"/>
      <c r="DVH46" s="1"/>
      <c r="DVI46" s="1"/>
      <c r="DVJ46" s="1"/>
      <c r="DVK46" s="1"/>
      <c r="DVL46" s="1"/>
      <c r="DVM46" s="1"/>
      <c r="DVN46" s="1"/>
      <c r="DVO46" s="1"/>
      <c r="DVP46" s="1"/>
      <c r="DVQ46" s="1"/>
      <c r="DVR46" s="1"/>
      <c r="DVS46" s="1"/>
      <c r="DVT46" s="1"/>
      <c r="DVU46" s="1"/>
      <c r="DVV46" s="1"/>
      <c r="DVW46" s="1"/>
      <c r="DVX46" s="1"/>
      <c r="DVY46" s="1"/>
      <c r="DVZ46" s="1"/>
      <c r="DWA46" s="1"/>
      <c r="DWB46" s="1"/>
      <c r="DWC46" s="1"/>
      <c r="DWD46" s="1"/>
      <c r="DWE46" s="1"/>
      <c r="DWF46" s="1"/>
      <c r="DWG46" s="1"/>
      <c r="DWH46" s="1"/>
      <c r="DWI46" s="1"/>
      <c r="DWJ46" s="1"/>
      <c r="DWK46" s="1"/>
      <c r="DWL46" s="1"/>
      <c r="DWM46" s="1"/>
      <c r="DWN46" s="1"/>
      <c r="DWO46" s="1"/>
      <c r="DWP46" s="1"/>
      <c r="DWQ46" s="1"/>
      <c r="DWR46" s="1"/>
      <c r="DWS46" s="1"/>
      <c r="DWT46" s="1"/>
      <c r="DWU46" s="1"/>
      <c r="DWV46" s="1"/>
      <c r="DWW46" s="1"/>
      <c r="DWX46" s="1"/>
      <c r="DWY46" s="1"/>
      <c r="DWZ46" s="1"/>
      <c r="DXA46" s="1"/>
      <c r="DXB46" s="1"/>
      <c r="DXC46" s="1"/>
      <c r="DXD46" s="1"/>
      <c r="DXE46" s="1"/>
      <c r="DXF46" s="1"/>
      <c r="DXG46" s="1"/>
      <c r="DXH46" s="1"/>
      <c r="DXI46" s="1"/>
      <c r="DXJ46" s="1"/>
      <c r="DXK46" s="1"/>
      <c r="DXL46" s="1"/>
      <c r="DXM46" s="1"/>
      <c r="DXN46" s="1"/>
      <c r="DXO46" s="1"/>
      <c r="DXP46" s="1"/>
      <c r="DXQ46" s="1"/>
      <c r="DXR46" s="1"/>
      <c r="DXS46" s="1"/>
      <c r="DXT46" s="1"/>
      <c r="DXU46" s="1"/>
      <c r="DXV46" s="1"/>
      <c r="DXW46" s="1"/>
      <c r="DXX46" s="1"/>
      <c r="DXY46" s="1"/>
      <c r="DXZ46" s="1"/>
      <c r="DYA46" s="1"/>
      <c r="DYB46" s="1"/>
      <c r="DYC46" s="1"/>
      <c r="DYD46" s="1"/>
      <c r="DYE46" s="1"/>
      <c r="DYF46" s="1"/>
      <c r="DYG46" s="1"/>
      <c r="DYH46" s="1"/>
      <c r="DYI46" s="1"/>
      <c r="DYJ46" s="1"/>
      <c r="DYK46" s="1"/>
      <c r="DYL46" s="1"/>
      <c r="DYM46" s="1"/>
      <c r="DYN46" s="1"/>
      <c r="DYO46" s="1"/>
      <c r="DYP46" s="1"/>
      <c r="DYQ46" s="1"/>
      <c r="DYR46" s="1"/>
      <c r="DYS46" s="1"/>
      <c r="DYT46" s="1"/>
      <c r="DYU46" s="1"/>
      <c r="DYV46" s="1"/>
      <c r="DYW46" s="1"/>
      <c r="DYX46" s="1"/>
      <c r="DYY46" s="1"/>
      <c r="DYZ46" s="1"/>
      <c r="DZA46" s="1"/>
      <c r="DZB46" s="1"/>
      <c r="DZC46" s="1"/>
      <c r="DZD46" s="1"/>
      <c r="DZE46" s="1"/>
      <c r="DZF46" s="1"/>
      <c r="DZG46" s="1"/>
      <c r="DZH46" s="1"/>
      <c r="DZI46" s="1"/>
      <c r="DZJ46" s="1"/>
      <c r="DZK46" s="1"/>
      <c r="DZL46" s="1"/>
      <c r="DZM46" s="1"/>
      <c r="DZN46" s="1"/>
      <c r="DZO46" s="1"/>
      <c r="DZP46" s="1"/>
      <c r="DZQ46" s="1"/>
      <c r="DZR46" s="1"/>
      <c r="DZS46" s="1"/>
      <c r="DZT46" s="1"/>
      <c r="DZU46" s="1"/>
      <c r="DZV46" s="1"/>
      <c r="DZW46" s="1"/>
      <c r="DZX46" s="1"/>
      <c r="DZY46" s="1"/>
      <c r="DZZ46" s="1"/>
      <c r="EAA46" s="1"/>
      <c r="EAB46" s="1"/>
      <c r="EAC46" s="1"/>
      <c r="EAD46" s="1"/>
      <c r="EAE46" s="1"/>
      <c r="EAF46" s="1"/>
      <c r="EAG46" s="1"/>
      <c r="EAH46" s="1"/>
      <c r="EAI46" s="1"/>
      <c r="EAJ46" s="1"/>
      <c r="EAK46" s="1"/>
      <c r="EAL46" s="1"/>
      <c r="EAM46" s="1"/>
      <c r="EAN46" s="1"/>
      <c r="EAO46" s="1"/>
      <c r="EAP46" s="1"/>
      <c r="EAQ46" s="1"/>
      <c r="EAR46" s="1"/>
      <c r="EAS46" s="1"/>
      <c r="EAT46" s="1"/>
      <c r="EAU46" s="1"/>
      <c r="EAV46" s="1"/>
      <c r="EAW46" s="1"/>
      <c r="EAX46" s="1"/>
      <c r="EAY46" s="1"/>
      <c r="EAZ46" s="1"/>
      <c r="EBA46" s="1"/>
      <c r="EBB46" s="1"/>
      <c r="EBC46" s="1"/>
      <c r="EBD46" s="1"/>
      <c r="EBE46" s="1"/>
      <c r="EBF46" s="1"/>
      <c r="EBG46" s="1"/>
      <c r="EBH46" s="1"/>
      <c r="EBI46" s="1"/>
      <c r="EBJ46" s="1"/>
      <c r="EBK46" s="1"/>
      <c r="EBL46" s="1"/>
      <c r="EBM46" s="1"/>
      <c r="EBN46" s="1"/>
      <c r="EBO46" s="1"/>
      <c r="EBP46" s="1"/>
      <c r="EBQ46" s="1"/>
      <c r="EBR46" s="1"/>
      <c r="EBS46" s="1"/>
      <c r="EBT46" s="1"/>
      <c r="EBU46" s="1"/>
      <c r="EBV46" s="1"/>
      <c r="EBW46" s="1"/>
      <c r="EBX46" s="1"/>
      <c r="EBY46" s="1"/>
      <c r="EBZ46" s="1"/>
      <c r="ECA46" s="1"/>
      <c r="ECB46" s="1"/>
      <c r="ECC46" s="1"/>
      <c r="ECD46" s="1"/>
      <c r="ECE46" s="1"/>
      <c r="ECF46" s="1"/>
      <c r="ECG46" s="1"/>
      <c r="ECH46" s="1"/>
      <c r="ECI46" s="1"/>
      <c r="ECJ46" s="1"/>
      <c r="ECK46" s="1"/>
      <c r="ECL46" s="1"/>
      <c r="ECM46" s="1"/>
      <c r="ECN46" s="1"/>
      <c r="ECO46" s="1"/>
      <c r="ECP46" s="1"/>
      <c r="ECQ46" s="1"/>
      <c r="ECR46" s="1"/>
      <c r="ECS46" s="1"/>
      <c r="ECT46" s="1"/>
      <c r="ECU46" s="1"/>
      <c r="ECV46" s="1"/>
      <c r="ECW46" s="1"/>
      <c r="ECX46" s="1"/>
      <c r="ECY46" s="1"/>
      <c r="ECZ46" s="1"/>
      <c r="EDA46" s="1"/>
      <c r="EDB46" s="1"/>
      <c r="EDC46" s="1"/>
      <c r="EDD46" s="1"/>
      <c r="EDE46" s="1"/>
      <c r="EDF46" s="1"/>
      <c r="EDG46" s="1"/>
      <c r="EDH46" s="1"/>
      <c r="EDI46" s="1"/>
      <c r="EDJ46" s="1"/>
      <c r="EDK46" s="1"/>
      <c r="EDL46" s="1"/>
      <c r="EDM46" s="1"/>
      <c r="EDN46" s="1"/>
      <c r="EDO46" s="1"/>
      <c r="EDP46" s="1"/>
      <c r="EDQ46" s="1"/>
      <c r="EDR46" s="1"/>
      <c r="EDS46" s="1"/>
      <c r="EDT46" s="1"/>
      <c r="EDU46" s="1"/>
      <c r="EDV46" s="1"/>
      <c r="EDW46" s="1"/>
      <c r="EDX46" s="1"/>
      <c r="EDY46" s="1"/>
      <c r="EDZ46" s="1"/>
      <c r="EEA46" s="1"/>
      <c r="EEB46" s="1"/>
      <c r="EEC46" s="1"/>
      <c r="EED46" s="1"/>
      <c r="EEE46" s="1"/>
      <c r="EEF46" s="1"/>
      <c r="EEG46" s="1"/>
      <c r="EEH46" s="1"/>
      <c r="EEI46" s="1"/>
      <c r="EEJ46" s="1"/>
      <c r="EEK46" s="1"/>
      <c r="EEL46" s="1"/>
      <c r="EEM46" s="1"/>
      <c r="EEN46" s="1"/>
      <c r="EEO46" s="1"/>
      <c r="EEP46" s="1"/>
      <c r="EEQ46" s="1"/>
      <c r="EER46" s="1"/>
      <c r="EES46" s="1"/>
      <c r="EET46" s="1"/>
      <c r="EEU46" s="1"/>
      <c r="EEV46" s="1"/>
      <c r="EEW46" s="1"/>
      <c r="EEX46" s="1"/>
      <c r="EEY46" s="1"/>
      <c r="EEZ46" s="1"/>
      <c r="EFA46" s="1"/>
      <c r="EFB46" s="1"/>
      <c r="EFC46" s="1"/>
      <c r="EFD46" s="1"/>
      <c r="EFE46" s="1"/>
      <c r="EFF46" s="1"/>
      <c r="EFG46" s="1"/>
      <c r="EFH46" s="1"/>
      <c r="EFI46" s="1"/>
      <c r="EFJ46" s="1"/>
      <c r="EFK46" s="1"/>
      <c r="EFL46" s="1"/>
      <c r="EFM46" s="1"/>
      <c r="EFN46" s="1"/>
      <c r="EFO46" s="1"/>
      <c r="EFP46" s="1"/>
      <c r="EFQ46" s="1"/>
      <c r="EFR46" s="1"/>
      <c r="EFS46" s="1"/>
      <c r="EFT46" s="1"/>
      <c r="EFU46" s="1"/>
      <c r="EFV46" s="1"/>
      <c r="EFW46" s="1"/>
      <c r="EFX46" s="1"/>
      <c r="EFY46" s="1"/>
      <c r="EFZ46" s="1"/>
      <c r="EGA46" s="1"/>
      <c r="EGB46" s="1"/>
      <c r="EGC46" s="1"/>
      <c r="EGD46" s="1"/>
      <c r="EGE46" s="1"/>
      <c r="EGF46" s="1"/>
      <c r="EGG46" s="1"/>
      <c r="EGH46" s="1"/>
      <c r="EGI46" s="1"/>
      <c r="EGJ46" s="1"/>
      <c r="EGK46" s="1"/>
      <c r="EGL46" s="1"/>
      <c r="EGM46" s="1"/>
      <c r="EGN46" s="1"/>
      <c r="EGO46" s="1"/>
      <c r="EGP46" s="1"/>
      <c r="EGQ46" s="1"/>
      <c r="EGR46" s="1"/>
      <c r="EGS46" s="1"/>
      <c r="EGT46" s="1"/>
      <c r="EGU46" s="1"/>
      <c r="EGV46" s="1"/>
      <c r="EGW46" s="1"/>
      <c r="EGX46" s="1"/>
      <c r="EGY46" s="1"/>
      <c r="EGZ46" s="1"/>
      <c r="EHA46" s="1"/>
      <c r="EHB46" s="1"/>
      <c r="EHC46" s="1"/>
      <c r="EHD46" s="1"/>
      <c r="EHE46" s="1"/>
      <c r="EHF46" s="1"/>
      <c r="EHG46" s="1"/>
      <c r="EHH46" s="1"/>
      <c r="EHI46" s="1"/>
      <c r="EHJ46" s="1"/>
      <c r="EHK46" s="1"/>
      <c r="EHL46" s="1"/>
      <c r="EHM46" s="1"/>
      <c r="EHN46" s="1"/>
      <c r="EHO46" s="1"/>
      <c r="EHP46" s="1"/>
      <c r="EHQ46" s="1"/>
      <c r="EHR46" s="1"/>
      <c r="EHS46" s="1"/>
      <c r="EHT46" s="1"/>
      <c r="EHU46" s="1"/>
      <c r="EHV46" s="1"/>
      <c r="EHW46" s="1"/>
      <c r="EHX46" s="1"/>
      <c r="EHY46" s="1"/>
      <c r="EHZ46" s="1"/>
      <c r="EIA46" s="1"/>
      <c r="EIB46" s="1"/>
      <c r="EIC46" s="1"/>
      <c r="EID46" s="1"/>
      <c r="EIE46" s="1"/>
      <c r="EIF46" s="1"/>
      <c r="EIG46" s="1"/>
      <c r="EIH46" s="1"/>
      <c r="EII46" s="1"/>
      <c r="EIJ46" s="1"/>
      <c r="EIK46" s="1"/>
      <c r="EIL46" s="1"/>
      <c r="EIM46" s="1"/>
      <c r="EIN46" s="1"/>
      <c r="EIO46" s="1"/>
      <c r="EIP46" s="1"/>
      <c r="EIQ46" s="1"/>
      <c r="EIR46" s="1"/>
      <c r="EIS46" s="1"/>
      <c r="EIT46" s="1"/>
      <c r="EIU46" s="1"/>
      <c r="EIV46" s="1"/>
      <c r="EIW46" s="1"/>
      <c r="EIX46" s="1"/>
      <c r="EIY46" s="1"/>
      <c r="EIZ46" s="1"/>
      <c r="EJA46" s="1"/>
      <c r="EJB46" s="1"/>
      <c r="EJC46" s="1"/>
      <c r="EJD46" s="1"/>
      <c r="EJE46" s="1"/>
      <c r="EJF46" s="1"/>
      <c r="EJG46" s="1"/>
      <c r="EJH46" s="1"/>
      <c r="EJI46" s="1"/>
      <c r="EJJ46" s="1"/>
      <c r="EJK46" s="1"/>
      <c r="EJL46" s="1"/>
      <c r="EJM46" s="1"/>
      <c r="EJN46" s="1"/>
      <c r="EJO46" s="1"/>
      <c r="EJP46" s="1"/>
      <c r="EJQ46" s="1"/>
      <c r="EJR46" s="1"/>
      <c r="EJS46" s="1"/>
      <c r="EJT46" s="1"/>
      <c r="EJU46" s="1"/>
      <c r="EJV46" s="1"/>
      <c r="EJW46" s="1"/>
      <c r="EJX46" s="1"/>
      <c r="EJY46" s="1"/>
      <c r="EJZ46" s="1"/>
      <c r="EKA46" s="1"/>
      <c r="EKB46" s="1"/>
      <c r="EKC46" s="1"/>
      <c r="EKD46" s="1"/>
      <c r="EKE46" s="1"/>
      <c r="EKF46" s="1"/>
      <c r="EKG46" s="1"/>
      <c r="EKH46" s="1"/>
      <c r="EKI46" s="1"/>
      <c r="EKJ46" s="1"/>
      <c r="EKK46" s="1"/>
      <c r="EKL46" s="1"/>
      <c r="EKM46" s="1"/>
      <c r="EKN46" s="1"/>
      <c r="EKO46" s="1"/>
      <c r="EKP46" s="1"/>
      <c r="EKQ46" s="1"/>
      <c r="EKR46" s="1"/>
      <c r="EKS46" s="1"/>
      <c r="EKT46" s="1"/>
      <c r="EKU46" s="1"/>
      <c r="EKV46" s="1"/>
      <c r="EKW46" s="1"/>
      <c r="EKX46" s="1"/>
      <c r="EKY46" s="1"/>
      <c r="EKZ46" s="1"/>
      <c r="ELA46" s="1"/>
      <c r="ELB46" s="1"/>
      <c r="ELC46" s="1"/>
      <c r="ELD46" s="1"/>
      <c r="ELE46" s="1"/>
      <c r="ELF46" s="1"/>
      <c r="ELG46" s="1"/>
      <c r="ELH46" s="1"/>
      <c r="ELI46" s="1"/>
      <c r="ELJ46" s="1"/>
      <c r="ELK46" s="1"/>
      <c r="ELL46" s="1"/>
      <c r="ELM46" s="1"/>
      <c r="ELN46" s="1"/>
      <c r="ELO46" s="1"/>
      <c r="ELP46" s="1"/>
      <c r="ELQ46" s="1"/>
      <c r="ELR46" s="1"/>
      <c r="ELS46" s="1"/>
      <c r="ELT46" s="1"/>
      <c r="ELU46" s="1"/>
      <c r="ELV46" s="1"/>
      <c r="ELW46" s="1"/>
      <c r="ELX46" s="1"/>
      <c r="ELY46" s="1"/>
      <c r="ELZ46" s="1"/>
      <c r="EMA46" s="1"/>
      <c r="EMB46" s="1"/>
      <c r="EMC46" s="1"/>
      <c r="EMD46" s="1"/>
      <c r="EME46" s="1"/>
      <c r="EMF46" s="1"/>
      <c r="EMG46" s="1"/>
      <c r="EMH46" s="1"/>
      <c r="EMI46" s="1"/>
      <c r="EMJ46" s="1"/>
      <c r="EMK46" s="1"/>
      <c r="EML46" s="1"/>
      <c r="EMM46" s="1"/>
      <c r="EMN46" s="1"/>
      <c r="EMO46" s="1"/>
      <c r="EMP46" s="1"/>
      <c r="EMQ46" s="1"/>
      <c r="EMR46" s="1"/>
      <c r="EMS46" s="1"/>
      <c r="EMT46" s="1"/>
      <c r="EMU46" s="1"/>
      <c r="EMV46" s="1"/>
      <c r="EMW46" s="1"/>
      <c r="EMX46" s="1"/>
      <c r="EMY46" s="1"/>
      <c r="EMZ46" s="1"/>
      <c r="ENA46" s="1"/>
      <c r="ENB46" s="1"/>
      <c r="ENC46" s="1"/>
      <c r="END46" s="1"/>
      <c r="ENE46" s="1"/>
      <c r="ENF46" s="1"/>
      <c r="ENG46" s="1"/>
      <c r="ENH46" s="1"/>
      <c r="ENI46" s="1"/>
      <c r="ENJ46" s="1"/>
      <c r="ENK46" s="1"/>
      <c r="ENL46" s="1"/>
      <c r="ENM46" s="1"/>
      <c r="ENN46" s="1"/>
      <c r="ENO46" s="1"/>
      <c r="ENP46" s="1"/>
      <c r="ENQ46" s="1"/>
      <c r="ENR46" s="1"/>
      <c r="ENS46" s="1"/>
      <c r="ENT46" s="1"/>
      <c r="ENU46" s="1"/>
      <c r="ENV46" s="1"/>
      <c r="ENW46" s="1"/>
      <c r="ENX46" s="1"/>
      <c r="ENY46" s="1"/>
      <c r="ENZ46" s="1"/>
      <c r="EOA46" s="1"/>
      <c r="EOB46" s="1"/>
      <c r="EOC46" s="1"/>
      <c r="EOD46" s="1"/>
      <c r="EOE46" s="1"/>
      <c r="EOF46" s="1"/>
      <c r="EOG46" s="1"/>
      <c r="EOH46" s="1"/>
      <c r="EOI46" s="1"/>
      <c r="EOJ46" s="1"/>
      <c r="EOK46" s="1"/>
      <c r="EOL46" s="1"/>
      <c r="EOM46" s="1"/>
      <c r="EON46" s="1"/>
      <c r="EOO46" s="1"/>
      <c r="EOP46" s="1"/>
      <c r="EOQ46" s="1"/>
      <c r="EOR46" s="1"/>
      <c r="EOS46" s="1"/>
      <c r="EOT46" s="1"/>
      <c r="EOU46" s="1"/>
      <c r="EOV46" s="1"/>
      <c r="EOW46" s="1"/>
      <c r="EOX46" s="1"/>
      <c r="EOY46" s="1"/>
      <c r="EOZ46" s="1"/>
      <c r="EPA46" s="1"/>
      <c r="EPB46" s="1"/>
      <c r="EPC46" s="1"/>
      <c r="EPD46" s="1"/>
      <c r="EPE46" s="1"/>
      <c r="EPF46" s="1"/>
      <c r="EPG46" s="1"/>
      <c r="EPH46" s="1"/>
      <c r="EPI46" s="1"/>
      <c r="EPJ46" s="1"/>
      <c r="EPK46" s="1"/>
      <c r="EPL46" s="1"/>
      <c r="EPM46" s="1"/>
      <c r="EPN46" s="1"/>
      <c r="EPO46" s="1"/>
      <c r="EPP46" s="1"/>
      <c r="EPQ46" s="1"/>
      <c r="EPR46" s="1"/>
      <c r="EPS46" s="1"/>
      <c r="EPT46" s="1"/>
      <c r="EPU46" s="1"/>
      <c r="EPV46" s="1"/>
      <c r="EPW46" s="1"/>
      <c r="EPX46" s="1"/>
      <c r="EPY46" s="1"/>
      <c r="EPZ46" s="1"/>
      <c r="EQA46" s="1"/>
      <c r="EQB46" s="1"/>
      <c r="EQC46" s="1"/>
      <c r="EQD46" s="1"/>
      <c r="EQE46" s="1"/>
      <c r="EQF46" s="1"/>
      <c r="EQG46" s="1"/>
      <c r="EQH46" s="1"/>
      <c r="EQI46" s="1"/>
      <c r="EQJ46" s="1"/>
      <c r="EQK46" s="1"/>
      <c r="EQL46" s="1"/>
      <c r="EQM46" s="1"/>
      <c r="EQN46" s="1"/>
      <c r="EQO46" s="1"/>
      <c r="EQP46" s="1"/>
      <c r="EQQ46" s="1"/>
      <c r="EQR46" s="1"/>
      <c r="EQS46" s="1"/>
      <c r="EQT46" s="1"/>
      <c r="EQU46" s="1"/>
      <c r="EQV46" s="1"/>
      <c r="EQW46" s="1"/>
      <c r="EQX46" s="1"/>
      <c r="EQY46" s="1"/>
      <c r="EQZ46" s="1"/>
      <c r="ERA46" s="1"/>
      <c r="ERB46" s="1"/>
      <c r="ERC46" s="1"/>
      <c r="ERD46" s="1"/>
      <c r="ERE46" s="1"/>
      <c r="ERF46" s="1"/>
      <c r="ERG46" s="1"/>
      <c r="ERH46" s="1"/>
      <c r="ERI46" s="1"/>
      <c r="ERJ46" s="1"/>
      <c r="ERK46" s="1"/>
      <c r="ERL46" s="1"/>
      <c r="ERM46" s="1"/>
      <c r="ERN46" s="1"/>
      <c r="ERO46" s="1"/>
      <c r="ERP46" s="1"/>
      <c r="ERQ46" s="1"/>
      <c r="ERR46" s="1"/>
      <c r="ERS46" s="1"/>
      <c r="ERT46" s="1"/>
      <c r="ERU46" s="1"/>
      <c r="ERV46" s="1"/>
      <c r="ERW46" s="1"/>
      <c r="ERX46" s="1"/>
      <c r="ERY46" s="1"/>
      <c r="ERZ46" s="1"/>
      <c r="ESA46" s="1"/>
      <c r="ESB46" s="1"/>
      <c r="ESC46" s="1"/>
      <c r="ESD46" s="1"/>
      <c r="ESE46" s="1"/>
      <c r="ESF46" s="1"/>
      <c r="ESG46" s="1"/>
      <c r="ESH46" s="1"/>
      <c r="ESI46" s="1"/>
      <c r="ESJ46" s="1"/>
      <c r="ESK46" s="1"/>
      <c r="ESL46" s="1"/>
      <c r="ESM46" s="1"/>
      <c r="ESN46" s="1"/>
      <c r="ESO46" s="1"/>
      <c r="ESP46" s="1"/>
      <c r="ESQ46" s="1"/>
      <c r="ESR46" s="1"/>
      <c r="ESS46" s="1"/>
      <c r="EST46" s="1"/>
      <c r="ESU46" s="1"/>
      <c r="ESV46" s="1"/>
      <c r="ESW46" s="1"/>
      <c r="ESX46" s="1"/>
      <c r="ESY46" s="1"/>
      <c r="ESZ46" s="1"/>
      <c r="ETA46" s="1"/>
      <c r="ETB46" s="1"/>
      <c r="ETC46" s="1"/>
      <c r="ETD46" s="1"/>
      <c r="ETE46" s="1"/>
      <c r="ETF46" s="1"/>
      <c r="ETG46" s="1"/>
      <c r="ETH46" s="1"/>
      <c r="ETI46" s="1"/>
      <c r="ETJ46" s="1"/>
      <c r="ETK46" s="1"/>
      <c r="ETL46" s="1"/>
      <c r="ETM46" s="1"/>
      <c r="ETN46" s="1"/>
      <c r="ETO46" s="1"/>
      <c r="ETP46" s="1"/>
      <c r="ETQ46" s="1"/>
      <c r="ETR46" s="1"/>
      <c r="ETS46" s="1"/>
      <c r="ETT46" s="1"/>
      <c r="ETU46" s="1"/>
      <c r="ETV46" s="1"/>
      <c r="ETW46" s="1"/>
      <c r="ETX46" s="1"/>
      <c r="ETY46" s="1"/>
      <c r="ETZ46" s="1"/>
      <c r="EUA46" s="1"/>
      <c r="EUB46" s="1"/>
      <c r="EUC46" s="1"/>
      <c r="EUD46" s="1"/>
      <c r="EUE46" s="1"/>
      <c r="EUF46" s="1"/>
      <c r="EUG46" s="1"/>
      <c r="EUH46" s="1"/>
      <c r="EUI46" s="1"/>
      <c r="EUJ46" s="1"/>
      <c r="EUK46" s="1"/>
      <c r="EUL46" s="1"/>
      <c r="EUM46" s="1"/>
      <c r="EUN46" s="1"/>
      <c r="EUO46" s="1"/>
      <c r="EUP46" s="1"/>
      <c r="EUQ46" s="1"/>
      <c r="EUR46" s="1"/>
      <c r="EUS46" s="1"/>
      <c r="EUT46" s="1"/>
      <c r="EUU46" s="1"/>
      <c r="EUV46" s="1"/>
      <c r="EUW46" s="1"/>
      <c r="EUX46" s="1"/>
      <c r="EUY46" s="1"/>
      <c r="EUZ46" s="1"/>
      <c r="EVA46" s="1"/>
      <c r="EVB46" s="1"/>
      <c r="EVC46" s="1"/>
      <c r="EVD46" s="1"/>
      <c r="EVE46" s="1"/>
      <c r="EVF46" s="1"/>
      <c r="EVG46" s="1"/>
      <c r="EVH46" s="1"/>
      <c r="EVI46" s="1"/>
      <c r="EVJ46" s="1"/>
      <c r="EVK46" s="1"/>
      <c r="EVL46" s="1"/>
      <c r="EVM46" s="1"/>
      <c r="EVN46" s="1"/>
      <c r="EVO46" s="1"/>
      <c r="EVP46" s="1"/>
      <c r="EVQ46" s="1"/>
      <c r="EVR46" s="1"/>
      <c r="EVS46" s="1"/>
      <c r="EVT46" s="1"/>
      <c r="EVU46" s="1"/>
      <c r="EVV46" s="1"/>
      <c r="EVW46" s="1"/>
      <c r="EVX46" s="1"/>
      <c r="EVY46" s="1"/>
      <c r="EVZ46" s="1"/>
      <c r="EWA46" s="1"/>
      <c r="EWB46" s="1"/>
      <c r="EWC46" s="1"/>
      <c r="EWD46" s="1"/>
      <c r="EWE46" s="1"/>
      <c r="EWF46" s="1"/>
      <c r="EWG46" s="1"/>
      <c r="EWH46" s="1"/>
      <c r="EWI46" s="1"/>
      <c r="EWJ46" s="1"/>
      <c r="EWK46" s="1"/>
      <c r="EWL46" s="1"/>
      <c r="EWM46" s="1"/>
      <c r="EWN46" s="1"/>
      <c r="EWO46" s="1"/>
      <c r="EWP46" s="1"/>
      <c r="EWQ46" s="1"/>
      <c r="EWR46" s="1"/>
      <c r="EWS46" s="1"/>
      <c r="EWT46" s="1"/>
      <c r="EWU46" s="1"/>
      <c r="EWV46" s="1"/>
      <c r="EWW46" s="1"/>
      <c r="EWX46" s="1"/>
      <c r="EWY46" s="1"/>
      <c r="EWZ46" s="1"/>
      <c r="EXA46" s="1"/>
      <c r="EXB46" s="1"/>
      <c r="EXC46" s="1"/>
      <c r="EXD46" s="1"/>
      <c r="EXE46" s="1"/>
      <c r="EXF46" s="1"/>
      <c r="EXG46" s="1"/>
      <c r="EXH46" s="1"/>
      <c r="EXI46" s="1"/>
      <c r="EXJ46" s="1"/>
      <c r="EXK46" s="1"/>
      <c r="EXL46" s="1"/>
      <c r="EXM46" s="1"/>
      <c r="EXN46" s="1"/>
      <c r="EXO46" s="1"/>
      <c r="EXP46" s="1"/>
      <c r="EXQ46" s="1"/>
      <c r="EXR46" s="1"/>
      <c r="EXS46" s="1"/>
      <c r="EXT46" s="1"/>
      <c r="EXU46" s="1"/>
      <c r="EXV46" s="1"/>
      <c r="EXW46" s="1"/>
      <c r="EXX46" s="1"/>
      <c r="EXY46" s="1"/>
      <c r="EXZ46" s="1"/>
      <c r="EYA46" s="1"/>
      <c r="EYB46" s="1"/>
      <c r="EYC46" s="1"/>
      <c r="EYD46" s="1"/>
      <c r="EYE46" s="1"/>
      <c r="EYF46" s="1"/>
      <c r="EYG46" s="1"/>
      <c r="EYH46" s="1"/>
      <c r="EYI46" s="1"/>
      <c r="EYJ46" s="1"/>
      <c r="EYK46" s="1"/>
      <c r="EYL46" s="1"/>
      <c r="EYM46" s="1"/>
      <c r="EYN46" s="1"/>
      <c r="EYO46" s="1"/>
      <c r="EYP46" s="1"/>
      <c r="EYQ46" s="1"/>
      <c r="EYR46" s="1"/>
      <c r="EYS46" s="1"/>
      <c r="EYT46" s="1"/>
      <c r="EYU46" s="1"/>
      <c r="EYV46" s="1"/>
      <c r="EYW46" s="1"/>
      <c r="EYX46" s="1"/>
      <c r="EYY46" s="1"/>
      <c r="EYZ46" s="1"/>
      <c r="EZA46" s="1"/>
      <c r="EZB46" s="1"/>
      <c r="EZC46" s="1"/>
      <c r="EZD46" s="1"/>
      <c r="EZE46" s="1"/>
      <c r="EZF46" s="1"/>
      <c r="EZG46" s="1"/>
      <c r="EZH46" s="1"/>
      <c r="EZI46" s="1"/>
      <c r="EZJ46" s="1"/>
      <c r="EZK46" s="1"/>
      <c r="EZL46" s="1"/>
      <c r="EZM46" s="1"/>
      <c r="EZN46" s="1"/>
      <c r="EZO46" s="1"/>
      <c r="EZP46" s="1"/>
      <c r="EZQ46" s="1"/>
      <c r="EZR46" s="1"/>
      <c r="EZS46" s="1"/>
      <c r="EZT46" s="1"/>
      <c r="EZU46" s="1"/>
      <c r="EZV46" s="1"/>
      <c r="EZW46" s="1"/>
      <c r="EZX46" s="1"/>
      <c r="EZY46" s="1"/>
      <c r="EZZ46" s="1"/>
      <c r="FAA46" s="1"/>
      <c r="FAB46" s="1"/>
      <c r="FAC46" s="1"/>
      <c r="FAD46" s="1"/>
      <c r="FAE46" s="1"/>
      <c r="FAF46" s="1"/>
      <c r="FAG46" s="1"/>
      <c r="FAH46" s="1"/>
      <c r="FAI46" s="1"/>
      <c r="FAJ46" s="1"/>
      <c r="FAK46" s="1"/>
      <c r="FAL46" s="1"/>
      <c r="FAM46" s="1"/>
      <c r="FAN46" s="1"/>
      <c r="FAO46" s="1"/>
      <c r="FAP46" s="1"/>
      <c r="FAQ46" s="1"/>
      <c r="FAR46" s="1"/>
      <c r="FAS46" s="1"/>
      <c r="FAT46" s="1"/>
      <c r="FAU46" s="1"/>
      <c r="FAV46" s="1"/>
      <c r="FAW46" s="1"/>
      <c r="FAX46" s="1"/>
      <c r="FAY46" s="1"/>
      <c r="FAZ46" s="1"/>
      <c r="FBA46" s="1"/>
      <c r="FBB46" s="1"/>
      <c r="FBC46" s="1"/>
      <c r="FBD46" s="1"/>
      <c r="FBE46" s="1"/>
      <c r="FBF46" s="1"/>
      <c r="FBG46" s="1"/>
      <c r="FBH46" s="1"/>
      <c r="FBI46" s="1"/>
      <c r="FBJ46" s="1"/>
      <c r="FBK46" s="1"/>
      <c r="FBL46" s="1"/>
      <c r="FBM46" s="1"/>
      <c r="FBN46" s="1"/>
      <c r="FBO46" s="1"/>
      <c r="FBP46" s="1"/>
      <c r="FBQ46" s="1"/>
      <c r="FBR46" s="1"/>
      <c r="FBS46" s="1"/>
      <c r="FBT46" s="1"/>
      <c r="FBU46" s="1"/>
      <c r="FBV46" s="1"/>
      <c r="FBW46" s="1"/>
      <c r="FBX46" s="1"/>
      <c r="FBY46" s="1"/>
      <c r="FBZ46" s="1"/>
      <c r="FCA46" s="1"/>
      <c r="FCB46" s="1"/>
      <c r="FCC46" s="1"/>
      <c r="FCD46" s="1"/>
      <c r="FCE46" s="1"/>
      <c r="FCF46" s="1"/>
      <c r="FCG46" s="1"/>
      <c r="FCH46" s="1"/>
      <c r="FCI46" s="1"/>
      <c r="FCJ46" s="1"/>
      <c r="FCK46" s="1"/>
      <c r="FCL46" s="1"/>
      <c r="FCM46" s="1"/>
      <c r="FCN46" s="1"/>
      <c r="FCO46" s="1"/>
      <c r="FCP46" s="1"/>
      <c r="FCQ46" s="1"/>
      <c r="FCR46" s="1"/>
      <c r="FCS46" s="1"/>
      <c r="FCT46" s="1"/>
      <c r="FCU46" s="1"/>
      <c r="FCV46" s="1"/>
      <c r="FCW46" s="1"/>
      <c r="FCX46" s="1"/>
      <c r="FCY46" s="1"/>
      <c r="FCZ46" s="1"/>
      <c r="FDA46" s="1"/>
      <c r="FDB46" s="1"/>
      <c r="FDC46" s="1"/>
      <c r="FDD46" s="1"/>
      <c r="FDE46" s="1"/>
      <c r="FDF46" s="1"/>
      <c r="FDG46" s="1"/>
      <c r="FDH46" s="1"/>
      <c r="FDI46" s="1"/>
      <c r="FDJ46" s="1"/>
      <c r="FDK46" s="1"/>
      <c r="FDL46" s="1"/>
      <c r="FDM46" s="1"/>
      <c r="FDN46" s="1"/>
      <c r="FDO46" s="1"/>
      <c r="FDP46" s="1"/>
      <c r="FDQ46" s="1"/>
      <c r="FDR46" s="1"/>
      <c r="FDS46" s="1"/>
      <c r="FDT46" s="1"/>
      <c r="FDU46" s="1"/>
      <c r="FDV46" s="1"/>
      <c r="FDW46" s="1"/>
      <c r="FDX46" s="1"/>
      <c r="FDY46" s="1"/>
      <c r="FDZ46" s="1"/>
      <c r="FEA46" s="1"/>
      <c r="FEB46" s="1"/>
      <c r="FEC46" s="1"/>
      <c r="FED46" s="1"/>
      <c r="FEE46" s="1"/>
      <c r="FEF46" s="1"/>
      <c r="FEG46" s="1"/>
      <c r="FEH46" s="1"/>
      <c r="FEI46" s="1"/>
      <c r="FEJ46" s="1"/>
      <c r="FEK46" s="1"/>
      <c r="FEL46" s="1"/>
      <c r="FEM46" s="1"/>
      <c r="FEN46" s="1"/>
      <c r="FEO46" s="1"/>
      <c r="FEP46" s="1"/>
      <c r="FEQ46" s="1"/>
      <c r="FER46" s="1"/>
      <c r="FES46" s="1"/>
      <c r="FET46" s="1"/>
      <c r="FEU46" s="1"/>
      <c r="FEV46" s="1"/>
      <c r="FEW46" s="1"/>
      <c r="FEX46" s="1"/>
      <c r="FEY46" s="1"/>
      <c r="FEZ46" s="1"/>
      <c r="FFA46" s="1"/>
      <c r="FFB46" s="1"/>
      <c r="FFC46" s="1"/>
      <c r="FFD46" s="1"/>
      <c r="FFE46" s="1"/>
      <c r="FFF46" s="1"/>
      <c r="FFG46" s="1"/>
      <c r="FFH46" s="1"/>
      <c r="FFI46" s="1"/>
      <c r="FFJ46" s="1"/>
      <c r="FFK46" s="1"/>
      <c r="FFL46" s="1"/>
      <c r="FFM46" s="1"/>
      <c r="FFN46" s="1"/>
      <c r="FFO46" s="1"/>
      <c r="FFP46" s="1"/>
      <c r="FFQ46" s="1"/>
      <c r="FFR46" s="1"/>
      <c r="FFS46" s="1"/>
      <c r="FFT46" s="1"/>
      <c r="FFU46" s="1"/>
      <c r="FFV46" s="1"/>
      <c r="FFW46" s="1"/>
      <c r="FFX46" s="1"/>
      <c r="FFY46" s="1"/>
      <c r="FFZ46" s="1"/>
      <c r="FGA46" s="1"/>
      <c r="FGB46" s="1"/>
      <c r="FGC46" s="1"/>
      <c r="FGD46" s="1"/>
      <c r="FGE46" s="1"/>
      <c r="FGF46" s="1"/>
      <c r="FGG46" s="1"/>
      <c r="FGH46" s="1"/>
      <c r="FGI46" s="1"/>
      <c r="FGJ46" s="1"/>
      <c r="FGK46" s="1"/>
      <c r="FGL46" s="1"/>
      <c r="FGM46" s="1"/>
      <c r="FGN46" s="1"/>
      <c r="FGO46" s="1"/>
      <c r="FGP46" s="1"/>
      <c r="FGQ46" s="1"/>
      <c r="FGR46" s="1"/>
      <c r="FGS46" s="1"/>
      <c r="FGT46" s="1"/>
      <c r="FGU46" s="1"/>
      <c r="FGV46" s="1"/>
      <c r="FGW46" s="1"/>
      <c r="FGX46" s="1"/>
      <c r="FGY46" s="1"/>
      <c r="FGZ46" s="1"/>
      <c r="FHA46" s="1"/>
      <c r="FHB46" s="1"/>
      <c r="FHC46" s="1"/>
      <c r="FHD46" s="1"/>
      <c r="FHE46" s="1"/>
      <c r="FHF46" s="1"/>
      <c r="FHG46" s="1"/>
      <c r="FHH46" s="1"/>
      <c r="FHI46" s="1"/>
      <c r="FHJ46" s="1"/>
      <c r="FHK46" s="1"/>
      <c r="FHL46" s="1"/>
      <c r="FHM46" s="1"/>
      <c r="FHN46" s="1"/>
      <c r="FHO46" s="1"/>
      <c r="FHP46" s="1"/>
      <c r="FHQ46" s="1"/>
      <c r="FHR46" s="1"/>
      <c r="FHS46" s="1"/>
      <c r="FHT46" s="1"/>
      <c r="FHU46" s="1"/>
      <c r="FHV46" s="1"/>
      <c r="FHW46" s="1"/>
      <c r="FHX46" s="1"/>
      <c r="FHY46" s="1"/>
      <c r="FHZ46" s="1"/>
      <c r="FIA46" s="1"/>
      <c r="FIB46" s="1"/>
      <c r="FIC46" s="1"/>
      <c r="FID46" s="1"/>
      <c r="FIE46" s="1"/>
      <c r="FIF46" s="1"/>
      <c r="FIG46" s="1"/>
      <c r="FIH46" s="1"/>
      <c r="FII46" s="1"/>
      <c r="FIJ46" s="1"/>
      <c r="FIK46" s="1"/>
      <c r="FIL46" s="1"/>
      <c r="FIM46" s="1"/>
      <c r="FIN46" s="1"/>
      <c r="FIO46" s="1"/>
      <c r="FIP46" s="1"/>
      <c r="FIQ46" s="1"/>
      <c r="FIR46" s="1"/>
      <c r="FIS46" s="1"/>
      <c r="FIT46" s="1"/>
      <c r="FIU46" s="1"/>
      <c r="FIV46" s="1"/>
      <c r="FIW46" s="1"/>
      <c r="FIX46" s="1"/>
      <c r="FIY46" s="1"/>
      <c r="FIZ46" s="1"/>
      <c r="FJA46" s="1"/>
      <c r="FJB46" s="1"/>
      <c r="FJC46" s="1"/>
      <c r="FJD46" s="1"/>
      <c r="FJE46" s="1"/>
      <c r="FJF46" s="1"/>
      <c r="FJG46" s="1"/>
      <c r="FJH46" s="1"/>
      <c r="FJI46" s="1"/>
      <c r="FJJ46" s="1"/>
      <c r="FJK46" s="1"/>
      <c r="FJL46" s="1"/>
      <c r="FJM46" s="1"/>
      <c r="FJN46" s="1"/>
      <c r="FJO46" s="1"/>
      <c r="FJP46" s="1"/>
      <c r="FJQ46" s="1"/>
      <c r="FJR46" s="1"/>
      <c r="FJS46" s="1"/>
      <c r="FJT46" s="1"/>
      <c r="FJU46" s="1"/>
      <c r="FJV46" s="1"/>
      <c r="FJW46" s="1"/>
      <c r="FJX46" s="1"/>
      <c r="FJY46" s="1"/>
      <c r="FJZ46" s="1"/>
      <c r="FKA46" s="1"/>
      <c r="FKB46" s="1"/>
      <c r="FKC46" s="1"/>
      <c r="FKD46" s="1"/>
      <c r="FKE46" s="1"/>
      <c r="FKF46" s="1"/>
      <c r="FKG46" s="1"/>
      <c r="FKH46" s="1"/>
      <c r="FKI46" s="1"/>
      <c r="FKJ46" s="1"/>
      <c r="FKK46" s="1"/>
      <c r="FKL46" s="1"/>
      <c r="FKM46" s="1"/>
      <c r="FKN46" s="1"/>
      <c r="FKO46" s="1"/>
      <c r="FKP46" s="1"/>
      <c r="FKQ46" s="1"/>
      <c r="FKR46" s="1"/>
      <c r="FKS46" s="1"/>
      <c r="FKT46" s="1"/>
      <c r="FKU46" s="1"/>
      <c r="FKV46" s="1"/>
      <c r="FKW46" s="1"/>
      <c r="FKX46" s="1"/>
      <c r="FKY46" s="1"/>
      <c r="FKZ46" s="1"/>
      <c r="FLA46" s="1"/>
      <c r="FLB46" s="1"/>
      <c r="FLC46" s="1"/>
      <c r="FLD46" s="1"/>
      <c r="FLE46" s="1"/>
      <c r="FLF46" s="1"/>
      <c r="FLG46" s="1"/>
      <c r="FLH46" s="1"/>
      <c r="FLI46" s="1"/>
      <c r="FLJ46" s="1"/>
      <c r="FLK46" s="1"/>
      <c r="FLL46" s="1"/>
      <c r="FLM46" s="1"/>
      <c r="FLN46" s="1"/>
      <c r="FLO46" s="1"/>
      <c r="FLP46" s="1"/>
      <c r="FLQ46" s="1"/>
      <c r="FLR46" s="1"/>
      <c r="FLS46" s="1"/>
      <c r="FLT46" s="1"/>
      <c r="FLU46" s="1"/>
      <c r="FLV46" s="1"/>
      <c r="FLW46" s="1"/>
      <c r="FLX46" s="1"/>
      <c r="FLY46" s="1"/>
      <c r="FLZ46" s="1"/>
      <c r="FMA46" s="1"/>
      <c r="FMB46" s="1"/>
      <c r="FMC46" s="1"/>
      <c r="FMD46" s="1"/>
      <c r="FME46" s="1"/>
      <c r="FMF46" s="1"/>
      <c r="FMG46" s="1"/>
      <c r="FMH46" s="1"/>
      <c r="FMI46" s="1"/>
      <c r="FMJ46" s="1"/>
      <c r="FMK46" s="1"/>
      <c r="FML46" s="1"/>
      <c r="FMM46" s="1"/>
      <c r="FMN46" s="1"/>
      <c r="FMO46" s="1"/>
      <c r="FMP46" s="1"/>
      <c r="FMQ46" s="1"/>
      <c r="FMR46" s="1"/>
      <c r="FMS46" s="1"/>
      <c r="FMT46" s="1"/>
      <c r="FMU46" s="1"/>
      <c r="FMV46" s="1"/>
      <c r="FMW46" s="1"/>
      <c r="FMX46" s="1"/>
      <c r="FMY46" s="1"/>
      <c r="FMZ46" s="1"/>
      <c r="FNA46" s="1"/>
      <c r="FNB46" s="1"/>
      <c r="FNC46" s="1"/>
      <c r="FND46" s="1"/>
      <c r="FNE46" s="1"/>
      <c r="FNF46" s="1"/>
      <c r="FNG46" s="1"/>
      <c r="FNH46" s="1"/>
      <c r="FNI46" s="1"/>
      <c r="FNJ46" s="1"/>
      <c r="FNK46" s="1"/>
      <c r="FNL46" s="1"/>
      <c r="FNM46" s="1"/>
      <c r="FNN46" s="1"/>
      <c r="FNO46" s="1"/>
      <c r="FNP46" s="1"/>
      <c r="FNQ46" s="1"/>
      <c r="FNR46" s="1"/>
      <c r="FNS46" s="1"/>
      <c r="FNT46" s="1"/>
      <c r="FNU46" s="1"/>
      <c r="FNV46" s="1"/>
      <c r="FNW46" s="1"/>
      <c r="FNX46" s="1"/>
      <c r="FNY46" s="1"/>
      <c r="FNZ46" s="1"/>
      <c r="FOA46" s="1"/>
      <c r="FOB46" s="1"/>
      <c r="FOC46" s="1"/>
      <c r="FOD46" s="1"/>
      <c r="FOE46" s="1"/>
      <c r="FOF46" s="1"/>
      <c r="FOG46" s="1"/>
      <c r="FOH46" s="1"/>
      <c r="FOI46" s="1"/>
      <c r="FOJ46" s="1"/>
      <c r="FOK46" s="1"/>
      <c r="FOL46" s="1"/>
      <c r="FOM46" s="1"/>
      <c r="FON46" s="1"/>
      <c r="FOO46" s="1"/>
      <c r="FOP46" s="1"/>
      <c r="FOQ46" s="1"/>
      <c r="FOR46" s="1"/>
      <c r="FOS46" s="1"/>
      <c r="FOT46" s="1"/>
      <c r="FOU46" s="1"/>
      <c r="FOV46" s="1"/>
      <c r="FOW46" s="1"/>
      <c r="FOX46" s="1"/>
      <c r="FOY46" s="1"/>
      <c r="FOZ46" s="1"/>
      <c r="FPA46" s="1"/>
      <c r="FPB46" s="1"/>
      <c r="FPC46" s="1"/>
      <c r="FPD46" s="1"/>
      <c r="FPE46" s="1"/>
      <c r="FPF46" s="1"/>
      <c r="FPG46" s="1"/>
      <c r="FPH46" s="1"/>
      <c r="FPI46" s="1"/>
      <c r="FPJ46" s="1"/>
      <c r="FPK46" s="1"/>
      <c r="FPL46" s="1"/>
      <c r="FPM46" s="1"/>
      <c r="FPN46" s="1"/>
      <c r="FPO46" s="1"/>
      <c r="FPP46" s="1"/>
      <c r="FPQ46" s="1"/>
      <c r="FPR46" s="1"/>
      <c r="FPS46" s="1"/>
      <c r="FPT46" s="1"/>
      <c r="FPU46" s="1"/>
      <c r="FPV46" s="1"/>
      <c r="FPW46" s="1"/>
      <c r="FPX46" s="1"/>
      <c r="FPY46" s="1"/>
      <c r="FPZ46" s="1"/>
      <c r="FQA46" s="1"/>
      <c r="FQB46" s="1"/>
      <c r="FQC46" s="1"/>
      <c r="FQD46" s="1"/>
      <c r="FQE46" s="1"/>
      <c r="FQF46" s="1"/>
      <c r="FQG46" s="1"/>
      <c r="FQH46" s="1"/>
      <c r="FQI46" s="1"/>
      <c r="FQJ46" s="1"/>
      <c r="FQK46" s="1"/>
      <c r="FQL46" s="1"/>
      <c r="FQM46" s="1"/>
      <c r="FQN46" s="1"/>
      <c r="FQO46" s="1"/>
      <c r="FQP46" s="1"/>
      <c r="FQQ46" s="1"/>
      <c r="FQR46" s="1"/>
      <c r="FQS46" s="1"/>
      <c r="FQT46" s="1"/>
      <c r="FQU46" s="1"/>
      <c r="FQV46" s="1"/>
      <c r="FQW46" s="1"/>
      <c r="FQX46" s="1"/>
      <c r="FQY46" s="1"/>
      <c r="FQZ46" s="1"/>
      <c r="FRA46" s="1"/>
      <c r="FRB46" s="1"/>
      <c r="FRC46" s="1"/>
      <c r="FRD46" s="1"/>
      <c r="FRE46" s="1"/>
      <c r="FRF46" s="1"/>
      <c r="FRG46" s="1"/>
      <c r="FRH46" s="1"/>
      <c r="FRI46" s="1"/>
      <c r="FRJ46" s="1"/>
      <c r="FRK46" s="1"/>
      <c r="FRL46" s="1"/>
      <c r="FRM46" s="1"/>
      <c r="FRN46" s="1"/>
      <c r="FRO46" s="1"/>
      <c r="FRP46" s="1"/>
      <c r="FRQ46" s="1"/>
      <c r="FRR46" s="1"/>
      <c r="FRS46" s="1"/>
      <c r="FRT46" s="1"/>
      <c r="FRU46" s="1"/>
      <c r="FRV46" s="1"/>
      <c r="FRW46" s="1"/>
      <c r="FRX46" s="1"/>
      <c r="FRY46" s="1"/>
      <c r="FRZ46" s="1"/>
      <c r="FSA46" s="1"/>
      <c r="FSB46" s="1"/>
      <c r="FSC46" s="1"/>
      <c r="FSD46" s="1"/>
      <c r="FSE46" s="1"/>
      <c r="FSF46" s="1"/>
      <c r="FSG46" s="1"/>
      <c r="FSH46" s="1"/>
      <c r="FSI46" s="1"/>
      <c r="FSJ46" s="1"/>
      <c r="FSK46" s="1"/>
      <c r="FSL46" s="1"/>
      <c r="FSM46" s="1"/>
      <c r="FSN46" s="1"/>
      <c r="FSO46" s="1"/>
      <c r="FSP46" s="1"/>
      <c r="FSQ46" s="1"/>
      <c r="FSR46" s="1"/>
      <c r="FSS46" s="1"/>
      <c r="FST46" s="1"/>
      <c r="FSU46" s="1"/>
      <c r="FSV46" s="1"/>
      <c r="FSW46" s="1"/>
      <c r="FSX46" s="1"/>
      <c r="FSY46" s="1"/>
      <c r="FSZ46" s="1"/>
      <c r="FTA46" s="1"/>
      <c r="FTB46" s="1"/>
      <c r="FTC46" s="1"/>
      <c r="FTD46" s="1"/>
      <c r="FTE46" s="1"/>
      <c r="FTF46" s="1"/>
      <c r="FTG46" s="1"/>
      <c r="FTH46" s="1"/>
      <c r="FTI46" s="1"/>
      <c r="FTJ46" s="1"/>
      <c r="FTK46" s="1"/>
      <c r="FTL46" s="1"/>
      <c r="FTM46" s="1"/>
      <c r="FTN46" s="1"/>
      <c r="FTO46" s="1"/>
      <c r="FTP46" s="1"/>
      <c r="FTQ46" s="1"/>
      <c r="FTR46" s="1"/>
      <c r="FTS46" s="1"/>
      <c r="FTT46" s="1"/>
      <c r="FTU46" s="1"/>
      <c r="FTV46" s="1"/>
      <c r="FTW46" s="1"/>
      <c r="FTX46" s="1"/>
      <c r="FTY46" s="1"/>
      <c r="FTZ46" s="1"/>
      <c r="FUA46" s="1"/>
      <c r="FUB46" s="1"/>
      <c r="FUC46" s="1"/>
      <c r="FUD46" s="1"/>
      <c r="FUE46" s="1"/>
      <c r="FUF46" s="1"/>
      <c r="FUG46" s="1"/>
      <c r="FUH46" s="1"/>
      <c r="FUI46" s="1"/>
      <c r="FUJ46" s="1"/>
      <c r="FUK46" s="1"/>
      <c r="FUL46" s="1"/>
      <c r="FUM46" s="1"/>
      <c r="FUN46" s="1"/>
      <c r="FUO46" s="1"/>
      <c r="FUP46" s="1"/>
      <c r="FUQ46" s="1"/>
      <c r="FUR46" s="1"/>
      <c r="FUS46" s="1"/>
      <c r="FUT46" s="1"/>
      <c r="FUU46" s="1"/>
      <c r="FUV46" s="1"/>
      <c r="FUW46" s="1"/>
      <c r="FUX46" s="1"/>
      <c r="FUY46" s="1"/>
      <c r="FUZ46" s="1"/>
      <c r="FVA46" s="1"/>
      <c r="FVB46" s="1"/>
      <c r="FVC46" s="1"/>
      <c r="FVD46" s="1"/>
      <c r="FVE46" s="1"/>
      <c r="FVF46" s="1"/>
      <c r="FVG46" s="1"/>
      <c r="FVH46" s="1"/>
      <c r="FVI46" s="1"/>
      <c r="FVJ46" s="1"/>
      <c r="FVK46" s="1"/>
      <c r="FVL46" s="1"/>
      <c r="FVM46" s="1"/>
      <c r="FVN46" s="1"/>
      <c r="FVO46" s="1"/>
      <c r="FVP46" s="1"/>
      <c r="FVQ46" s="1"/>
      <c r="FVR46" s="1"/>
      <c r="FVS46" s="1"/>
      <c r="FVT46" s="1"/>
      <c r="FVU46" s="1"/>
      <c r="FVV46" s="1"/>
      <c r="FVW46" s="1"/>
      <c r="FVX46" s="1"/>
      <c r="FVY46" s="1"/>
      <c r="FVZ46" s="1"/>
      <c r="FWA46" s="1"/>
      <c r="FWB46" s="1"/>
      <c r="FWC46" s="1"/>
      <c r="FWD46" s="1"/>
      <c r="FWE46" s="1"/>
      <c r="FWF46" s="1"/>
      <c r="FWG46" s="1"/>
      <c r="FWH46" s="1"/>
      <c r="FWI46" s="1"/>
      <c r="FWJ46" s="1"/>
      <c r="FWK46" s="1"/>
      <c r="FWL46" s="1"/>
      <c r="FWM46" s="1"/>
      <c r="FWN46" s="1"/>
      <c r="FWO46" s="1"/>
      <c r="FWP46" s="1"/>
      <c r="FWQ46" s="1"/>
      <c r="FWR46" s="1"/>
      <c r="FWS46" s="1"/>
      <c r="FWT46" s="1"/>
      <c r="FWU46" s="1"/>
      <c r="FWV46" s="1"/>
      <c r="FWW46" s="1"/>
      <c r="FWX46" s="1"/>
      <c r="FWY46" s="1"/>
      <c r="FWZ46" s="1"/>
      <c r="FXA46" s="1"/>
      <c r="FXB46" s="1"/>
      <c r="FXC46" s="1"/>
      <c r="FXD46" s="1"/>
      <c r="FXE46" s="1"/>
      <c r="FXF46" s="1"/>
      <c r="FXG46" s="1"/>
      <c r="FXH46" s="1"/>
      <c r="FXI46" s="1"/>
      <c r="FXJ46" s="1"/>
      <c r="FXK46" s="1"/>
      <c r="FXL46" s="1"/>
      <c r="FXM46" s="1"/>
      <c r="FXN46" s="1"/>
      <c r="FXO46" s="1"/>
      <c r="FXP46" s="1"/>
      <c r="FXQ46" s="1"/>
      <c r="FXR46" s="1"/>
      <c r="FXS46" s="1"/>
      <c r="FXT46" s="1"/>
      <c r="FXU46" s="1"/>
      <c r="FXV46" s="1"/>
      <c r="FXW46" s="1"/>
      <c r="FXX46" s="1"/>
      <c r="FXY46" s="1"/>
      <c r="FXZ46" s="1"/>
      <c r="FYA46" s="1"/>
      <c r="FYB46" s="1"/>
      <c r="FYC46" s="1"/>
      <c r="FYD46" s="1"/>
      <c r="FYE46" s="1"/>
      <c r="FYF46" s="1"/>
      <c r="FYG46" s="1"/>
      <c r="FYH46" s="1"/>
      <c r="FYI46" s="1"/>
      <c r="FYJ46" s="1"/>
      <c r="FYK46" s="1"/>
      <c r="FYL46" s="1"/>
      <c r="FYM46" s="1"/>
      <c r="FYN46" s="1"/>
      <c r="FYO46" s="1"/>
      <c r="FYP46" s="1"/>
      <c r="FYQ46" s="1"/>
      <c r="FYR46" s="1"/>
      <c r="FYS46" s="1"/>
      <c r="FYT46" s="1"/>
      <c r="FYU46" s="1"/>
      <c r="FYV46" s="1"/>
      <c r="FYW46" s="1"/>
      <c r="FYX46" s="1"/>
      <c r="FYY46" s="1"/>
      <c r="FYZ46" s="1"/>
      <c r="FZA46" s="1"/>
      <c r="FZB46" s="1"/>
      <c r="FZC46" s="1"/>
      <c r="FZD46" s="1"/>
      <c r="FZE46" s="1"/>
      <c r="FZF46" s="1"/>
      <c r="FZG46" s="1"/>
      <c r="FZH46" s="1"/>
      <c r="FZI46" s="1"/>
      <c r="FZJ46" s="1"/>
      <c r="FZK46" s="1"/>
      <c r="FZL46" s="1"/>
      <c r="FZM46" s="1"/>
      <c r="FZN46" s="1"/>
      <c r="FZO46" s="1"/>
      <c r="FZP46" s="1"/>
      <c r="FZQ46" s="1"/>
      <c r="FZR46" s="1"/>
      <c r="FZS46" s="1"/>
      <c r="FZT46" s="1"/>
      <c r="FZU46" s="1"/>
      <c r="FZV46" s="1"/>
      <c r="FZW46" s="1"/>
      <c r="FZX46" s="1"/>
      <c r="FZY46" s="1"/>
      <c r="FZZ46" s="1"/>
      <c r="GAA46" s="1"/>
      <c r="GAB46" s="1"/>
      <c r="GAC46" s="1"/>
      <c r="GAD46" s="1"/>
      <c r="GAE46" s="1"/>
      <c r="GAF46" s="1"/>
      <c r="GAG46" s="1"/>
      <c r="GAH46" s="1"/>
      <c r="GAI46" s="1"/>
      <c r="GAJ46" s="1"/>
      <c r="GAK46" s="1"/>
      <c r="GAL46" s="1"/>
      <c r="GAM46" s="1"/>
      <c r="GAN46" s="1"/>
      <c r="GAO46" s="1"/>
      <c r="GAP46" s="1"/>
      <c r="GAQ46" s="1"/>
      <c r="GAR46" s="1"/>
      <c r="GAS46" s="1"/>
      <c r="GAT46" s="1"/>
      <c r="GAU46" s="1"/>
      <c r="GAV46" s="1"/>
      <c r="GAW46" s="1"/>
      <c r="GAX46" s="1"/>
      <c r="GAY46" s="1"/>
      <c r="GAZ46" s="1"/>
      <c r="GBA46" s="1"/>
      <c r="GBB46" s="1"/>
      <c r="GBC46" s="1"/>
      <c r="GBD46" s="1"/>
      <c r="GBE46" s="1"/>
      <c r="GBF46" s="1"/>
      <c r="GBG46" s="1"/>
      <c r="GBH46" s="1"/>
      <c r="GBI46" s="1"/>
      <c r="GBJ46" s="1"/>
      <c r="GBK46" s="1"/>
      <c r="GBL46" s="1"/>
      <c r="GBM46" s="1"/>
      <c r="GBN46" s="1"/>
      <c r="GBO46" s="1"/>
      <c r="GBP46" s="1"/>
      <c r="GBQ46" s="1"/>
      <c r="GBR46" s="1"/>
      <c r="GBS46" s="1"/>
      <c r="GBT46" s="1"/>
      <c r="GBU46" s="1"/>
      <c r="GBV46" s="1"/>
      <c r="GBW46" s="1"/>
      <c r="GBX46" s="1"/>
      <c r="GBY46" s="1"/>
      <c r="GBZ46" s="1"/>
      <c r="GCA46" s="1"/>
      <c r="GCB46" s="1"/>
      <c r="GCC46" s="1"/>
      <c r="GCD46" s="1"/>
      <c r="GCE46" s="1"/>
      <c r="GCF46" s="1"/>
      <c r="GCG46" s="1"/>
      <c r="GCH46" s="1"/>
      <c r="GCI46" s="1"/>
      <c r="GCJ46" s="1"/>
      <c r="GCK46" s="1"/>
      <c r="GCL46" s="1"/>
      <c r="GCM46" s="1"/>
      <c r="GCN46" s="1"/>
      <c r="GCO46" s="1"/>
      <c r="GCP46" s="1"/>
      <c r="GCQ46" s="1"/>
      <c r="GCR46" s="1"/>
      <c r="GCS46" s="1"/>
      <c r="GCT46" s="1"/>
      <c r="GCU46" s="1"/>
      <c r="GCV46" s="1"/>
      <c r="GCW46" s="1"/>
      <c r="GCX46" s="1"/>
      <c r="GCY46" s="1"/>
      <c r="GCZ46" s="1"/>
      <c r="GDA46" s="1"/>
      <c r="GDB46" s="1"/>
      <c r="GDC46" s="1"/>
      <c r="GDD46" s="1"/>
      <c r="GDE46" s="1"/>
      <c r="GDF46" s="1"/>
      <c r="GDG46" s="1"/>
      <c r="GDH46" s="1"/>
      <c r="GDI46" s="1"/>
      <c r="GDJ46" s="1"/>
      <c r="GDK46" s="1"/>
      <c r="GDL46" s="1"/>
      <c r="GDM46" s="1"/>
      <c r="GDN46" s="1"/>
      <c r="GDO46" s="1"/>
      <c r="GDP46" s="1"/>
      <c r="GDQ46" s="1"/>
      <c r="GDR46" s="1"/>
      <c r="GDS46" s="1"/>
      <c r="GDT46" s="1"/>
      <c r="GDU46" s="1"/>
      <c r="GDV46" s="1"/>
      <c r="GDW46" s="1"/>
      <c r="GDX46" s="1"/>
      <c r="GDY46" s="1"/>
      <c r="GDZ46" s="1"/>
      <c r="GEA46" s="1"/>
      <c r="GEB46" s="1"/>
      <c r="GEC46" s="1"/>
      <c r="GED46" s="1"/>
      <c r="GEE46" s="1"/>
      <c r="GEF46" s="1"/>
      <c r="GEG46" s="1"/>
      <c r="GEH46" s="1"/>
      <c r="GEI46" s="1"/>
      <c r="GEJ46" s="1"/>
      <c r="GEK46" s="1"/>
      <c r="GEL46" s="1"/>
      <c r="GEM46" s="1"/>
      <c r="GEN46" s="1"/>
      <c r="GEO46" s="1"/>
      <c r="GEP46" s="1"/>
      <c r="GEQ46" s="1"/>
      <c r="GER46" s="1"/>
      <c r="GES46" s="1"/>
      <c r="GET46" s="1"/>
      <c r="GEU46" s="1"/>
      <c r="GEV46" s="1"/>
      <c r="GEW46" s="1"/>
      <c r="GEX46" s="1"/>
      <c r="GEY46" s="1"/>
      <c r="GEZ46" s="1"/>
      <c r="GFA46" s="1"/>
      <c r="GFB46" s="1"/>
      <c r="GFC46" s="1"/>
      <c r="GFD46" s="1"/>
      <c r="GFE46" s="1"/>
      <c r="GFF46" s="1"/>
      <c r="GFG46" s="1"/>
      <c r="GFH46" s="1"/>
      <c r="GFI46" s="1"/>
      <c r="GFJ46" s="1"/>
      <c r="GFK46" s="1"/>
      <c r="GFL46" s="1"/>
      <c r="GFM46" s="1"/>
      <c r="GFN46" s="1"/>
      <c r="GFO46" s="1"/>
      <c r="GFP46" s="1"/>
      <c r="GFQ46" s="1"/>
      <c r="GFR46" s="1"/>
      <c r="GFS46" s="1"/>
      <c r="GFT46" s="1"/>
      <c r="GFU46" s="1"/>
      <c r="GFV46" s="1"/>
      <c r="GFW46" s="1"/>
      <c r="GFX46" s="1"/>
      <c r="GFY46" s="1"/>
      <c r="GFZ46" s="1"/>
      <c r="GGA46" s="1"/>
      <c r="GGB46" s="1"/>
      <c r="GGC46" s="1"/>
      <c r="GGD46" s="1"/>
      <c r="GGE46" s="1"/>
      <c r="GGF46" s="1"/>
      <c r="GGG46" s="1"/>
      <c r="GGH46" s="1"/>
      <c r="GGI46" s="1"/>
      <c r="GGJ46" s="1"/>
      <c r="GGK46" s="1"/>
      <c r="GGL46" s="1"/>
      <c r="GGM46" s="1"/>
      <c r="GGN46" s="1"/>
      <c r="GGO46" s="1"/>
      <c r="GGP46" s="1"/>
      <c r="GGQ46" s="1"/>
      <c r="GGR46" s="1"/>
      <c r="GGS46" s="1"/>
      <c r="GGT46" s="1"/>
      <c r="GGU46" s="1"/>
      <c r="GGV46" s="1"/>
      <c r="GGW46" s="1"/>
      <c r="GGX46" s="1"/>
      <c r="GGY46" s="1"/>
      <c r="GGZ46" s="1"/>
      <c r="GHA46" s="1"/>
      <c r="GHB46" s="1"/>
      <c r="GHC46" s="1"/>
      <c r="GHD46" s="1"/>
      <c r="GHE46" s="1"/>
      <c r="GHF46" s="1"/>
      <c r="GHG46" s="1"/>
      <c r="GHH46" s="1"/>
      <c r="GHI46" s="1"/>
      <c r="GHJ46" s="1"/>
      <c r="GHK46" s="1"/>
      <c r="GHL46" s="1"/>
      <c r="GHM46" s="1"/>
      <c r="GHN46" s="1"/>
      <c r="GHO46" s="1"/>
      <c r="GHP46" s="1"/>
      <c r="GHQ46" s="1"/>
      <c r="GHR46" s="1"/>
      <c r="GHS46" s="1"/>
      <c r="GHT46" s="1"/>
      <c r="GHU46" s="1"/>
      <c r="GHV46" s="1"/>
      <c r="GHW46" s="1"/>
      <c r="GHX46" s="1"/>
      <c r="GHY46" s="1"/>
      <c r="GHZ46" s="1"/>
      <c r="GIA46" s="1"/>
      <c r="GIB46" s="1"/>
      <c r="GIC46" s="1"/>
      <c r="GID46" s="1"/>
      <c r="GIE46" s="1"/>
      <c r="GIF46" s="1"/>
      <c r="GIG46" s="1"/>
      <c r="GIH46" s="1"/>
      <c r="GII46" s="1"/>
      <c r="GIJ46" s="1"/>
      <c r="GIK46" s="1"/>
      <c r="GIL46" s="1"/>
      <c r="GIM46" s="1"/>
      <c r="GIN46" s="1"/>
      <c r="GIO46" s="1"/>
      <c r="GIP46" s="1"/>
      <c r="GIQ46" s="1"/>
      <c r="GIR46" s="1"/>
      <c r="GIS46" s="1"/>
      <c r="GIT46" s="1"/>
      <c r="GIU46" s="1"/>
      <c r="GIV46" s="1"/>
      <c r="GIW46" s="1"/>
      <c r="GIX46" s="1"/>
      <c r="GIY46" s="1"/>
      <c r="GIZ46" s="1"/>
      <c r="GJA46" s="1"/>
      <c r="GJB46" s="1"/>
      <c r="GJC46" s="1"/>
      <c r="GJD46" s="1"/>
      <c r="GJE46" s="1"/>
      <c r="GJF46" s="1"/>
      <c r="GJG46" s="1"/>
      <c r="GJH46" s="1"/>
      <c r="GJI46" s="1"/>
      <c r="GJJ46" s="1"/>
      <c r="GJK46" s="1"/>
      <c r="GJL46" s="1"/>
      <c r="GJM46" s="1"/>
      <c r="GJN46" s="1"/>
      <c r="GJO46" s="1"/>
      <c r="GJP46" s="1"/>
      <c r="GJQ46" s="1"/>
      <c r="GJR46" s="1"/>
      <c r="GJS46" s="1"/>
      <c r="GJT46" s="1"/>
      <c r="GJU46" s="1"/>
      <c r="GJV46" s="1"/>
      <c r="GJW46" s="1"/>
      <c r="GJX46" s="1"/>
      <c r="GJY46" s="1"/>
      <c r="GJZ46" s="1"/>
      <c r="GKA46" s="1"/>
      <c r="GKB46" s="1"/>
      <c r="GKC46" s="1"/>
      <c r="GKD46" s="1"/>
      <c r="GKE46" s="1"/>
      <c r="GKF46" s="1"/>
      <c r="GKG46" s="1"/>
      <c r="GKH46" s="1"/>
      <c r="GKI46" s="1"/>
      <c r="GKJ46" s="1"/>
      <c r="GKK46" s="1"/>
      <c r="GKL46" s="1"/>
      <c r="GKM46" s="1"/>
      <c r="GKN46" s="1"/>
      <c r="GKO46" s="1"/>
      <c r="GKP46" s="1"/>
      <c r="GKQ46" s="1"/>
      <c r="GKR46" s="1"/>
      <c r="GKS46" s="1"/>
      <c r="GKT46" s="1"/>
      <c r="GKU46" s="1"/>
      <c r="GKV46" s="1"/>
      <c r="GKW46" s="1"/>
      <c r="GKX46" s="1"/>
      <c r="GKY46" s="1"/>
      <c r="GKZ46" s="1"/>
      <c r="GLA46" s="1"/>
      <c r="GLB46" s="1"/>
      <c r="GLC46" s="1"/>
      <c r="GLD46" s="1"/>
      <c r="GLE46" s="1"/>
      <c r="GLF46" s="1"/>
      <c r="GLG46" s="1"/>
      <c r="GLH46" s="1"/>
      <c r="GLI46" s="1"/>
      <c r="GLJ46" s="1"/>
      <c r="GLK46" s="1"/>
      <c r="GLL46" s="1"/>
      <c r="GLM46" s="1"/>
      <c r="GLN46" s="1"/>
      <c r="GLO46" s="1"/>
      <c r="GLP46" s="1"/>
      <c r="GLQ46" s="1"/>
      <c r="GLR46" s="1"/>
      <c r="GLS46" s="1"/>
      <c r="GLT46" s="1"/>
      <c r="GLU46" s="1"/>
      <c r="GLV46" s="1"/>
      <c r="GLW46" s="1"/>
      <c r="GLX46" s="1"/>
      <c r="GLY46" s="1"/>
      <c r="GLZ46" s="1"/>
      <c r="GMA46" s="1"/>
      <c r="GMB46" s="1"/>
      <c r="GMC46" s="1"/>
      <c r="GMD46" s="1"/>
      <c r="GME46" s="1"/>
      <c r="GMF46" s="1"/>
      <c r="GMG46" s="1"/>
      <c r="GMH46" s="1"/>
      <c r="GMI46" s="1"/>
      <c r="GMJ46" s="1"/>
      <c r="GMK46" s="1"/>
      <c r="GML46" s="1"/>
      <c r="GMM46" s="1"/>
      <c r="GMN46" s="1"/>
      <c r="GMO46" s="1"/>
      <c r="GMP46" s="1"/>
      <c r="GMQ46" s="1"/>
      <c r="GMR46" s="1"/>
      <c r="GMS46" s="1"/>
      <c r="GMT46" s="1"/>
      <c r="GMU46" s="1"/>
      <c r="GMV46" s="1"/>
      <c r="GMW46" s="1"/>
      <c r="GMX46" s="1"/>
      <c r="GMY46" s="1"/>
      <c r="GMZ46" s="1"/>
      <c r="GNA46" s="1"/>
      <c r="GNB46" s="1"/>
      <c r="GNC46" s="1"/>
      <c r="GND46" s="1"/>
      <c r="GNE46" s="1"/>
      <c r="GNF46" s="1"/>
      <c r="GNG46" s="1"/>
      <c r="GNH46" s="1"/>
      <c r="GNI46" s="1"/>
      <c r="GNJ46" s="1"/>
      <c r="GNK46" s="1"/>
      <c r="GNL46" s="1"/>
      <c r="GNM46" s="1"/>
      <c r="GNN46" s="1"/>
      <c r="GNO46" s="1"/>
      <c r="GNP46" s="1"/>
      <c r="GNQ46" s="1"/>
      <c r="GNR46" s="1"/>
      <c r="GNS46" s="1"/>
      <c r="GNT46" s="1"/>
      <c r="GNU46" s="1"/>
      <c r="GNV46" s="1"/>
      <c r="GNW46" s="1"/>
      <c r="GNX46" s="1"/>
      <c r="GNY46" s="1"/>
      <c r="GNZ46" s="1"/>
      <c r="GOA46" s="1"/>
      <c r="GOB46" s="1"/>
      <c r="GOC46" s="1"/>
      <c r="GOD46" s="1"/>
      <c r="GOE46" s="1"/>
      <c r="GOF46" s="1"/>
      <c r="GOG46" s="1"/>
      <c r="GOH46" s="1"/>
      <c r="GOI46" s="1"/>
      <c r="GOJ46" s="1"/>
      <c r="GOK46" s="1"/>
      <c r="GOL46" s="1"/>
      <c r="GOM46" s="1"/>
      <c r="GON46" s="1"/>
      <c r="GOO46" s="1"/>
      <c r="GOP46" s="1"/>
      <c r="GOQ46" s="1"/>
      <c r="GOR46" s="1"/>
      <c r="GOS46" s="1"/>
      <c r="GOT46" s="1"/>
      <c r="GOU46" s="1"/>
      <c r="GOV46" s="1"/>
      <c r="GOW46" s="1"/>
      <c r="GOX46" s="1"/>
      <c r="GOY46" s="1"/>
      <c r="GOZ46" s="1"/>
      <c r="GPA46" s="1"/>
      <c r="GPB46" s="1"/>
      <c r="GPC46" s="1"/>
      <c r="GPD46" s="1"/>
      <c r="GPE46" s="1"/>
      <c r="GPF46" s="1"/>
      <c r="GPG46" s="1"/>
      <c r="GPH46" s="1"/>
      <c r="GPI46" s="1"/>
      <c r="GPJ46" s="1"/>
      <c r="GPK46" s="1"/>
      <c r="GPL46" s="1"/>
      <c r="GPM46" s="1"/>
      <c r="GPN46" s="1"/>
      <c r="GPO46" s="1"/>
      <c r="GPP46" s="1"/>
      <c r="GPQ46" s="1"/>
      <c r="GPR46" s="1"/>
      <c r="GPS46" s="1"/>
      <c r="GPT46" s="1"/>
      <c r="GPU46" s="1"/>
      <c r="GPV46" s="1"/>
      <c r="GPW46" s="1"/>
      <c r="GPX46" s="1"/>
      <c r="GPY46" s="1"/>
      <c r="GPZ46" s="1"/>
      <c r="GQA46" s="1"/>
      <c r="GQB46" s="1"/>
      <c r="GQC46" s="1"/>
      <c r="GQD46" s="1"/>
      <c r="GQE46" s="1"/>
      <c r="GQF46" s="1"/>
      <c r="GQG46" s="1"/>
      <c r="GQH46" s="1"/>
      <c r="GQI46" s="1"/>
      <c r="GQJ46" s="1"/>
      <c r="GQK46" s="1"/>
      <c r="GQL46" s="1"/>
      <c r="GQM46" s="1"/>
      <c r="GQN46" s="1"/>
      <c r="GQO46" s="1"/>
      <c r="GQP46" s="1"/>
      <c r="GQQ46" s="1"/>
      <c r="GQR46" s="1"/>
      <c r="GQS46" s="1"/>
      <c r="GQT46" s="1"/>
      <c r="GQU46" s="1"/>
      <c r="GQV46" s="1"/>
      <c r="GQW46" s="1"/>
      <c r="GQX46" s="1"/>
      <c r="GQY46" s="1"/>
      <c r="GQZ46" s="1"/>
      <c r="GRA46" s="1"/>
      <c r="GRB46" s="1"/>
      <c r="GRC46" s="1"/>
      <c r="GRD46" s="1"/>
      <c r="GRE46" s="1"/>
      <c r="GRF46" s="1"/>
      <c r="GRG46" s="1"/>
      <c r="GRH46" s="1"/>
      <c r="GRI46" s="1"/>
      <c r="GRJ46" s="1"/>
      <c r="GRK46" s="1"/>
      <c r="GRL46" s="1"/>
      <c r="GRM46" s="1"/>
      <c r="GRN46" s="1"/>
      <c r="GRO46" s="1"/>
      <c r="GRP46" s="1"/>
      <c r="GRQ46" s="1"/>
      <c r="GRR46" s="1"/>
      <c r="GRS46" s="1"/>
      <c r="GRT46" s="1"/>
      <c r="GRU46" s="1"/>
      <c r="GRV46" s="1"/>
      <c r="GRW46" s="1"/>
      <c r="GRX46" s="1"/>
      <c r="GRY46" s="1"/>
      <c r="GRZ46" s="1"/>
      <c r="GSA46" s="1"/>
      <c r="GSB46" s="1"/>
      <c r="GSC46" s="1"/>
      <c r="GSD46" s="1"/>
      <c r="GSE46" s="1"/>
      <c r="GSF46" s="1"/>
      <c r="GSG46" s="1"/>
      <c r="GSH46" s="1"/>
      <c r="GSI46" s="1"/>
      <c r="GSJ46" s="1"/>
      <c r="GSK46" s="1"/>
      <c r="GSL46" s="1"/>
      <c r="GSM46" s="1"/>
      <c r="GSN46" s="1"/>
      <c r="GSO46" s="1"/>
      <c r="GSP46" s="1"/>
      <c r="GSQ46" s="1"/>
      <c r="GSR46" s="1"/>
      <c r="GSS46" s="1"/>
      <c r="GST46" s="1"/>
      <c r="GSU46" s="1"/>
      <c r="GSV46" s="1"/>
      <c r="GSW46" s="1"/>
      <c r="GSX46" s="1"/>
      <c r="GSY46" s="1"/>
      <c r="GSZ46" s="1"/>
      <c r="GTA46" s="1"/>
      <c r="GTB46" s="1"/>
      <c r="GTC46" s="1"/>
      <c r="GTD46" s="1"/>
      <c r="GTE46" s="1"/>
      <c r="GTF46" s="1"/>
      <c r="GTG46" s="1"/>
      <c r="GTH46" s="1"/>
      <c r="GTI46" s="1"/>
      <c r="GTJ46" s="1"/>
      <c r="GTK46" s="1"/>
      <c r="GTL46" s="1"/>
      <c r="GTM46" s="1"/>
      <c r="GTN46" s="1"/>
      <c r="GTO46" s="1"/>
      <c r="GTP46" s="1"/>
      <c r="GTQ46" s="1"/>
      <c r="GTR46" s="1"/>
      <c r="GTS46" s="1"/>
      <c r="GTT46" s="1"/>
      <c r="GTU46" s="1"/>
      <c r="GTV46" s="1"/>
      <c r="GTW46" s="1"/>
      <c r="GTX46" s="1"/>
      <c r="GTY46" s="1"/>
      <c r="GTZ46" s="1"/>
      <c r="GUA46" s="1"/>
      <c r="GUB46" s="1"/>
      <c r="GUC46" s="1"/>
      <c r="GUD46" s="1"/>
      <c r="GUE46" s="1"/>
      <c r="GUF46" s="1"/>
      <c r="GUG46" s="1"/>
      <c r="GUH46" s="1"/>
      <c r="GUI46" s="1"/>
      <c r="GUJ46" s="1"/>
      <c r="GUK46" s="1"/>
      <c r="GUL46" s="1"/>
      <c r="GUM46" s="1"/>
      <c r="GUN46" s="1"/>
      <c r="GUO46" s="1"/>
      <c r="GUP46" s="1"/>
      <c r="GUQ46" s="1"/>
      <c r="GUR46" s="1"/>
      <c r="GUS46" s="1"/>
      <c r="GUT46" s="1"/>
      <c r="GUU46" s="1"/>
      <c r="GUV46" s="1"/>
      <c r="GUW46" s="1"/>
      <c r="GUX46" s="1"/>
      <c r="GUY46" s="1"/>
      <c r="GUZ46" s="1"/>
      <c r="GVA46" s="1"/>
      <c r="GVB46" s="1"/>
      <c r="GVC46" s="1"/>
      <c r="GVD46" s="1"/>
      <c r="GVE46" s="1"/>
      <c r="GVF46" s="1"/>
      <c r="GVG46" s="1"/>
      <c r="GVH46" s="1"/>
      <c r="GVI46" s="1"/>
      <c r="GVJ46" s="1"/>
      <c r="GVK46" s="1"/>
      <c r="GVL46" s="1"/>
      <c r="GVM46" s="1"/>
      <c r="GVN46" s="1"/>
      <c r="GVO46" s="1"/>
      <c r="GVP46" s="1"/>
      <c r="GVQ46" s="1"/>
      <c r="GVR46" s="1"/>
      <c r="GVS46" s="1"/>
      <c r="GVT46" s="1"/>
      <c r="GVU46" s="1"/>
      <c r="GVV46" s="1"/>
      <c r="GVW46" s="1"/>
      <c r="GVX46" s="1"/>
      <c r="GVY46" s="1"/>
      <c r="GVZ46" s="1"/>
      <c r="GWA46" s="1"/>
      <c r="GWB46" s="1"/>
      <c r="GWC46" s="1"/>
      <c r="GWD46" s="1"/>
      <c r="GWE46" s="1"/>
      <c r="GWF46" s="1"/>
      <c r="GWG46" s="1"/>
      <c r="GWH46" s="1"/>
      <c r="GWI46" s="1"/>
      <c r="GWJ46" s="1"/>
      <c r="GWK46" s="1"/>
      <c r="GWL46" s="1"/>
      <c r="GWM46" s="1"/>
      <c r="GWN46" s="1"/>
      <c r="GWO46" s="1"/>
      <c r="GWP46" s="1"/>
      <c r="GWQ46" s="1"/>
      <c r="GWR46" s="1"/>
      <c r="GWS46" s="1"/>
      <c r="GWT46" s="1"/>
      <c r="GWU46" s="1"/>
      <c r="GWV46" s="1"/>
      <c r="GWW46" s="1"/>
      <c r="GWX46" s="1"/>
      <c r="GWY46" s="1"/>
      <c r="GWZ46" s="1"/>
      <c r="GXA46" s="1"/>
      <c r="GXB46" s="1"/>
      <c r="GXC46" s="1"/>
      <c r="GXD46" s="1"/>
      <c r="GXE46" s="1"/>
      <c r="GXF46" s="1"/>
      <c r="GXG46" s="1"/>
      <c r="GXH46" s="1"/>
      <c r="GXI46" s="1"/>
      <c r="GXJ46" s="1"/>
      <c r="GXK46" s="1"/>
      <c r="GXL46" s="1"/>
      <c r="GXM46" s="1"/>
      <c r="GXN46" s="1"/>
      <c r="GXO46" s="1"/>
      <c r="GXP46" s="1"/>
      <c r="GXQ46" s="1"/>
      <c r="GXR46" s="1"/>
      <c r="GXS46" s="1"/>
      <c r="GXT46" s="1"/>
      <c r="GXU46" s="1"/>
      <c r="GXV46" s="1"/>
      <c r="GXW46" s="1"/>
      <c r="GXX46" s="1"/>
      <c r="GXY46" s="1"/>
      <c r="GXZ46" s="1"/>
      <c r="GYA46" s="1"/>
      <c r="GYB46" s="1"/>
      <c r="GYC46" s="1"/>
      <c r="GYD46" s="1"/>
      <c r="GYE46" s="1"/>
      <c r="GYF46" s="1"/>
      <c r="GYG46" s="1"/>
      <c r="GYH46" s="1"/>
      <c r="GYI46" s="1"/>
      <c r="GYJ46" s="1"/>
      <c r="GYK46" s="1"/>
      <c r="GYL46" s="1"/>
      <c r="GYM46" s="1"/>
      <c r="GYN46" s="1"/>
      <c r="GYO46" s="1"/>
      <c r="GYP46" s="1"/>
      <c r="GYQ46" s="1"/>
      <c r="GYR46" s="1"/>
      <c r="GYS46" s="1"/>
      <c r="GYT46" s="1"/>
      <c r="GYU46" s="1"/>
      <c r="GYV46" s="1"/>
      <c r="GYW46" s="1"/>
      <c r="GYX46" s="1"/>
      <c r="GYY46" s="1"/>
      <c r="GYZ46" s="1"/>
      <c r="GZA46" s="1"/>
      <c r="GZB46" s="1"/>
      <c r="GZC46" s="1"/>
      <c r="GZD46" s="1"/>
      <c r="GZE46" s="1"/>
      <c r="GZF46" s="1"/>
      <c r="GZG46" s="1"/>
      <c r="GZH46" s="1"/>
      <c r="GZI46" s="1"/>
      <c r="GZJ46" s="1"/>
      <c r="GZK46" s="1"/>
      <c r="GZL46" s="1"/>
      <c r="GZM46" s="1"/>
      <c r="GZN46" s="1"/>
      <c r="GZO46" s="1"/>
      <c r="GZP46" s="1"/>
      <c r="GZQ46" s="1"/>
      <c r="GZR46" s="1"/>
      <c r="GZS46" s="1"/>
      <c r="GZT46" s="1"/>
      <c r="GZU46" s="1"/>
      <c r="GZV46" s="1"/>
      <c r="GZW46" s="1"/>
      <c r="GZX46" s="1"/>
      <c r="GZY46" s="1"/>
      <c r="GZZ46" s="1"/>
      <c r="HAA46" s="1"/>
      <c r="HAB46" s="1"/>
      <c r="HAC46" s="1"/>
      <c r="HAD46" s="1"/>
      <c r="HAE46" s="1"/>
      <c r="HAF46" s="1"/>
      <c r="HAG46" s="1"/>
      <c r="HAH46" s="1"/>
      <c r="HAI46" s="1"/>
      <c r="HAJ46" s="1"/>
      <c r="HAK46" s="1"/>
      <c r="HAL46" s="1"/>
      <c r="HAM46" s="1"/>
      <c r="HAN46" s="1"/>
      <c r="HAO46" s="1"/>
      <c r="HAP46" s="1"/>
      <c r="HAQ46" s="1"/>
      <c r="HAR46" s="1"/>
      <c r="HAS46" s="1"/>
      <c r="HAT46" s="1"/>
      <c r="HAU46" s="1"/>
      <c r="HAV46" s="1"/>
      <c r="HAW46" s="1"/>
      <c r="HAX46" s="1"/>
      <c r="HAY46" s="1"/>
      <c r="HAZ46" s="1"/>
      <c r="HBA46" s="1"/>
      <c r="HBB46" s="1"/>
      <c r="HBC46" s="1"/>
      <c r="HBD46" s="1"/>
      <c r="HBE46" s="1"/>
      <c r="HBF46" s="1"/>
      <c r="HBG46" s="1"/>
      <c r="HBH46" s="1"/>
      <c r="HBI46" s="1"/>
      <c r="HBJ46" s="1"/>
      <c r="HBK46" s="1"/>
      <c r="HBL46" s="1"/>
      <c r="HBM46" s="1"/>
      <c r="HBN46" s="1"/>
      <c r="HBO46" s="1"/>
      <c r="HBP46" s="1"/>
      <c r="HBQ46" s="1"/>
      <c r="HBR46" s="1"/>
      <c r="HBS46" s="1"/>
      <c r="HBT46" s="1"/>
      <c r="HBU46" s="1"/>
      <c r="HBV46" s="1"/>
      <c r="HBW46" s="1"/>
      <c r="HBX46" s="1"/>
      <c r="HBY46" s="1"/>
      <c r="HBZ46" s="1"/>
      <c r="HCA46" s="1"/>
      <c r="HCB46" s="1"/>
      <c r="HCC46" s="1"/>
      <c r="HCD46" s="1"/>
      <c r="HCE46" s="1"/>
      <c r="HCF46" s="1"/>
      <c r="HCG46" s="1"/>
      <c r="HCH46" s="1"/>
      <c r="HCI46" s="1"/>
      <c r="HCJ46" s="1"/>
      <c r="HCK46" s="1"/>
      <c r="HCL46" s="1"/>
      <c r="HCM46" s="1"/>
      <c r="HCN46" s="1"/>
      <c r="HCO46" s="1"/>
      <c r="HCP46" s="1"/>
      <c r="HCQ46" s="1"/>
      <c r="HCR46" s="1"/>
      <c r="HCS46" s="1"/>
      <c r="HCT46" s="1"/>
      <c r="HCU46" s="1"/>
      <c r="HCV46" s="1"/>
      <c r="HCW46" s="1"/>
      <c r="HCX46" s="1"/>
      <c r="HCY46" s="1"/>
      <c r="HCZ46" s="1"/>
      <c r="HDA46" s="1"/>
      <c r="HDB46" s="1"/>
      <c r="HDC46" s="1"/>
      <c r="HDD46" s="1"/>
      <c r="HDE46" s="1"/>
      <c r="HDF46" s="1"/>
      <c r="HDG46" s="1"/>
      <c r="HDH46" s="1"/>
      <c r="HDI46" s="1"/>
      <c r="HDJ46" s="1"/>
      <c r="HDK46" s="1"/>
      <c r="HDL46" s="1"/>
      <c r="HDM46" s="1"/>
      <c r="HDN46" s="1"/>
      <c r="HDO46" s="1"/>
      <c r="HDP46" s="1"/>
      <c r="HDQ46" s="1"/>
      <c r="HDR46" s="1"/>
      <c r="HDS46" s="1"/>
      <c r="HDT46" s="1"/>
      <c r="HDU46" s="1"/>
      <c r="HDV46" s="1"/>
      <c r="HDW46" s="1"/>
      <c r="HDX46" s="1"/>
      <c r="HDY46" s="1"/>
      <c r="HDZ46" s="1"/>
      <c r="HEA46" s="1"/>
      <c r="HEB46" s="1"/>
      <c r="HEC46" s="1"/>
      <c r="HED46" s="1"/>
      <c r="HEE46" s="1"/>
      <c r="HEF46" s="1"/>
      <c r="HEG46" s="1"/>
      <c r="HEH46" s="1"/>
      <c r="HEI46" s="1"/>
      <c r="HEJ46" s="1"/>
      <c r="HEK46" s="1"/>
      <c r="HEL46" s="1"/>
      <c r="HEM46" s="1"/>
      <c r="HEN46" s="1"/>
      <c r="HEO46" s="1"/>
      <c r="HEP46" s="1"/>
      <c r="HEQ46" s="1"/>
      <c r="HER46" s="1"/>
      <c r="HES46" s="1"/>
      <c r="HET46" s="1"/>
      <c r="HEU46" s="1"/>
      <c r="HEV46" s="1"/>
      <c r="HEW46" s="1"/>
      <c r="HEX46" s="1"/>
      <c r="HEY46" s="1"/>
      <c r="HEZ46" s="1"/>
      <c r="HFA46" s="1"/>
      <c r="HFB46" s="1"/>
      <c r="HFC46" s="1"/>
      <c r="HFD46" s="1"/>
      <c r="HFE46" s="1"/>
      <c r="HFF46" s="1"/>
      <c r="HFG46" s="1"/>
      <c r="HFH46" s="1"/>
      <c r="HFI46" s="1"/>
      <c r="HFJ46" s="1"/>
      <c r="HFK46" s="1"/>
      <c r="HFL46" s="1"/>
      <c r="HFM46" s="1"/>
      <c r="HFN46" s="1"/>
      <c r="HFO46" s="1"/>
      <c r="HFP46" s="1"/>
      <c r="HFQ46" s="1"/>
      <c r="HFR46" s="1"/>
      <c r="HFS46" s="1"/>
      <c r="HFT46" s="1"/>
      <c r="HFU46" s="1"/>
      <c r="HFV46" s="1"/>
      <c r="HFW46" s="1"/>
      <c r="HFX46" s="1"/>
      <c r="HFY46" s="1"/>
      <c r="HFZ46" s="1"/>
      <c r="HGA46" s="1"/>
      <c r="HGB46" s="1"/>
      <c r="HGC46" s="1"/>
      <c r="HGD46" s="1"/>
      <c r="HGE46" s="1"/>
      <c r="HGF46" s="1"/>
      <c r="HGG46" s="1"/>
      <c r="HGH46" s="1"/>
      <c r="HGI46" s="1"/>
      <c r="HGJ46" s="1"/>
      <c r="HGK46" s="1"/>
      <c r="HGL46" s="1"/>
      <c r="HGM46" s="1"/>
      <c r="HGN46" s="1"/>
      <c r="HGO46" s="1"/>
      <c r="HGP46" s="1"/>
      <c r="HGQ46" s="1"/>
      <c r="HGR46" s="1"/>
      <c r="HGS46" s="1"/>
      <c r="HGT46" s="1"/>
      <c r="HGU46" s="1"/>
      <c r="HGV46" s="1"/>
      <c r="HGW46" s="1"/>
      <c r="HGX46" s="1"/>
      <c r="HGY46" s="1"/>
      <c r="HGZ46" s="1"/>
      <c r="HHA46" s="1"/>
      <c r="HHB46" s="1"/>
      <c r="HHC46" s="1"/>
      <c r="HHD46" s="1"/>
      <c r="HHE46" s="1"/>
      <c r="HHF46" s="1"/>
      <c r="HHG46" s="1"/>
      <c r="HHH46" s="1"/>
      <c r="HHI46" s="1"/>
      <c r="HHJ46" s="1"/>
      <c r="HHK46" s="1"/>
      <c r="HHL46" s="1"/>
      <c r="HHM46" s="1"/>
      <c r="HHN46" s="1"/>
      <c r="HHO46" s="1"/>
      <c r="HHP46" s="1"/>
      <c r="HHQ46" s="1"/>
      <c r="HHR46" s="1"/>
      <c r="HHS46" s="1"/>
      <c r="HHT46" s="1"/>
      <c r="HHU46" s="1"/>
      <c r="HHV46" s="1"/>
      <c r="HHW46" s="1"/>
      <c r="HHX46" s="1"/>
      <c r="HHY46" s="1"/>
      <c r="HHZ46" s="1"/>
      <c r="HIA46" s="1"/>
      <c r="HIB46" s="1"/>
      <c r="HIC46" s="1"/>
      <c r="HID46" s="1"/>
      <c r="HIE46" s="1"/>
      <c r="HIF46" s="1"/>
      <c r="HIG46" s="1"/>
      <c r="HIH46" s="1"/>
      <c r="HII46" s="1"/>
      <c r="HIJ46" s="1"/>
      <c r="HIK46" s="1"/>
      <c r="HIL46" s="1"/>
      <c r="HIM46" s="1"/>
      <c r="HIN46" s="1"/>
      <c r="HIO46" s="1"/>
      <c r="HIP46" s="1"/>
      <c r="HIQ46" s="1"/>
      <c r="HIR46" s="1"/>
      <c r="HIS46" s="1"/>
      <c r="HIT46" s="1"/>
      <c r="HIU46" s="1"/>
      <c r="HIV46" s="1"/>
      <c r="HIW46" s="1"/>
      <c r="HIX46" s="1"/>
      <c r="HIY46" s="1"/>
      <c r="HIZ46" s="1"/>
      <c r="HJA46" s="1"/>
      <c r="HJB46" s="1"/>
      <c r="HJC46" s="1"/>
      <c r="HJD46" s="1"/>
      <c r="HJE46" s="1"/>
      <c r="HJF46" s="1"/>
      <c r="HJG46" s="1"/>
      <c r="HJH46" s="1"/>
      <c r="HJI46" s="1"/>
      <c r="HJJ46" s="1"/>
      <c r="HJK46" s="1"/>
      <c r="HJL46" s="1"/>
      <c r="HJM46" s="1"/>
      <c r="HJN46" s="1"/>
      <c r="HJO46" s="1"/>
      <c r="HJP46" s="1"/>
      <c r="HJQ46" s="1"/>
      <c r="HJR46" s="1"/>
      <c r="HJS46" s="1"/>
      <c r="HJT46" s="1"/>
      <c r="HJU46" s="1"/>
      <c r="HJV46" s="1"/>
      <c r="HJW46" s="1"/>
      <c r="HJX46" s="1"/>
      <c r="HJY46" s="1"/>
      <c r="HJZ46" s="1"/>
      <c r="HKA46" s="1"/>
      <c r="HKB46" s="1"/>
      <c r="HKC46" s="1"/>
      <c r="HKD46" s="1"/>
      <c r="HKE46" s="1"/>
      <c r="HKF46" s="1"/>
      <c r="HKG46" s="1"/>
      <c r="HKH46" s="1"/>
      <c r="HKI46" s="1"/>
      <c r="HKJ46" s="1"/>
      <c r="HKK46" s="1"/>
      <c r="HKL46" s="1"/>
      <c r="HKM46" s="1"/>
      <c r="HKN46" s="1"/>
      <c r="HKO46" s="1"/>
      <c r="HKP46" s="1"/>
      <c r="HKQ46" s="1"/>
      <c r="HKR46" s="1"/>
      <c r="HKS46" s="1"/>
      <c r="HKT46" s="1"/>
      <c r="HKU46" s="1"/>
      <c r="HKV46" s="1"/>
      <c r="HKW46" s="1"/>
      <c r="HKX46" s="1"/>
      <c r="HKY46" s="1"/>
      <c r="HKZ46" s="1"/>
      <c r="HLA46" s="1"/>
      <c r="HLB46" s="1"/>
      <c r="HLC46" s="1"/>
      <c r="HLD46" s="1"/>
      <c r="HLE46" s="1"/>
      <c r="HLF46" s="1"/>
      <c r="HLG46" s="1"/>
      <c r="HLH46" s="1"/>
      <c r="HLI46" s="1"/>
      <c r="HLJ46" s="1"/>
      <c r="HLK46" s="1"/>
      <c r="HLL46" s="1"/>
      <c r="HLM46" s="1"/>
      <c r="HLN46" s="1"/>
      <c r="HLO46" s="1"/>
      <c r="HLP46" s="1"/>
      <c r="HLQ46" s="1"/>
      <c r="HLR46" s="1"/>
      <c r="HLS46" s="1"/>
      <c r="HLT46" s="1"/>
      <c r="HLU46" s="1"/>
      <c r="HLV46" s="1"/>
      <c r="HLW46" s="1"/>
      <c r="HLX46" s="1"/>
      <c r="HLY46" s="1"/>
      <c r="HLZ46" s="1"/>
      <c r="HMA46" s="1"/>
      <c r="HMB46" s="1"/>
      <c r="HMC46" s="1"/>
      <c r="HMD46" s="1"/>
      <c r="HME46" s="1"/>
      <c r="HMF46" s="1"/>
      <c r="HMG46" s="1"/>
      <c r="HMH46" s="1"/>
      <c r="HMI46" s="1"/>
      <c r="HMJ46" s="1"/>
      <c r="HMK46" s="1"/>
      <c r="HML46" s="1"/>
      <c r="HMM46" s="1"/>
      <c r="HMN46" s="1"/>
      <c r="HMO46" s="1"/>
      <c r="HMP46" s="1"/>
      <c r="HMQ46" s="1"/>
      <c r="HMR46" s="1"/>
      <c r="HMS46" s="1"/>
      <c r="HMT46" s="1"/>
      <c r="HMU46" s="1"/>
      <c r="HMV46" s="1"/>
      <c r="HMW46" s="1"/>
      <c r="HMX46" s="1"/>
      <c r="HMY46" s="1"/>
      <c r="HMZ46" s="1"/>
      <c r="HNA46" s="1"/>
      <c r="HNB46" s="1"/>
      <c r="HNC46" s="1"/>
      <c r="HND46" s="1"/>
      <c r="HNE46" s="1"/>
      <c r="HNF46" s="1"/>
      <c r="HNG46" s="1"/>
      <c r="HNH46" s="1"/>
      <c r="HNI46" s="1"/>
      <c r="HNJ46" s="1"/>
      <c r="HNK46" s="1"/>
      <c r="HNL46" s="1"/>
      <c r="HNM46" s="1"/>
      <c r="HNN46" s="1"/>
      <c r="HNO46" s="1"/>
      <c r="HNP46" s="1"/>
      <c r="HNQ46" s="1"/>
      <c r="HNR46" s="1"/>
      <c r="HNS46" s="1"/>
      <c r="HNT46" s="1"/>
      <c r="HNU46" s="1"/>
      <c r="HNV46" s="1"/>
      <c r="HNW46" s="1"/>
      <c r="HNX46" s="1"/>
      <c r="HNY46" s="1"/>
      <c r="HNZ46" s="1"/>
      <c r="HOA46" s="1"/>
      <c r="HOB46" s="1"/>
      <c r="HOC46" s="1"/>
      <c r="HOD46" s="1"/>
      <c r="HOE46" s="1"/>
      <c r="HOF46" s="1"/>
      <c r="HOG46" s="1"/>
      <c r="HOH46" s="1"/>
      <c r="HOI46" s="1"/>
      <c r="HOJ46" s="1"/>
      <c r="HOK46" s="1"/>
      <c r="HOL46" s="1"/>
      <c r="HOM46" s="1"/>
      <c r="HON46" s="1"/>
      <c r="HOO46" s="1"/>
      <c r="HOP46" s="1"/>
      <c r="HOQ46" s="1"/>
      <c r="HOR46" s="1"/>
      <c r="HOS46" s="1"/>
      <c r="HOT46" s="1"/>
      <c r="HOU46" s="1"/>
      <c r="HOV46" s="1"/>
      <c r="HOW46" s="1"/>
      <c r="HOX46" s="1"/>
      <c r="HOY46" s="1"/>
      <c r="HOZ46" s="1"/>
      <c r="HPA46" s="1"/>
      <c r="HPB46" s="1"/>
      <c r="HPC46" s="1"/>
      <c r="HPD46" s="1"/>
      <c r="HPE46" s="1"/>
      <c r="HPF46" s="1"/>
      <c r="HPG46" s="1"/>
      <c r="HPH46" s="1"/>
      <c r="HPI46" s="1"/>
      <c r="HPJ46" s="1"/>
      <c r="HPK46" s="1"/>
      <c r="HPL46" s="1"/>
      <c r="HPM46" s="1"/>
      <c r="HPN46" s="1"/>
      <c r="HPO46" s="1"/>
      <c r="HPP46" s="1"/>
      <c r="HPQ46" s="1"/>
      <c r="HPR46" s="1"/>
      <c r="HPS46" s="1"/>
      <c r="HPT46" s="1"/>
      <c r="HPU46" s="1"/>
      <c r="HPV46" s="1"/>
      <c r="HPW46" s="1"/>
      <c r="HPX46" s="1"/>
      <c r="HPY46" s="1"/>
      <c r="HPZ46" s="1"/>
      <c r="HQA46" s="1"/>
      <c r="HQB46" s="1"/>
      <c r="HQC46" s="1"/>
      <c r="HQD46" s="1"/>
      <c r="HQE46" s="1"/>
      <c r="HQF46" s="1"/>
      <c r="HQG46" s="1"/>
      <c r="HQH46" s="1"/>
      <c r="HQI46" s="1"/>
      <c r="HQJ46" s="1"/>
      <c r="HQK46" s="1"/>
      <c r="HQL46" s="1"/>
      <c r="HQM46" s="1"/>
      <c r="HQN46" s="1"/>
      <c r="HQO46" s="1"/>
      <c r="HQP46" s="1"/>
      <c r="HQQ46" s="1"/>
      <c r="HQR46" s="1"/>
      <c r="HQS46" s="1"/>
      <c r="HQT46" s="1"/>
      <c r="HQU46" s="1"/>
      <c r="HQV46" s="1"/>
      <c r="HQW46" s="1"/>
      <c r="HQX46" s="1"/>
      <c r="HQY46" s="1"/>
      <c r="HQZ46" s="1"/>
      <c r="HRA46" s="1"/>
      <c r="HRB46" s="1"/>
      <c r="HRC46" s="1"/>
      <c r="HRD46" s="1"/>
      <c r="HRE46" s="1"/>
      <c r="HRF46" s="1"/>
      <c r="HRG46" s="1"/>
      <c r="HRH46" s="1"/>
      <c r="HRI46" s="1"/>
      <c r="HRJ46" s="1"/>
      <c r="HRK46" s="1"/>
      <c r="HRL46" s="1"/>
      <c r="HRM46" s="1"/>
      <c r="HRN46" s="1"/>
      <c r="HRO46" s="1"/>
      <c r="HRP46" s="1"/>
      <c r="HRQ46" s="1"/>
      <c r="HRR46" s="1"/>
      <c r="HRS46" s="1"/>
      <c r="HRT46" s="1"/>
      <c r="HRU46" s="1"/>
      <c r="HRV46" s="1"/>
      <c r="HRW46" s="1"/>
      <c r="HRX46" s="1"/>
      <c r="HRY46" s="1"/>
      <c r="HRZ46" s="1"/>
      <c r="HSA46" s="1"/>
      <c r="HSB46" s="1"/>
      <c r="HSC46" s="1"/>
      <c r="HSD46" s="1"/>
      <c r="HSE46" s="1"/>
      <c r="HSF46" s="1"/>
      <c r="HSG46" s="1"/>
      <c r="HSH46" s="1"/>
      <c r="HSI46" s="1"/>
      <c r="HSJ46" s="1"/>
      <c r="HSK46" s="1"/>
      <c r="HSL46" s="1"/>
      <c r="HSM46" s="1"/>
      <c r="HSN46" s="1"/>
      <c r="HSO46" s="1"/>
      <c r="HSP46" s="1"/>
      <c r="HSQ46" s="1"/>
      <c r="HSR46" s="1"/>
      <c r="HSS46" s="1"/>
      <c r="HST46" s="1"/>
      <c r="HSU46" s="1"/>
      <c r="HSV46" s="1"/>
      <c r="HSW46" s="1"/>
      <c r="HSX46" s="1"/>
      <c r="HSY46" s="1"/>
      <c r="HSZ46" s="1"/>
      <c r="HTA46" s="1"/>
      <c r="HTB46" s="1"/>
      <c r="HTC46" s="1"/>
      <c r="HTD46" s="1"/>
      <c r="HTE46" s="1"/>
      <c r="HTF46" s="1"/>
      <c r="HTG46" s="1"/>
      <c r="HTH46" s="1"/>
      <c r="HTI46" s="1"/>
      <c r="HTJ46" s="1"/>
      <c r="HTK46" s="1"/>
      <c r="HTL46" s="1"/>
      <c r="HTM46" s="1"/>
      <c r="HTN46" s="1"/>
      <c r="HTO46" s="1"/>
      <c r="HTP46" s="1"/>
      <c r="HTQ46" s="1"/>
      <c r="HTR46" s="1"/>
      <c r="HTS46" s="1"/>
      <c r="HTT46" s="1"/>
      <c r="HTU46" s="1"/>
      <c r="HTV46" s="1"/>
      <c r="HTW46" s="1"/>
      <c r="HTX46" s="1"/>
      <c r="HTY46" s="1"/>
      <c r="HTZ46" s="1"/>
      <c r="HUA46" s="1"/>
      <c r="HUB46" s="1"/>
      <c r="HUC46" s="1"/>
      <c r="HUD46" s="1"/>
      <c r="HUE46" s="1"/>
      <c r="HUF46" s="1"/>
      <c r="HUG46" s="1"/>
      <c r="HUH46" s="1"/>
      <c r="HUI46" s="1"/>
      <c r="HUJ46" s="1"/>
      <c r="HUK46" s="1"/>
      <c r="HUL46" s="1"/>
      <c r="HUM46" s="1"/>
      <c r="HUN46" s="1"/>
      <c r="HUO46" s="1"/>
      <c r="HUP46" s="1"/>
      <c r="HUQ46" s="1"/>
      <c r="HUR46" s="1"/>
      <c r="HUS46" s="1"/>
      <c r="HUT46" s="1"/>
      <c r="HUU46" s="1"/>
      <c r="HUV46" s="1"/>
      <c r="HUW46" s="1"/>
      <c r="HUX46" s="1"/>
      <c r="HUY46" s="1"/>
      <c r="HUZ46" s="1"/>
      <c r="HVA46" s="1"/>
      <c r="HVB46" s="1"/>
      <c r="HVC46" s="1"/>
      <c r="HVD46" s="1"/>
      <c r="HVE46" s="1"/>
      <c r="HVF46" s="1"/>
      <c r="HVG46" s="1"/>
      <c r="HVH46" s="1"/>
      <c r="HVI46" s="1"/>
      <c r="HVJ46" s="1"/>
      <c r="HVK46" s="1"/>
      <c r="HVL46" s="1"/>
      <c r="HVM46" s="1"/>
      <c r="HVN46" s="1"/>
      <c r="HVO46" s="1"/>
      <c r="HVP46" s="1"/>
      <c r="HVQ46" s="1"/>
      <c r="HVR46" s="1"/>
      <c r="HVS46" s="1"/>
      <c r="HVT46" s="1"/>
      <c r="HVU46" s="1"/>
      <c r="HVV46" s="1"/>
      <c r="HVW46" s="1"/>
      <c r="HVX46" s="1"/>
      <c r="HVY46" s="1"/>
      <c r="HVZ46" s="1"/>
      <c r="HWA46" s="1"/>
      <c r="HWB46" s="1"/>
      <c r="HWC46" s="1"/>
      <c r="HWD46" s="1"/>
      <c r="HWE46" s="1"/>
      <c r="HWF46" s="1"/>
      <c r="HWG46" s="1"/>
      <c r="HWH46" s="1"/>
      <c r="HWI46" s="1"/>
      <c r="HWJ46" s="1"/>
      <c r="HWK46" s="1"/>
      <c r="HWL46" s="1"/>
      <c r="HWM46" s="1"/>
      <c r="HWN46" s="1"/>
      <c r="HWO46" s="1"/>
      <c r="HWP46" s="1"/>
      <c r="HWQ46" s="1"/>
      <c r="HWR46" s="1"/>
      <c r="HWS46" s="1"/>
      <c r="HWT46" s="1"/>
      <c r="HWU46" s="1"/>
      <c r="HWV46" s="1"/>
      <c r="HWW46" s="1"/>
      <c r="HWX46" s="1"/>
      <c r="HWY46" s="1"/>
      <c r="HWZ46" s="1"/>
      <c r="HXA46" s="1"/>
      <c r="HXB46" s="1"/>
      <c r="HXC46" s="1"/>
      <c r="HXD46" s="1"/>
      <c r="HXE46" s="1"/>
      <c r="HXF46" s="1"/>
      <c r="HXG46" s="1"/>
      <c r="HXH46" s="1"/>
      <c r="HXI46" s="1"/>
      <c r="HXJ46" s="1"/>
      <c r="HXK46" s="1"/>
      <c r="HXL46" s="1"/>
      <c r="HXM46" s="1"/>
      <c r="HXN46" s="1"/>
      <c r="HXO46" s="1"/>
      <c r="HXP46" s="1"/>
      <c r="HXQ46" s="1"/>
      <c r="HXR46" s="1"/>
      <c r="HXS46" s="1"/>
      <c r="HXT46" s="1"/>
      <c r="HXU46" s="1"/>
      <c r="HXV46" s="1"/>
      <c r="HXW46" s="1"/>
      <c r="HXX46" s="1"/>
      <c r="HXY46" s="1"/>
      <c r="HXZ46" s="1"/>
      <c r="HYA46" s="1"/>
      <c r="HYB46" s="1"/>
      <c r="HYC46" s="1"/>
      <c r="HYD46" s="1"/>
      <c r="HYE46" s="1"/>
      <c r="HYF46" s="1"/>
      <c r="HYG46" s="1"/>
      <c r="HYH46" s="1"/>
      <c r="HYI46" s="1"/>
      <c r="HYJ46" s="1"/>
      <c r="HYK46" s="1"/>
      <c r="HYL46" s="1"/>
      <c r="HYM46" s="1"/>
      <c r="HYN46" s="1"/>
      <c r="HYO46" s="1"/>
      <c r="HYP46" s="1"/>
      <c r="HYQ46" s="1"/>
      <c r="HYR46" s="1"/>
      <c r="HYS46" s="1"/>
      <c r="HYT46" s="1"/>
      <c r="HYU46" s="1"/>
      <c r="HYV46" s="1"/>
      <c r="HYW46" s="1"/>
      <c r="HYX46" s="1"/>
      <c r="HYY46" s="1"/>
      <c r="HYZ46" s="1"/>
      <c r="HZA46" s="1"/>
      <c r="HZB46" s="1"/>
      <c r="HZC46" s="1"/>
      <c r="HZD46" s="1"/>
      <c r="HZE46" s="1"/>
      <c r="HZF46" s="1"/>
      <c r="HZG46" s="1"/>
      <c r="HZH46" s="1"/>
      <c r="HZI46" s="1"/>
      <c r="HZJ46" s="1"/>
      <c r="HZK46" s="1"/>
      <c r="HZL46" s="1"/>
      <c r="HZM46" s="1"/>
      <c r="HZN46" s="1"/>
      <c r="HZO46" s="1"/>
      <c r="HZP46" s="1"/>
      <c r="HZQ46" s="1"/>
      <c r="HZR46" s="1"/>
      <c r="HZS46" s="1"/>
      <c r="HZT46" s="1"/>
      <c r="HZU46" s="1"/>
      <c r="HZV46" s="1"/>
      <c r="HZW46" s="1"/>
      <c r="HZX46" s="1"/>
      <c r="HZY46" s="1"/>
      <c r="HZZ46" s="1"/>
      <c r="IAA46" s="1"/>
      <c r="IAB46" s="1"/>
      <c r="IAC46" s="1"/>
      <c r="IAD46" s="1"/>
      <c r="IAE46" s="1"/>
      <c r="IAF46" s="1"/>
      <c r="IAG46" s="1"/>
      <c r="IAH46" s="1"/>
      <c r="IAI46" s="1"/>
      <c r="IAJ46" s="1"/>
      <c r="IAK46" s="1"/>
      <c r="IAL46" s="1"/>
      <c r="IAM46" s="1"/>
      <c r="IAN46" s="1"/>
      <c r="IAO46" s="1"/>
      <c r="IAP46" s="1"/>
      <c r="IAQ46" s="1"/>
      <c r="IAR46" s="1"/>
      <c r="IAS46" s="1"/>
      <c r="IAT46" s="1"/>
      <c r="IAU46" s="1"/>
      <c r="IAV46" s="1"/>
      <c r="IAW46" s="1"/>
      <c r="IAX46" s="1"/>
      <c r="IAY46" s="1"/>
      <c r="IAZ46" s="1"/>
      <c r="IBA46" s="1"/>
      <c r="IBB46" s="1"/>
      <c r="IBC46" s="1"/>
      <c r="IBD46" s="1"/>
      <c r="IBE46" s="1"/>
      <c r="IBF46" s="1"/>
      <c r="IBG46" s="1"/>
      <c r="IBH46" s="1"/>
      <c r="IBI46" s="1"/>
      <c r="IBJ46" s="1"/>
      <c r="IBK46" s="1"/>
      <c r="IBL46" s="1"/>
      <c r="IBM46" s="1"/>
      <c r="IBN46" s="1"/>
      <c r="IBO46" s="1"/>
      <c r="IBP46" s="1"/>
      <c r="IBQ46" s="1"/>
      <c r="IBR46" s="1"/>
      <c r="IBS46" s="1"/>
      <c r="IBT46" s="1"/>
      <c r="IBU46" s="1"/>
      <c r="IBV46" s="1"/>
      <c r="IBW46" s="1"/>
      <c r="IBX46" s="1"/>
      <c r="IBY46" s="1"/>
      <c r="IBZ46" s="1"/>
      <c r="ICA46" s="1"/>
      <c r="ICB46" s="1"/>
      <c r="ICC46" s="1"/>
      <c r="ICD46" s="1"/>
      <c r="ICE46" s="1"/>
      <c r="ICF46" s="1"/>
      <c r="ICG46" s="1"/>
      <c r="ICH46" s="1"/>
      <c r="ICI46" s="1"/>
      <c r="ICJ46" s="1"/>
      <c r="ICK46" s="1"/>
      <c r="ICL46" s="1"/>
      <c r="ICM46" s="1"/>
      <c r="ICN46" s="1"/>
      <c r="ICO46" s="1"/>
      <c r="ICP46" s="1"/>
      <c r="ICQ46" s="1"/>
      <c r="ICR46" s="1"/>
      <c r="ICS46" s="1"/>
      <c r="ICT46" s="1"/>
      <c r="ICU46" s="1"/>
      <c r="ICV46" s="1"/>
      <c r="ICW46" s="1"/>
      <c r="ICX46" s="1"/>
      <c r="ICY46" s="1"/>
      <c r="ICZ46" s="1"/>
      <c r="IDA46" s="1"/>
      <c r="IDB46" s="1"/>
      <c r="IDC46" s="1"/>
      <c r="IDD46" s="1"/>
      <c r="IDE46" s="1"/>
      <c r="IDF46" s="1"/>
      <c r="IDG46" s="1"/>
      <c r="IDH46" s="1"/>
      <c r="IDI46" s="1"/>
      <c r="IDJ46" s="1"/>
      <c r="IDK46" s="1"/>
      <c r="IDL46" s="1"/>
      <c r="IDM46" s="1"/>
      <c r="IDN46" s="1"/>
      <c r="IDO46" s="1"/>
      <c r="IDP46" s="1"/>
      <c r="IDQ46" s="1"/>
      <c r="IDR46" s="1"/>
      <c r="IDS46" s="1"/>
      <c r="IDT46" s="1"/>
      <c r="IDU46" s="1"/>
      <c r="IDV46" s="1"/>
      <c r="IDW46" s="1"/>
      <c r="IDX46" s="1"/>
      <c r="IDY46" s="1"/>
      <c r="IDZ46" s="1"/>
      <c r="IEA46" s="1"/>
      <c r="IEB46" s="1"/>
      <c r="IEC46" s="1"/>
      <c r="IED46" s="1"/>
      <c r="IEE46" s="1"/>
      <c r="IEF46" s="1"/>
      <c r="IEG46" s="1"/>
      <c r="IEH46" s="1"/>
      <c r="IEI46" s="1"/>
      <c r="IEJ46" s="1"/>
      <c r="IEK46" s="1"/>
      <c r="IEL46" s="1"/>
      <c r="IEM46" s="1"/>
      <c r="IEN46" s="1"/>
      <c r="IEO46" s="1"/>
      <c r="IEP46" s="1"/>
      <c r="IEQ46" s="1"/>
      <c r="IER46" s="1"/>
      <c r="IES46" s="1"/>
      <c r="IET46" s="1"/>
      <c r="IEU46" s="1"/>
      <c r="IEV46" s="1"/>
      <c r="IEW46" s="1"/>
      <c r="IEX46" s="1"/>
      <c r="IEY46" s="1"/>
      <c r="IEZ46" s="1"/>
      <c r="IFA46" s="1"/>
      <c r="IFB46" s="1"/>
      <c r="IFC46" s="1"/>
      <c r="IFD46" s="1"/>
      <c r="IFE46" s="1"/>
      <c r="IFF46" s="1"/>
      <c r="IFG46" s="1"/>
      <c r="IFH46" s="1"/>
      <c r="IFI46" s="1"/>
      <c r="IFJ46" s="1"/>
      <c r="IFK46" s="1"/>
      <c r="IFL46" s="1"/>
      <c r="IFM46" s="1"/>
      <c r="IFN46" s="1"/>
      <c r="IFO46" s="1"/>
      <c r="IFP46" s="1"/>
      <c r="IFQ46" s="1"/>
      <c r="IFR46" s="1"/>
      <c r="IFS46" s="1"/>
      <c r="IFT46" s="1"/>
      <c r="IFU46" s="1"/>
      <c r="IFV46" s="1"/>
      <c r="IFW46" s="1"/>
      <c r="IFX46" s="1"/>
      <c r="IFY46" s="1"/>
      <c r="IFZ46" s="1"/>
      <c r="IGA46" s="1"/>
      <c r="IGB46" s="1"/>
      <c r="IGC46" s="1"/>
      <c r="IGD46" s="1"/>
      <c r="IGE46" s="1"/>
      <c r="IGF46" s="1"/>
      <c r="IGG46" s="1"/>
      <c r="IGH46" s="1"/>
      <c r="IGI46" s="1"/>
      <c r="IGJ46" s="1"/>
      <c r="IGK46" s="1"/>
      <c r="IGL46" s="1"/>
      <c r="IGM46" s="1"/>
      <c r="IGN46" s="1"/>
      <c r="IGO46" s="1"/>
      <c r="IGP46" s="1"/>
      <c r="IGQ46" s="1"/>
      <c r="IGR46" s="1"/>
      <c r="IGS46" s="1"/>
      <c r="IGT46" s="1"/>
      <c r="IGU46" s="1"/>
      <c r="IGV46" s="1"/>
      <c r="IGW46" s="1"/>
      <c r="IGX46" s="1"/>
      <c r="IGY46" s="1"/>
      <c r="IGZ46" s="1"/>
      <c r="IHA46" s="1"/>
      <c r="IHB46" s="1"/>
      <c r="IHC46" s="1"/>
      <c r="IHD46" s="1"/>
      <c r="IHE46" s="1"/>
      <c r="IHF46" s="1"/>
      <c r="IHG46" s="1"/>
      <c r="IHH46" s="1"/>
      <c r="IHI46" s="1"/>
      <c r="IHJ46" s="1"/>
      <c r="IHK46" s="1"/>
      <c r="IHL46" s="1"/>
      <c r="IHM46" s="1"/>
      <c r="IHN46" s="1"/>
      <c r="IHO46" s="1"/>
      <c r="IHP46" s="1"/>
      <c r="IHQ46" s="1"/>
      <c r="IHR46" s="1"/>
      <c r="IHS46" s="1"/>
      <c r="IHT46" s="1"/>
      <c r="IHU46" s="1"/>
      <c r="IHV46" s="1"/>
      <c r="IHW46" s="1"/>
      <c r="IHX46" s="1"/>
      <c r="IHY46" s="1"/>
      <c r="IHZ46" s="1"/>
      <c r="IIA46" s="1"/>
      <c r="IIB46" s="1"/>
      <c r="IIC46" s="1"/>
      <c r="IID46" s="1"/>
      <c r="IIE46" s="1"/>
      <c r="IIF46" s="1"/>
      <c r="IIG46" s="1"/>
      <c r="IIH46" s="1"/>
      <c r="III46" s="1"/>
      <c r="IIJ46" s="1"/>
      <c r="IIK46" s="1"/>
      <c r="IIL46" s="1"/>
      <c r="IIM46" s="1"/>
      <c r="IIN46" s="1"/>
      <c r="IIO46" s="1"/>
      <c r="IIP46" s="1"/>
      <c r="IIQ46" s="1"/>
      <c r="IIR46" s="1"/>
      <c r="IIS46" s="1"/>
      <c r="IIT46" s="1"/>
      <c r="IIU46" s="1"/>
      <c r="IIV46" s="1"/>
      <c r="IIW46" s="1"/>
      <c r="IIX46" s="1"/>
      <c r="IIY46" s="1"/>
      <c r="IIZ46" s="1"/>
      <c r="IJA46" s="1"/>
      <c r="IJB46" s="1"/>
      <c r="IJC46" s="1"/>
      <c r="IJD46" s="1"/>
      <c r="IJE46" s="1"/>
      <c r="IJF46" s="1"/>
      <c r="IJG46" s="1"/>
      <c r="IJH46" s="1"/>
      <c r="IJI46" s="1"/>
      <c r="IJJ46" s="1"/>
      <c r="IJK46" s="1"/>
      <c r="IJL46" s="1"/>
      <c r="IJM46" s="1"/>
      <c r="IJN46" s="1"/>
      <c r="IJO46" s="1"/>
      <c r="IJP46" s="1"/>
      <c r="IJQ46" s="1"/>
      <c r="IJR46" s="1"/>
      <c r="IJS46" s="1"/>
      <c r="IJT46" s="1"/>
      <c r="IJU46" s="1"/>
      <c r="IJV46" s="1"/>
      <c r="IJW46" s="1"/>
      <c r="IJX46" s="1"/>
      <c r="IJY46" s="1"/>
      <c r="IJZ46" s="1"/>
      <c r="IKA46" s="1"/>
      <c r="IKB46" s="1"/>
      <c r="IKC46" s="1"/>
      <c r="IKD46" s="1"/>
      <c r="IKE46" s="1"/>
      <c r="IKF46" s="1"/>
      <c r="IKG46" s="1"/>
      <c r="IKH46" s="1"/>
      <c r="IKI46" s="1"/>
      <c r="IKJ46" s="1"/>
      <c r="IKK46" s="1"/>
      <c r="IKL46" s="1"/>
      <c r="IKM46" s="1"/>
      <c r="IKN46" s="1"/>
      <c r="IKO46" s="1"/>
      <c r="IKP46" s="1"/>
      <c r="IKQ46" s="1"/>
      <c r="IKR46" s="1"/>
      <c r="IKS46" s="1"/>
      <c r="IKT46" s="1"/>
      <c r="IKU46" s="1"/>
      <c r="IKV46" s="1"/>
      <c r="IKW46" s="1"/>
      <c r="IKX46" s="1"/>
      <c r="IKY46" s="1"/>
      <c r="IKZ46" s="1"/>
      <c r="ILA46" s="1"/>
      <c r="ILB46" s="1"/>
      <c r="ILC46" s="1"/>
      <c r="ILD46" s="1"/>
      <c r="ILE46" s="1"/>
      <c r="ILF46" s="1"/>
      <c r="ILG46" s="1"/>
      <c r="ILH46" s="1"/>
      <c r="ILI46" s="1"/>
      <c r="ILJ46" s="1"/>
      <c r="ILK46" s="1"/>
      <c r="ILL46" s="1"/>
      <c r="ILM46" s="1"/>
      <c r="ILN46" s="1"/>
      <c r="ILO46" s="1"/>
      <c r="ILP46" s="1"/>
      <c r="ILQ46" s="1"/>
      <c r="ILR46" s="1"/>
      <c r="ILS46" s="1"/>
      <c r="ILT46" s="1"/>
      <c r="ILU46" s="1"/>
      <c r="ILV46" s="1"/>
      <c r="ILW46" s="1"/>
      <c r="ILX46" s="1"/>
      <c r="ILY46" s="1"/>
      <c r="ILZ46" s="1"/>
      <c r="IMA46" s="1"/>
      <c r="IMB46" s="1"/>
      <c r="IMC46" s="1"/>
      <c r="IMD46" s="1"/>
      <c r="IME46" s="1"/>
      <c r="IMF46" s="1"/>
      <c r="IMG46" s="1"/>
      <c r="IMH46" s="1"/>
      <c r="IMI46" s="1"/>
      <c r="IMJ46" s="1"/>
      <c r="IMK46" s="1"/>
      <c r="IML46" s="1"/>
      <c r="IMM46" s="1"/>
      <c r="IMN46" s="1"/>
      <c r="IMO46" s="1"/>
      <c r="IMP46" s="1"/>
      <c r="IMQ46" s="1"/>
      <c r="IMR46" s="1"/>
      <c r="IMS46" s="1"/>
      <c r="IMT46" s="1"/>
      <c r="IMU46" s="1"/>
      <c r="IMV46" s="1"/>
      <c r="IMW46" s="1"/>
      <c r="IMX46" s="1"/>
      <c r="IMY46" s="1"/>
      <c r="IMZ46" s="1"/>
      <c r="INA46" s="1"/>
      <c r="INB46" s="1"/>
      <c r="INC46" s="1"/>
      <c r="IND46" s="1"/>
      <c r="INE46" s="1"/>
      <c r="INF46" s="1"/>
      <c r="ING46" s="1"/>
      <c r="INH46" s="1"/>
      <c r="INI46" s="1"/>
      <c r="INJ46" s="1"/>
      <c r="INK46" s="1"/>
      <c r="INL46" s="1"/>
      <c r="INM46" s="1"/>
      <c r="INN46" s="1"/>
      <c r="INO46" s="1"/>
      <c r="INP46" s="1"/>
      <c r="INQ46" s="1"/>
      <c r="INR46" s="1"/>
      <c r="INS46" s="1"/>
      <c r="INT46" s="1"/>
      <c r="INU46" s="1"/>
      <c r="INV46" s="1"/>
      <c r="INW46" s="1"/>
      <c r="INX46" s="1"/>
      <c r="INY46" s="1"/>
      <c r="INZ46" s="1"/>
      <c r="IOA46" s="1"/>
      <c r="IOB46" s="1"/>
      <c r="IOC46" s="1"/>
      <c r="IOD46" s="1"/>
      <c r="IOE46" s="1"/>
      <c r="IOF46" s="1"/>
      <c r="IOG46" s="1"/>
      <c r="IOH46" s="1"/>
      <c r="IOI46" s="1"/>
      <c r="IOJ46" s="1"/>
      <c r="IOK46" s="1"/>
      <c r="IOL46" s="1"/>
      <c r="IOM46" s="1"/>
      <c r="ION46" s="1"/>
      <c r="IOO46" s="1"/>
      <c r="IOP46" s="1"/>
      <c r="IOQ46" s="1"/>
      <c r="IOR46" s="1"/>
      <c r="IOS46" s="1"/>
      <c r="IOT46" s="1"/>
      <c r="IOU46" s="1"/>
      <c r="IOV46" s="1"/>
      <c r="IOW46" s="1"/>
      <c r="IOX46" s="1"/>
      <c r="IOY46" s="1"/>
      <c r="IOZ46" s="1"/>
      <c r="IPA46" s="1"/>
      <c r="IPB46" s="1"/>
      <c r="IPC46" s="1"/>
      <c r="IPD46" s="1"/>
      <c r="IPE46" s="1"/>
      <c r="IPF46" s="1"/>
      <c r="IPG46" s="1"/>
      <c r="IPH46" s="1"/>
      <c r="IPI46" s="1"/>
      <c r="IPJ46" s="1"/>
      <c r="IPK46" s="1"/>
      <c r="IPL46" s="1"/>
      <c r="IPM46" s="1"/>
      <c r="IPN46" s="1"/>
      <c r="IPO46" s="1"/>
      <c r="IPP46" s="1"/>
      <c r="IPQ46" s="1"/>
      <c r="IPR46" s="1"/>
      <c r="IPS46" s="1"/>
      <c r="IPT46" s="1"/>
      <c r="IPU46" s="1"/>
      <c r="IPV46" s="1"/>
      <c r="IPW46" s="1"/>
      <c r="IPX46" s="1"/>
      <c r="IPY46" s="1"/>
      <c r="IPZ46" s="1"/>
      <c r="IQA46" s="1"/>
      <c r="IQB46" s="1"/>
      <c r="IQC46" s="1"/>
      <c r="IQD46" s="1"/>
      <c r="IQE46" s="1"/>
      <c r="IQF46" s="1"/>
      <c r="IQG46" s="1"/>
      <c r="IQH46" s="1"/>
      <c r="IQI46" s="1"/>
      <c r="IQJ46" s="1"/>
      <c r="IQK46" s="1"/>
      <c r="IQL46" s="1"/>
      <c r="IQM46" s="1"/>
      <c r="IQN46" s="1"/>
      <c r="IQO46" s="1"/>
      <c r="IQP46" s="1"/>
      <c r="IQQ46" s="1"/>
      <c r="IQR46" s="1"/>
      <c r="IQS46" s="1"/>
      <c r="IQT46" s="1"/>
      <c r="IQU46" s="1"/>
      <c r="IQV46" s="1"/>
      <c r="IQW46" s="1"/>
      <c r="IQX46" s="1"/>
      <c r="IQY46" s="1"/>
      <c r="IQZ46" s="1"/>
      <c r="IRA46" s="1"/>
      <c r="IRB46" s="1"/>
      <c r="IRC46" s="1"/>
      <c r="IRD46" s="1"/>
      <c r="IRE46" s="1"/>
      <c r="IRF46" s="1"/>
      <c r="IRG46" s="1"/>
      <c r="IRH46" s="1"/>
      <c r="IRI46" s="1"/>
      <c r="IRJ46" s="1"/>
      <c r="IRK46" s="1"/>
      <c r="IRL46" s="1"/>
      <c r="IRM46" s="1"/>
      <c r="IRN46" s="1"/>
      <c r="IRO46" s="1"/>
      <c r="IRP46" s="1"/>
      <c r="IRQ46" s="1"/>
      <c r="IRR46" s="1"/>
      <c r="IRS46" s="1"/>
      <c r="IRT46" s="1"/>
      <c r="IRU46" s="1"/>
      <c r="IRV46" s="1"/>
      <c r="IRW46" s="1"/>
      <c r="IRX46" s="1"/>
      <c r="IRY46" s="1"/>
      <c r="IRZ46" s="1"/>
      <c r="ISA46" s="1"/>
      <c r="ISB46" s="1"/>
      <c r="ISC46" s="1"/>
      <c r="ISD46" s="1"/>
      <c r="ISE46" s="1"/>
      <c r="ISF46" s="1"/>
      <c r="ISG46" s="1"/>
      <c r="ISH46" s="1"/>
      <c r="ISI46" s="1"/>
      <c r="ISJ46" s="1"/>
      <c r="ISK46" s="1"/>
      <c r="ISL46" s="1"/>
      <c r="ISM46" s="1"/>
      <c r="ISN46" s="1"/>
      <c r="ISO46" s="1"/>
      <c r="ISP46" s="1"/>
      <c r="ISQ46" s="1"/>
      <c r="ISR46" s="1"/>
      <c r="ISS46" s="1"/>
      <c r="IST46" s="1"/>
      <c r="ISU46" s="1"/>
      <c r="ISV46" s="1"/>
      <c r="ISW46" s="1"/>
      <c r="ISX46" s="1"/>
      <c r="ISY46" s="1"/>
      <c r="ISZ46" s="1"/>
      <c r="ITA46" s="1"/>
      <c r="ITB46" s="1"/>
      <c r="ITC46" s="1"/>
      <c r="ITD46" s="1"/>
      <c r="ITE46" s="1"/>
      <c r="ITF46" s="1"/>
      <c r="ITG46" s="1"/>
      <c r="ITH46" s="1"/>
      <c r="ITI46" s="1"/>
      <c r="ITJ46" s="1"/>
      <c r="ITK46" s="1"/>
      <c r="ITL46" s="1"/>
      <c r="ITM46" s="1"/>
      <c r="ITN46" s="1"/>
      <c r="ITO46" s="1"/>
      <c r="ITP46" s="1"/>
      <c r="ITQ46" s="1"/>
      <c r="ITR46" s="1"/>
      <c r="ITS46" s="1"/>
      <c r="ITT46" s="1"/>
      <c r="ITU46" s="1"/>
      <c r="ITV46" s="1"/>
      <c r="ITW46" s="1"/>
      <c r="ITX46" s="1"/>
      <c r="ITY46" s="1"/>
      <c r="ITZ46" s="1"/>
      <c r="IUA46" s="1"/>
      <c r="IUB46" s="1"/>
      <c r="IUC46" s="1"/>
      <c r="IUD46" s="1"/>
      <c r="IUE46" s="1"/>
      <c r="IUF46" s="1"/>
      <c r="IUG46" s="1"/>
      <c r="IUH46" s="1"/>
      <c r="IUI46" s="1"/>
      <c r="IUJ46" s="1"/>
      <c r="IUK46" s="1"/>
      <c r="IUL46" s="1"/>
      <c r="IUM46" s="1"/>
      <c r="IUN46" s="1"/>
      <c r="IUO46" s="1"/>
      <c r="IUP46" s="1"/>
      <c r="IUQ46" s="1"/>
      <c r="IUR46" s="1"/>
      <c r="IUS46" s="1"/>
      <c r="IUT46" s="1"/>
      <c r="IUU46" s="1"/>
      <c r="IUV46" s="1"/>
      <c r="IUW46" s="1"/>
      <c r="IUX46" s="1"/>
      <c r="IUY46" s="1"/>
      <c r="IUZ46" s="1"/>
      <c r="IVA46" s="1"/>
      <c r="IVB46" s="1"/>
      <c r="IVC46" s="1"/>
      <c r="IVD46" s="1"/>
      <c r="IVE46" s="1"/>
      <c r="IVF46" s="1"/>
      <c r="IVG46" s="1"/>
      <c r="IVH46" s="1"/>
      <c r="IVI46" s="1"/>
      <c r="IVJ46" s="1"/>
      <c r="IVK46" s="1"/>
      <c r="IVL46" s="1"/>
      <c r="IVM46" s="1"/>
      <c r="IVN46" s="1"/>
      <c r="IVO46" s="1"/>
      <c r="IVP46" s="1"/>
      <c r="IVQ46" s="1"/>
      <c r="IVR46" s="1"/>
      <c r="IVS46" s="1"/>
      <c r="IVT46" s="1"/>
      <c r="IVU46" s="1"/>
      <c r="IVV46" s="1"/>
      <c r="IVW46" s="1"/>
      <c r="IVX46" s="1"/>
      <c r="IVY46" s="1"/>
      <c r="IVZ46" s="1"/>
      <c r="IWA46" s="1"/>
      <c r="IWB46" s="1"/>
      <c r="IWC46" s="1"/>
      <c r="IWD46" s="1"/>
      <c r="IWE46" s="1"/>
      <c r="IWF46" s="1"/>
      <c r="IWG46" s="1"/>
      <c r="IWH46" s="1"/>
      <c r="IWI46" s="1"/>
      <c r="IWJ46" s="1"/>
      <c r="IWK46" s="1"/>
      <c r="IWL46" s="1"/>
      <c r="IWM46" s="1"/>
      <c r="IWN46" s="1"/>
      <c r="IWO46" s="1"/>
      <c r="IWP46" s="1"/>
      <c r="IWQ46" s="1"/>
      <c r="IWR46" s="1"/>
      <c r="IWS46" s="1"/>
      <c r="IWT46" s="1"/>
      <c r="IWU46" s="1"/>
      <c r="IWV46" s="1"/>
      <c r="IWW46" s="1"/>
      <c r="IWX46" s="1"/>
      <c r="IWY46" s="1"/>
      <c r="IWZ46" s="1"/>
      <c r="IXA46" s="1"/>
      <c r="IXB46" s="1"/>
      <c r="IXC46" s="1"/>
      <c r="IXD46" s="1"/>
      <c r="IXE46" s="1"/>
      <c r="IXF46" s="1"/>
      <c r="IXG46" s="1"/>
      <c r="IXH46" s="1"/>
      <c r="IXI46" s="1"/>
      <c r="IXJ46" s="1"/>
      <c r="IXK46" s="1"/>
      <c r="IXL46" s="1"/>
      <c r="IXM46" s="1"/>
      <c r="IXN46" s="1"/>
      <c r="IXO46" s="1"/>
      <c r="IXP46" s="1"/>
      <c r="IXQ46" s="1"/>
      <c r="IXR46" s="1"/>
      <c r="IXS46" s="1"/>
      <c r="IXT46" s="1"/>
      <c r="IXU46" s="1"/>
      <c r="IXV46" s="1"/>
      <c r="IXW46" s="1"/>
      <c r="IXX46" s="1"/>
      <c r="IXY46" s="1"/>
      <c r="IXZ46" s="1"/>
      <c r="IYA46" s="1"/>
      <c r="IYB46" s="1"/>
      <c r="IYC46" s="1"/>
      <c r="IYD46" s="1"/>
      <c r="IYE46" s="1"/>
      <c r="IYF46" s="1"/>
      <c r="IYG46" s="1"/>
      <c r="IYH46" s="1"/>
      <c r="IYI46" s="1"/>
      <c r="IYJ46" s="1"/>
      <c r="IYK46" s="1"/>
      <c r="IYL46" s="1"/>
      <c r="IYM46" s="1"/>
      <c r="IYN46" s="1"/>
      <c r="IYO46" s="1"/>
      <c r="IYP46" s="1"/>
      <c r="IYQ46" s="1"/>
      <c r="IYR46" s="1"/>
      <c r="IYS46" s="1"/>
      <c r="IYT46" s="1"/>
      <c r="IYU46" s="1"/>
      <c r="IYV46" s="1"/>
      <c r="IYW46" s="1"/>
      <c r="IYX46" s="1"/>
      <c r="IYY46" s="1"/>
      <c r="IYZ46" s="1"/>
      <c r="IZA46" s="1"/>
      <c r="IZB46" s="1"/>
      <c r="IZC46" s="1"/>
      <c r="IZD46" s="1"/>
      <c r="IZE46" s="1"/>
      <c r="IZF46" s="1"/>
      <c r="IZG46" s="1"/>
      <c r="IZH46" s="1"/>
      <c r="IZI46" s="1"/>
      <c r="IZJ46" s="1"/>
      <c r="IZK46" s="1"/>
      <c r="IZL46" s="1"/>
      <c r="IZM46" s="1"/>
      <c r="IZN46" s="1"/>
      <c r="IZO46" s="1"/>
      <c r="IZP46" s="1"/>
      <c r="IZQ46" s="1"/>
      <c r="IZR46" s="1"/>
      <c r="IZS46" s="1"/>
      <c r="IZT46" s="1"/>
      <c r="IZU46" s="1"/>
      <c r="IZV46" s="1"/>
      <c r="IZW46" s="1"/>
      <c r="IZX46" s="1"/>
      <c r="IZY46" s="1"/>
      <c r="IZZ46" s="1"/>
      <c r="JAA46" s="1"/>
      <c r="JAB46" s="1"/>
      <c r="JAC46" s="1"/>
      <c r="JAD46" s="1"/>
      <c r="JAE46" s="1"/>
      <c r="JAF46" s="1"/>
      <c r="JAG46" s="1"/>
      <c r="JAH46" s="1"/>
      <c r="JAI46" s="1"/>
      <c r="JAJ46" s="1"/>
      <c r="JAK46" s="1"/>
      <c r="JAL46" s="1"/>
      <c r="JAM46" s="1"/>
      <c r="JAN46" s="1"/>
      <c r="JAO46" s="1"/>
      <c r="JAP46" s="1"/>
      <c r="JAQ46" s="1"/>
      <c r="JAR46" s="1"/>
      <c r="JAS46" s="1"/>
      <c r="JAT46" s="1"/>
      <c r="JAU46" s="1"/>
      <c r="JAV46" s="1"/>
      <c r="JAW46" s="1"/>
      <c r="JAX46" s="1"/>
      <c r="JAY46" s="1"/>
      <c r="JAZ46" s="1"/>
      <c r="JBA46" s="1"/>
      <c r="JBB46" s="1"/>
      <c r="JBC46" s="1"/>
      <c r="JBD46" s="1"/>
      <c r="JBE46" s="1"/>
      <c r="JBF46" s="1"/>
      <c r="JBG46" s="1"/>
      <c r="JBH46" s="1"/>
      <c r="JBI46" s="1"/>
      <c r="JBJ46" s="1"/>
      <c r="JBK46" s="1"/>
      <c r="JBL46" s="1"/>
      <c r="JBM46" s="1"/>
      <c r="JBN46" s="1"/>
      <c r="JBO46" s="1"/>
      <c r="JBP46" s="1"/>
      <c r="JBQ46" s="1"/>
      <c r="JBR46" s="1"/>
      <c r="JBS46" s="1"/>
      <c r="JBT46" s="1"/>
      <c r="JBU46" s="1"/>
      <c r="JBV46" s="1"/>
      <c r="JBW46" s="1"/>
      <c r="JBX46" s="1"/>
      <c r="JBY46" s="1"/>
      <c r="JBZ46" s="1"/>
      <c r="JCA46" s="1"/>
      <c r="JCB46" s="1"/>
      <c r="JCC46" s="1"/>
      <c r="JCD46" s="1"/>
      <c r="JCE46" s="1"/>
      <c r="JCF46" s="1"/>
      <c r="JCG46" s="1"/>
      <c r="JCH46" s="1"/>
      <c r="JCI46" s="1"/>
      <c r="JCJ46" s="1"/>
      <c r="JCK46" s="1"/>
      <c r="JCL46" s="1"/>
      <c r="JCM46" s="1"/>
      <c r="JCN46" s="1"/>
      <c r="JCO46" s="1"/>
      <c r="JCP46" s="1"/>
      <c r="JCQ46" s="1"/>
      <c r="JCR46" s="1"/>
      <c r="JCS46" s="1"/>
      <c r="JCT46" s="1"/>
      <c r="JCU46" s="1"/>
      <c r="JCV46" s="1"/>
      <c r="JCW46" s="1"/>
      <c r="JCX46" s="1"/>
      <c r="JCY46" s="1"/>
      <c r="JCZ46" s="1"/>
      <c r="JDA46" s="1"/>
      <c r="JDB46" s="1"/>
      <c r="JDC46" s="1"/>
      <c r="JDD46" s="1"/>
      <c r="JDE46" s="1"/>
      <c r="JDF46" s="1"/>
      <c r="JDG46" s="1"/>
      <c r="JDH46" s="1"/>
      <c r="JDI46" s="1"/>
      <c r="JDJ46" s="1"/>
      <c r="JDK46" s="1"/>
      <c r="JDL46" s="1"/>
      <c r="JDM46" s="1"/>
      <c r="JDN46" s="1"/>
      <c r="JDO46" s="1"/>
      <c r="JDP46" s="1"/>
      <c r="JDQ46" s="1"/>
      <c r="JDR46" s="1"/>
      <c r="JDS46" s="1"/>
      <c r="JDT46" s="1"/>
      <c r="JDU46" s="1"/>
      <c r="JDV46" s="1"/>
      <c r="JDW46" s="1"/>
      <c r="JDX46" s="1"/>
      <c r="JDY46" s="1"/>
      <c r="JDZ46" s="1"/>
      <c r="JEA46" s="1"/>
      <c r="JEB46" s="1"/>
      <c r="JEC46" s="1"/>
      <c r="JED46" s="1"/>
      <c r="JEE46" s="1"/>
      <c r="JEF46" s="1"/>
      <c r="JEG46" s="1"/>
      <c r="JEH46" s="1"/>
      <c r="JEI46" s="1"/>
      <c r="JEJ46" s="1"/>
      <c r="JEK46" s="1"/>
      <c r="JEL46" s="1"/>
      <c r="JEM46" s="1"/>
      <c r="JEN46" s="1"/>
      <c r="JEO46" s="1"/>
      <c r="JEP46" s="1"/>
      <c r="JEQ46" s="1"/>
      <c r="JER46" s="1"/>
      <c r="JES46" s="1"/>
      <c r="JET46" s="1"/>
      <c r="JEU46" s="1"/>
      <c r="JEV46" s="1"/>
      <c r="JEW46" s="1"/>
      <c r="JEX46" s="1"/>
      <c r="JEY46" s="1"/>
      <c r="JEZ46" s="1"/>
      <c r="JFA46" s="1"/>
      <c r="JFB46" s="1"/>
      <c r="JFC46" s="1"/>
      <c r="JFD46" s="1"/>
      <c r="JFE46" s="1"/>
      <c r="JFF46" s="1"/>
      <c r="JFG46" s="1"/>
      <c r="JFH46" s="1"/>
      <c r="JFI46" s="1"/>
      <c r="JFJ46" s="1"/>
      <c r="JFK46" s="1"/>
      <c r="JFL46" s="1"/>
      <c r="JFM46" s="1"/>
      <c r="JFN46" s="1"/>
      <c r="JFO46" s="1"/>
      <c r="JFP46" s="1"/>
      <c r="JFQ46" s="1"/>
      <c r="JFR46" s="1"/>
      <c r="JFS46" s="1"/>
      <c r="JFT46" s="1"/>
      <c r="JFU46" s="1"/>
      <c r="JFV46" s="1"/>
      <c r="JFW46" s="1"/>
      <c r="JFX46" s="1"/>
      <c r="JFY46" s="1"/>
      <c r="JFZ46" s="1"/>
      <c r="JGA46" s="1"/>
      <c r="JGB46" s="1"/>
      <c r="JGC46" s="1"/>
      <c r="JGD46" s="1"/>
      <c r="JGE46" s="1"/>
      <c r="JGF46" s="1"/>
      <c r="JGG46" s="1"/>
      <c r="JGH46" s="1"/>
      <c r="JGI46" s="1"/>
      <c r="JGJ46" s="1"/>
      <c r="JGK46" s="1"/>
      <c r="JGL46" s="1"/>
      <c r="JGM46" s="1"/>
      <c r="JGN46" s="1"/>
      <c r="JGO46" s="1"/>
      <c r="JGP46" s="1"/>
      <c r="JGQ46" s="1"/>
      <c r="JGR46" s="1"/>
      <c r="JGS46" s="1"/>
      <c r="JGT46" s="1"/>
      <c r="JGU46" s="1"/>
      <c r="JGV46" s="1"/>
      <c r="JGW46" s="1"/>
      <c r="JGX46" s="1"/>
      <c r="JGY46" s="1"/>
      <c r="JGZ46" s="1"/>
      <c r="JHA46" s="1"/>
      <c r="JHB46" s="1"/>
      <c r="JHC46" s="1"/>
      <c r="JHD46" s="1"/>
      <c r="JHE46" s="1"/>
      <c r="JHF46" s="1"/>
      <c r="JHG46" s="1"/>
      <c r="JHH46" s="1"/>
      <c r="JHI46" s="1"/>
      <c r="JHJ46" s="1"/>
      <c r="JHK46" s="1"/>
      <c r="JHL46" s="1"/>
      <c r="JHM46" s="1"/>
      <c r="JHN46" s="1"/>
      <c r="JHO46" s="1"/>
      <c r="JHP46" s="1"/>
      <c r="JHQ46" s="1"/>
      <c r="JHR46" s="1"/>
      <c r="JHS46" s="1"/>
      <c r="JHT46" s="1"/>
      <c r="JHU46" s="1"/>
      <c r="JHV46" s="1"/>
      <c r="JHW46" s="1"/>
      <c r="JHX46" s="1"/>
      <c r="JHY46" s="1"/>
      <c r="JHZ46" s="1"/>
      <c r="JIA46" s="1"/>
      <c r="JIB46" s="1"/>
      <c r="JIC46" s="1"/>
      <c r="JID46" s="1"/>
      <c r="JIE46" s="1"/>
      <c r="JIF46" s="1"/>
      <c r="JIG46" s="1"/>
      <c r="JIH46" s="1"/>
      <c r="JII46" s="1"/>
      <c r="JIJ46" s="1"/>
      <c r="JIK46" s="1"/>
      <c r="JIL46" s="1"/>
      <c r="JIM46" s="1"/>
      <c r="JIN46" s="1"/>
      <c r="JIO46" s="1"/>
      <c r="JIP46" s="1"/>
      <c r="JIQ46" s="1"/>
      <c r="JIR46" s="1"/>
      <c r="JIS46" s="1"/>
      <c r="JIT46" s="1"/>
      <c r="JIU46" s="1"/>
      <c r="JIV46" s="1"/>
      <c r="JIW46" s="1"/>
      <c r="JIX46" s="1"/>
      <c r="JIY46" s="1"/>
      <c r="JIZ46" s="1"/>
      <c r="JJA46" s="1"/>
      <c r="JJB46" s="1"/>
      <c r="JJC46" s="1"/>
      <c r="JJD46" s="1"/>
      <c r="JJE46" s="1"/>
      <c r="JJF46" s="1"/>
      <c r="JJG46" s="1"/>
      <c r="JJH46" s="1"/>
      <c r="JJI46" s="1"/>
      <c r="JJJ46" s="1"/>
      <c r="JJK46" s="1"/>
      <c r="JJL46" s="1"/>
      <c r="JJM46" s="1"/>
      <c r="JJN46" s="1"/>
      <c r="JJO46" s="1"/>
      <c r="JJP46" s="1"/>
      <c r="JJQ46" s="1"/>
      <c r="JJR46" s="1"/>
      <c r="JJS46" s="1"/>
      <c r="JJT46" s="1"/>
      <c r="JJU46" s="1"/>
      <c r="JJV46" s="1"/>
      <c r="JJW46" s="1"/>
      <c r="JJX46" s="1"/>
      <c r="JJY46" s="1"/>
      <c r="JJZ46" s="1"/>
      <c r="JKA46" s="1"/>
      <c r="JKB46" s="1"/>
      <c r="JKC46" s="1"/>
      <c r="JKD46" s="1"/>
      <c r="JKE46" s="1"/>
      <c r="JKF46" s="1"/>
      <c r="JKG46" s="1"/>
      <c r="JKH46" s="1"/>
      <c r="JKI46" s="1"/>
      <c r="JKJ46" s="1"/>
      <c r="JKK46" s="1"/>
      <c r="JKL46" s="1"/>
      <c r="JKM46" s="1"/>
      <c r="JKN46" s="1"/>
      <c r="JKO46" s="1"/>
      <c r="JKP46" s="1"/>
      <c r="JKQ46" s="1"/>
      <c r="JKR46" s="1"/>
      <c r="JKS46" s="1"/>
      <c r="JKT46" s="1"/>
      <c r="JKU46" s="1"/>
      <c r="JKV46" s="1"/>
      <c r="JKW46" s="1"/>
      <c r="JKX46" s="1"/>
      <c r="JKY46" s="1"/>
      <c r="JKZ46" s="1"/>
      <c r="JLA46" s="1"/>
      <c r="JLB46" s="1"/>
      <c r="JLC46" s="1"/>
      <c r="JLD46" s="1"/>
      <c r="JLE46" s="1"/>
      <c r="JLF46" s="1"/>
      <c r="JLG46" s="1"/>
      <c r="JLH46" s="1"/>
      <c r="JLI46" s="1"/>
      <c r="JLJ46" s="1"/>
      <c r="JLK46" s="1"/>
      <c r="JLL46" s="1"/>
      <c r="JLM46" s="1"/>
      <c r="JLN46" s="1"/>
      <c r="JLO46" s="1"/>
      <c r="JLP46" s="1"/>
      <c r="JLQ46" s="1"/>
      <c r="JLR46" s="1"/>
      <c r="JLS46" s="1"/>
      <c r="JLT46" s="1"/>
      <c r="JLU46" s="1"/>
      <c r="JLV46" s="1"/>
      <c r="JLW46" s="1"/>
      <c r="JLX46" s="1"/>
      <c r="JLY46" s="1"/>
      <c r="JLZ46" s="1"/>
      <c r="JMA46" s="1"/>
      <c r="JMB46" s="1"/>
      <c r="JMC46" s="1"/>
      <c r="JMD46" s="1"/>
      <c r="JME46" s="1"/>
      <c r="JMF46" s="1"/>
      <c r="JMG46" s="1"/>
      <c r="JMH46" s="1"/>
      <c r="JMI46" s="1"/>
      <c r="JMJ46" s="1"/>
      <c r="JMK46" s="1"/>
      <c r="JML46" s="1"/>
      <c r="JMM46" s="1"/>
      <c r="JMN46" s="1"/>
      <c r="JMO46" s="1"/>
      <c r="JMP46" s="1"/>
      <c r="JMQ46" s="1"/>
      <c r="JMR46" s="1"/>
      <c r="JMS46" s="1"/>
      <c r="JMT46" s="1"/>
      <c r="JMU46" s="1"/>
      <c r="JMV46" s="1"/>
      <c r="JMW46" s="1"/>
      <c r="JMX46" s="1"/>
      <c r="JMY46" s="1"/>
      <c r="JMZ46" s="1"/>
      <c r="JNA46" s="1"/>
      <c r="JNB46" s="1"/>
      <c r="JNC46" s="1"/>
      <c r="JND46" s="1"/>
      <c r="JNE46" s="1"/>
      <c r="JNF46" s="1"/>
      <c r="JNG46" s="1"/>
      <c r="JNH46" s="1"/>
      <c r="JNI46" s="1"/>
      <c r="JNJ46" s="1"/>
      <c r="JNK46" s="1"/>
      <c r="JNL46" s="1"/>
      <c r="JNM46" s="1"/>
      <c r="JNN46" s="1"/>
      <c r="JNO46" s="1"/>
      <c r="JNP46" s="1"/>
      <c r="JNQ46" s="1"/>
      <c r="JNR46" s="1"/>
      <c r="JNS46" s="1"/>
      <c r="JNT46" s="1"/>
      <c r="JNU46" s="1"/>
      <c r="JNV46" s="1"/>
      <c r="JNW46" s="1"/>
      <c r="JNX46" s="1"/>
      <c r="JNY46" s="1"/>
      <c r="JNZ46" s="1"/>
      <c r="JOA46" s="1"/>
      <c r="JOB46" s="1"/>
      <c r="JOC46" s="1"/>
      <c r="JOD46" s="1"/>
      <c r="JOE46" s="1"/>
      <c r="JOF46" s="1"/>
      <c r="JOG46" s="1"/>
      <c r="JOH46" s="1"/>
      <c r="JOI46" s="1"/>
      <c r="JOJ46" s="1"/>
      <c r="JOK46" s="1"/>
      <c r="JOL46" s="1"/>
      <c r="JOM46" s="1"/>
      <c r="JON46" s="1"/>
      <c r="JOO46" s="1"/>
      <c r="JOP46" s="1"/>
      <c r="JOQ46" s="1"/>
      <c r="JOR46" s="1"/>
      <c r="JOS46" s="1"/>
      <c r="JOT46" s="1"/>
      <c r="JOU46" s="1"/>
      <c r="JOV46" s="1"/>
      <c r="JOW46" s="1"/>
      <c r="JOX46" s="1"/>
      <c r="JOY46" s="1"/>
      <c r="JOZ46" s="1"/>
      <c r="JPA46" s="1"/>
      <c r="JPB46" s="1"/>
      <c r="JPC46" s="1"/>
      <c r="JPD46" s="1"/>
      <c r="JPE46" s="1"/>
      <c r="JPF46" s="1"/>
      <c r="JPG46" s="1"/>
      <c r="JPH46" s="1"/>
      <c r="JPI46" s="1"/>
      <c r="JPJ46" s="1"/>
      <c r="JPK46" s="1"/>
      <c r="JPL46" s="1"/>
      <c r="JPM46" s="1"/>
      <c r="JPN46" s="1"/>
      <c r="JPO46" s="1"/>
      <c r="JPP46" s="1"/>
      <c r="JPQ46" s="1"/>
      <c r="JPR46" s="1"/>
      <c r="JPS46" s="1"/>
      <c r="JPT46" s="1"/>
      <c r="JPU46" s="1"/>
      <c r="JPV46" s="1"/>
      <c r="JPW46" s="1"/>
      <c r="JPX46" s="1"/>
      <c r="JPY46" s="1"/>
      <c r="JPZ46" s="1"/>
      <c r="JQA46" s="1"/>
      <c r="JQB46" s="1"/>
      <c r="JQC46" s="1"/>
      <c r="JQD46" s="1"/>
      <c r="JQE46" s="1"/>
      <c r="JQF46" s="1"/>
      <c r="JQG46" s="1"/>
      <c r="JQH46" s="1"/>
      <c r="JQI46" s="1"/>
      <c r="JQJ46" s="1"/>
      <c r="JQK46" s="1"/>
      <c r="JQL46" s="1"/>
      <c r="JQM46" s="1"/>
      <c r="JQN46" s="1"/>
      <c r="JQO46" s="1"/>
      <c r="JQP46" s="1"/>
      <c r="JQQ46" s="1"/>
      <c r="JQR46" s="1"/>
      <c r="JQS46" s="1"/>
      <c r="JQT46" s="1"/>
      <c r="JQU46" s="1"/>
      <c r="JQV46" s="1"/>
      <c r="JQW46" s="1"/>
      <c r="JQX46" s="1"/>
      <c r="JQY46" s="1"/>
      <c r="JQZ46" s="1"/>
      <c r="JRA46" s="1"/>
      <c r="JRB46" s="1"/>
      <c r="JRC46" s="1"/>
      <c r="JRD46" s="1"/>
      <c r="JRE46" s="1"/>
      <c r="JRF46" s="1"/>
      <c r="JRG46" s="1"/>
      <c r="JRH46" s="1"/>
      <c r="JRI46" s="1"/>
      <c r="JRJ46" s="1"/>
      <c r="JRK46" s="1"/>
      <c r="JRL46" s="1"/>
      <c r="JRM46" s="1"/>
      <c r="JRN46" s="1"/>
      <c r="JRO46" s="1"/>
      <c r="JRP46" s="1"/>
      <c r="JRQ46" s="1"/>
      <c r="JRR46" s="1"/>
      <c r="JRS46" s="1"/>
      <c r="JRT46" s="1"/>
      <c r="JRU46" s="1"/>
      <c r="JRV46" s="1"/>
      <c r="JRW46" s="1"/>
      <c r="JRX46" s="1"/>
      <c r="JRY46" s="1"/>
      <c r="JRZ46" s="1"/>
      <c r="JSA46" s="1"/>
      <c r="JSB46" s="1"/>
      <c r="JSC46" s="1"/>
      <c r="JSD46" s="1"/>
      <c r="JSE46" s="1"/>
      <c r="JSF46" s="1"/>
      <c r="JSG46" s="1"/>
      <c r="JSH46" s="1"/>
      <c r="JSI46" s="1"/>
      <c r="JSJ46" s="1"/>
      <c r="JSK46" s="1"/>
      <c r="JSL46" s="1"/>
      <c r="JSM46" s="1"/>
      <c r="JSN46" s="1"/>
      <c r="JSO46" s="1"/>
      <c r="JSP46" s="1"/>
      <c r="JSQ46" s="1"/>
      <c r="JSR46" s="1"/>
      <c r="JSS46" s="1"/>
      <c r="JST46" s="1"/>
      <c r="JSU46" s="1"/>
      <c r="JSV46" s="1"/>
      <c r="JSW46" s="1"/>
      <c r="JSX46" s="1"/>
      <c r="JSY46" s="1"/>
      <c r="JSZ46" s="1"/>
      <c r="JTA46" s="1"/>
      <c r="JTB46" s="1"/>
      <c r="JTC46" s="1"/>
      <c r="JTD46" s="1"/>
      <c r="JTE46" s="1"/>
      <c r="JTF46" s="1"/>
      <c r="JTG46" s="1"/>
      <c r="JTH46" s="1"/>
      <c r="JTI46" s="1"/>
      <c r="JTJ46" s="1"/>
      <c r="JTK46" s="1"/>
      <c r="JTL46" s="1"/>
      <c r="JTM46" s="1"/>
      <c r="JTN46" s="1"/>
      <c r="JTO46" s="1"/>
      <c r="JTP46" s="1"/>
      <c r="JTQ46" s="1"/>
      <c r="JTR46" s="1"/>
      <c r="JTS46" s="1"/>
      <c r="JTT46" s="1"/>
      <c r="JTU46" s="1"/>
      <c r="JTV46" s="1"/>
      <c r="JTW46" s="1"/>
      <c r="JTX46" s="1"/>
      <c r="JTY46" s="1"/>
      <c r="JTZ46" s="1"/>
      <c r="JUA46" s="1"/>
      <c r="JUB46" s="1"/>
      <c r="JUC46" s="1"/>
      <c r="JUD46" s="1"/>
      <c r="JUE46" s="1"/>
      <c r="JUF46" s="1"/>
      <c r="JUG46" s="1"/>
      <c r="JUH46" s="1"/>
      <c r="JUI46" s="1"/>
      <c r="JUJ46" s="1"/>
      <c r="JUK46" s="1"/>
      <c r="JUL46" s="1"/>
      <c r="JUM46" s="1"/>
      <c r="JUN46" s="1"/>
      <c r="JUO46" s="1"/>
      <c r="JUP46" s="1"/>
      <c r="JUQ46" s="1"/>
      <c r="JUR46" s="1"/>
      <c r="JUS46" s="1"/>
      <c r="JUT46" s="1"/>
      <c r="JUU46" s="1"/>
      <c r="JUV46" s="1"/>
      <c r="JUW46" s="1"/>
      <c r="JUX46" s="1"/>
      <c r="JUY46" s="1"/>
      <c r="JUZ46" s="1"/>
      <c r="JVA46" s="1"/>
      <c r="JVB46" s="1"/>
      <c r="JVC46" s="1"/>
      <c r="JVD46" s="1"/>
      <c r="JVE46" s="1"/>
      <c r="JVF46" s="1"/>
      <c r="JVG46" s="1"/>
      <c r="JVH46" s="1"/>
      <c r="JVI46" s="1"/>
      <c r="JVJ46" s="1"/>
      <c r="JVK46" s="1"/>
      <c r="JVL46" s="1"/>
      <c r="JVM46" s="1"/>
      <c r="JVN46" s="1"/>
      <c r="JVO46" s="1"/>
      <c r="JVP46" s="1"/>
      <c r="JVQ46" s="1"/>
      <c r="JVR46" s="1"/>
      <c r="JVS46" s="1"/>
      <c r="JVT46" s="1"/>
      <c r="JVU46" s="1"/>
      <c r="JVV46" s="1"/>
      <c r="JVW46" s="1"/>
      <c r="JVX46" s="1"/>
      <c r="JVY46" s="1"/>
      <c r="JVZ46" s="1"/>
      <c r="JWA46" s="1"/>
      <c r="JWB46" s="1"/>
      <c r="JWC46" s="1"/>
      <c r="JWD46" s="1"/>
      <c r="JWE46" s="1"/>
      <c r="JWF46" s="1"/>
      <c r="JWG46" s="1"/>
      <c r="JWH46" s="1"/>
      <c r="JWI46" s="1"/>
      <c r="JWJ46" s="1"/>
      <c r="JWK46" s="1"/>
      <c r="JWL46" s="1"/>
      <c r="JWM46" s="1"/>
      <c r="JWN46" s="1"/>
      <c r="JWO46" s="1"/>
      <c r="JWP46" s="1"/>
      <c r="JWQ46" s="1"/>
      <c r="JWR46" s="1"/>
      <c r="JWS46" s="1"/>
      <c r="JWT46" s="1"/>
      <c r="JWU46" s="1"/>
      <c r="JWV46" s="1"/>
      <c r="JWW46" s="1"/>
      <c r="JWX46" s="1"/>
      <c r="JWY46" s="1"/>
      <c r="JWZ46" s="1"/>
      <c r="JXA46" s="1"/>
      <c r="JXB46" s="1"/>
      <c r="JXC46" s="1"/>
      <c r="JXD46" s="1"/>
      <c r="JXE46" s="1"/>
      <c r="JXF46" s="1"/>
      <c r="JXG46" s="1"/>
      <c r="JXH46" s="1"/>
      <c r="JXI46" s="1"/>
      <c r="JXJ46" s="1"/>
      <c r="JXK46" s="1"/>
      <c r="JXL46" s="1"/>
      <c r="JXM46" s="1"/>
      <c r="JXN46" s="1"/>
      <c r="JXO46" s="1"/>
      <c r="JXP46" s="1"/>
      <c r="JXQ46" s="1"/>
      <c r="JXR46" s="1"/>
      <c r="JXS46" s="1"/>
      <c r="JXT46" s="1"/>
      <c r="JXU46" s="1"/>
      <c r="JXV46" s="1"/>
      <c r="JXW46" s="1"/>
      <c r="JXX46" s="1"/>
      <c r="JXY46" s="1"/>
      <c r="JXZ46" s="1"/>
      <c r="JYA46" s="1"/>
      <c r="JYB46" s="1"/>
      <c r="JYC46" s="1"/>
      <c r="JYD46" s="1"/>
      <c r="JYE46" s="1"/>
      <c r="JYF46" s="1"/>
      <c r="JYG46" s="1"/>
      <c r="JYH46" s="1"/>
      <c r="JYI46" s="1"/>
      <c r="JYJ46" s="1"/>
      <c r="JYK46" s="1"/>
      <c r="JYL46" s="1"/>
      <c r="JYM46" s="1"/>
      <c r="JYN46" s="1"/>
      <c r="JYO46" s="1"/>
      <c r="JYP46" s="1"/>
      <c r="JYQ46" s="1"/>
      <c r="JYR46" s="1"/>
      <c r="JYS46" s="1"/>
      <c r="JYT46" s="1"/>
      <c r="JYU46" s="1"/>
      <c r="JYV46" s="1"/>
      <c r="JYW46" s="1"/>
      <c r="JYX46" s="1"/>
      <c r="JYY46" s="1"/>
      <c r="JYZ46" s="1"/>
      <c r="JZA46" s="1"/>
      <c r="JZB46" s="1"/>
      <c r="JZC46" s="1"/>
      <c r="JZD46" s="1"/>
      <c r="JZE46" s="1"/>
      <c r="JZF46" s="1"/>
      <c r="JZG46" s="1"/>
      <c r="JZH46" s="1"/>
      <c r="JZI46" s="1"/>
      <c r="JZJ46" s="1"/>
      <c r="JZK46" s="1"/>
      <c r="JZL46" s="1"/>
      <c r="JZM46" s="1"/>
      <c r="JZN46" s="1"/>
      <c r="JZO46" s="1"/>
      <c r="JZP46" s="1"/>
      <c r="JZQ46" s="1"/>
      <c r="JZR46" s="1"/>
      <c r="JZS46" s="1"/>
      <c r="JZT46" s="1"/>
      <c r="JZU46" s="1"/>
      <c r="JZV46" s="1"/>
      <c r="JZW46" s="1"/>
      <c r="JZX46" s="1"/>
      <c r="JZY46" s="1"/>
      <c r="JZZ46" s="1"/>
      <c r="KAA46" s="1"/>
      <c r="KAB46" s="1"/>
      <c r="KAC46" s="1"/>
      <c r="KAD46" s="1"/>
      <c r="KAE46" s="1"/>
      <c r="KAF46" s="1"/>
      <c r="KAG46" s="1"/>
      <c r="KAH46" s="1"/>
      <c r="KAI46" s="1"/>
      <c r="KAJ46" s="1"/>
      <c r="KAK46" s="1"/>
      <c r="KAL46" s="1"/>
      <c r="KAM46" s="1"/>
      <c r="KAN46" s="1"/>
      <c r="KAO46" s="1"/>
      <c r="KAP46" s="1"/>
      <c r="KAQ46" s="1"/>
      <c r="KAR46" s="1"/>
      <c r="KAS46" s="1"/>
      <c r="KAT46" s="1"/>
      <c r="KAU46" s="1"/>
      <c r="KAV46" s="1"/>
      <c r="KAW46" s="1"/>
      <c r="KAX46" s="1"/>
      <c r="KAY46" s="1"/>
      <c r="KAZ46" s="1"/>
      <c r="KBA46" s="1"/>
      <c r="KBB46" s="1"/>
      <c r="KBC46" s="1"/>
      <c r="KBD46" s="1"/>
      <c r="KBE46" s="1"/>
      <c r="KBF46" s="1"/>
      <c r="KBG46" s="1"/>
      <c r="KBH46" s="1"/>
      <c r="KBI46" s="1"/>
      <c r="KBJ46" s="1"/>
      <c r="KBK46" s="1"/>
      <c r="KBL46" s="1"/>
      <c r="KBM46" s="1"/>
      <c r="KBN46" s="1"/>
      <c r="KBO46" s="1"/>
      <c r="KBP46" s="1"/>
      <c r="KBQ46" s="1"/>
      <c r="KBR46" s="1"/>
      <c r="KBS46" s="1"/>
      <c r="KBT46" s="1"/>
      <c r="KBU46" s="1"/>
      <c r="KBV46" s="1"/>
      <c r="KBW46" s="1"/>
      <c r="KBX46" s="1"/>
      <c r="KBY46" s="1"/>
      <c r="KBZ46" s="1"/>
      <c r="KCA46" s="1"/>
      <c r="KCB46" s="1"/>
      <c r="KCC46" s="1"/>
      <c r="KCD46" s="1"/>
      <c r="KCE46" s="1"/>
      <c r="KCF46" s="1"/>
      <c r="KCG46" s="1"/>
      <c r="KCH46" s="1"/>
      <c r="KCI46" s="1"/>
      <c r="KCJ46" s="1"/>
      <c r="KCK46" s="1"/>
      <c r="KCL46" s="1"/>
      <c r="KCM46" s="1"/>
      <c r="KCN46" s="1"/>
      <c r="KCO46" s="1"/>
      <c r="KCP46" s="1"/>
      <c r="KCQ46" s="1"/>
      <c r="KCR46" s="1"/>
      <c r="KCS46" s="1"/>
      <c r="KCT46" s="1"/>
      <c r="KCU46" s="1"/>
      <c r="KCV46" s="1"/>
      <c r="KCW46" s="1"/>
      <c r="KCX46" s="1"/>
      <c r="KCY46" s="1"/>
      <c r="KCZ46" s="1"/>
      <c r="KDA46" s="1"/>
      <c r="KDB46" s="1"/>
      <c r="KDC46" s="1"/>
      <c r="KDD46" s="1"/>
      <c r="KDE46" s="1"/>
      <c r="KDF46" s="1"/>
      <c r="KDG46" s="1"/>
      <c r="KDH46" s="1"/>
      <c r="KDI46" s="1"/>
      <c r="KDJ46" s="1"/>
      <c r="KDK46" s="1"/>
      <c r="KDL46" s="1"/>
      <c r="KDM46" s="1"/>
      <c r="KDN46" s="1"/>
      <c r="KDO46" s="1"/>
      <c r="KDP46" s="1"/>
      <c r="KDQ46" s="1"/>
      <c r="KDR46" s="1"/>
      <c r="KDS46" s="1"/>
      <c r="KDT46" s="1"/>
      <c r="KDU46" s="1"/>
      <c r="KDV46" s="1"/>
      <c r="KDW46" s="1"/>
      <c r="KDX46" s="1"/>
      <c r="KDY46" s="1"/>
      <c r="KDZ46" s="1"/>
      <c r="KEA46" s="1"/>
      <c r="KEB46" s="1"/>
      <c r="KEC46" s="1"/>
      <c r="KED46" s="1"/>
      <c r="KEE46" s="1"/>
      <c r="KEF46" s="1"/>
      <c r="KEG46" s="1"/>
      <c r="KEH46" s="1"/>
      <c r="KEI46" s="1"/>
      <c r="KEJ46" s="1"/>
      <c r="KEK46" s="1"/>
      <c r="KEL46" s="1"/>
      <c r="KEM46" s="1"/>
      <c r="KEN46" s="1"/>
      <c r="KEO46" s="1"/>
      <c r="KEP46" s="1"/>
      <c r="KEQ46" s="1"/>
      <c r="KER46" s="1"/>
      <c r="KES46" s="1"/>
      <c r="KET46" s="1"/>
      <c r="KEU46" s="1"/>
      <c r="KEV46" s="1"/>
      <c r="KEW46" s="1"/>
      <c r="KEX46" s="1"/>
      <c r="KEY46" s="1"/>
      <c r="KEZ46" s="1"/>
      <c r="KFA46" s="1"/>
      <c r="KFB46" s="1"/>
      <c r="KFC46" s="1"/>
      <c r="KFD46" s="1"/>
      <c r="KFE46" s="1"/>
      <c r="KFF46" s="1"/>
      <c r="KFG46" s="1"/>
      <c r="KFH46" s="1"/>
      <c r="KFI46" s="1"/>
      <c r="KFJ46" s="1"/>
      <c r="KFK46" s="1"/>
      <c r="KFL46" s="1"/>
      <c r="KFM46" s="1"/>
      <c r="KFN46" s="1"/>
      <c r="KFO46" s="1"/>
      <c r="KFP46" s="1"/>
      <c r="KFQ46" s="1"/>
      <c r="KFR46" s="1"/>
      <c r="KFS46" s="1"/>
      <c r="KFT46" s="1"/>
      <c r="KFU46" s="1"/>
      <c r="KFV46" s="1"/>
      <c r="KFW46" s="1"/>
      <c r="KFX46" s="1"/>
      <c r="KFY46" s="1"/>
      <c r="KFZ46" s="1"/>
      <c r="KGA46" s="1"/>
      <c r="KGB46" s="1"/>
      <c r="KGC46" s="1"/>
      <c r="KGD46" s="1"/>
      <c r="KGE46" s="1"/>
      <c r="KGF46" s="1"/>
      <c r="KGG46" s="1"/>
      <c r="KGH46" s="1"/>
      <c r="KGI46" s="1"/>
      <c r="KGJ46" s="1"/>
      <c r="KGK46" s="1"/>
      <c r="KGL46" s="1"/>
      <c r="KGM46" s="1"/>
      <c r="KGN46" s="1"/>
      <c r="KGO46" s="1"/>
      <c r="KGP46" s="1"/>
      <c r="KGQ46" s="1"/>
      <c r="KGR46" s="1"/>
      <c r="KGS46" s="1"/>
      <c r="KGT46" s="1"/>
      <c r="KGU46" s="1"/>
      <c r="KGV46" s="1"/>
      <c r="KGW46" s="1"/>
      <c r="KGX46" s="1"/>
      <c r="KGY46" s="1"/>
      <c r="KGZ46" s="1"/>
      <c r="KHA46" s="1"/>
      <c r="KHB46" s="1"/>
      <c r="KHC46" s="1"/>
      <c r="KHD46" s="1"/>
      <c r="KHE46" s="1"/>
      <c r="KHF46" s="1"/>
      <c r="KHG46" s="1"/>
      <c r="KHH46" s="1"/>
      <c r="KHI46" s="1"/>
      <c r="KHJ46" s="1"/>
      <c r="KHK46" s="1"/>
      <c r="KHL46" s="1"/>
      <c r="KHM46" s="1"/>
      <c r="KHN46" s="1"/>
      <c r="KHO46" s="1"/>
      <c r="KHP46" s="1"/>
      <c r="KHQ46" s="1"/>
      <c r="KHR46" s="1"/>
      <c r="KHS46" s="1"/>
      <c r="KHT46" s="1"/>
      <c r="KHU46" s="1"/>
      <c r="KHV46" s="1"/>
      <c r="KHW46" s="1"/>
      <c r="KHX46" s="1"/>
      <c r="KHY46" s="1"/>
      <c r="KHZ46" s="1"/>
      <c r="KIA46" s="1"/>
      <c r="KIB46" s="1"/>
      <c r="KIC46" s="1"/>
      <c r="KID46" s="1"/>
      <c r="KIE46" s="1"/>
      <c r="KIF46" s="1"/>
      <c r="KIG46" s="1"/>
      <c r="KIH46" s="1"/>
      <c r="KII46" s="1"/>
      <c r="KIJ46" s="1"/>
      <c r="KIK46" s="1"/>
      <c r="KIL46" s="1"/>
      <c r="KIM46" s="1"/>
      <c r="KIN46" s="1"/>
      <c r="KIO46" s="1"/>
      <c r="KIP46" s="1"/>
      <c r="KIQ46" s="1"/>
      <c r="KIR46" s="1"/>
      <c r="KIS46" s="1"/>
      <c r="KIT46" s="1"/>
      <c r="KIU46" s="1"/>
      <c r="KIV46" s="1"/>
      <c r="KIW46" s="1"/>
      <c r="KIX46" s="1"/>
      <c r="KIY46" s="1"/>
      <c r="KIZ46" s="1"/>
      <c r="KJA46" s="1"/>
      <c r="KJB46" s="1"/>
      <c r="KJC46" s="1"/>
      <c r="KJD46" s="1"/>
      <c r="KJE46" s="1"/>
      <c r="KJF46" s="1"/>
      <c r="KJG46" s="1"/>
      <c r="KJH46" s="1"/>
      <c r="KJI46" s="1"/>
      <c r="KJJ46" s="1"/>
      <c r="KJK46" s="1"/>
      <c r="KJL46" s="1"/>
      <c r="KJM46" s="1"/>
      <c r="KJN46" s="1"/>
      <c r="KJO46" s="1"/>
      <c r="KJP46" s="1"/>
      <c r="KJQ46" s="1"/>
      <c r="KJR46" s="1"/>
      <c r="KJS46" s="1"/>
      <c r="KJT46" s="1"/>
      <c r="KJU46" s="1"/>
      <c r="KJV46" s="1"/>
      <c r="KJW46" s="1"/>
      <c r="KJX46" s="1"/>
      <c r="KJY46" s="1"/>
      <c r="KJZ46" s="1"/>
      <c r="KKA46" s="1"/>
      <c r="KKB46" s="1"/>
      <c r="KKC46" s="1"/>
      <c r="KKD46" s="1"/>
      <c r="KKE46" s="1"/>
      <c r="KKF46" s="1"/>
      <c r="KKG46" s="1"/>
      <c r="KKH46" s="1"/>
      <c r="KKI46" s="1"/>
      <c r="KKJ46" s="1"/>
      <c r="KKK46" s="1"/>
      <c r="KKL46" s="1"/>
      <c r="KKM46" s="1"/>
      <c r="KKN46" s="1"/>
      <c r="KKO46" s="1"/>
      <c r="KKP46" s="1"/>
      <c r="KKQ46" s="1"/>
      <c r="KKR46" s="1"/>
      <c r="KKS46" s="1"/>
      <c r="KKT46" s="1"/>
      <c r="KKU46" s="1"/>
      <c r="KKV46" s="1"/>
      <c r="KKW46" s="1"/>
      <c r="KKX46" s="1"/>
      <c r="KKY46" s="1"/>
      <c r="KKZ46" s="1"/>
      <c r="KLA46" s="1"/>
      <c r="KLB46" s="1"/>
      <c r="KLC46" s="1"/>
      <c r="KLD46" s="1"/>
      <c r="KLE46" s="1"/>
      <c r="KLF46" s="1"/>
      <c r="KLG46" s="1"/>
      <c r="KLH46" s="1"/>
      <c r="KLI46" s="1"/>
      <c r="KLJ46" s="1"/>
      <c r="KLK46" s="1"/>
      <c r="KLL46" s="1"/>
      <c r="KLM46" s="1"/>
      <c r="KLN46" s="1"/>
      <c r="KLO46" s="1"/>
      <c r="KLP46" s="1"/>
      <c r="KLQ46" s="1"/>
      <c r="KLR46" s="1"/>
      <c r="KLS46" s="1"/>
      <c r="KLT46" s="1"/>
      <c r="KLU46" s="1"/>
      <c r="KLV46" s="1"/>
      <c r="KLW46" s="1"/>
      <c r="KLX46" s="1"/>
      <c r="KLY46" s="1"/>
      <c r="KLZ46" s="1"/>
      <c r="KMA46" s="1"/>
      <c r="KMB46" s="1"/>
      <c r="KMC46" s="1"/>
      <c r="KMD46" s="1"/>
      <c r="KME46" s="1"/>
      <c r="KMF46" s="1"/>
      <c r="KMG46" s="1"/>
      <c r="KMH46" s="1"/>
      <c r="KMI46" s="1"/>
      <c r="KMJ46" s="1"/>
      <c r="KMK46" s="1"/>
      <c r="KML46" s="1"/>
      <c r="KMM46" s="1"/>
      <c r="KMN46" s="1"/>
      <c r="KMO46" s="1"/>
      <c r="KMP46" s="1"/>
      <c r="KMQ46" s="1"/>
      <c r="KMR46" s="1"/>
      <c r="KMS46" s="1"/>
      <c r="KMT46" s="1"/>
      <c r="KMU46" s="1"/>
      <c r="KMV46" s="1"/>
      <c r="KMW46" s="1"/>
      <c r="KMX46" s="1"/>
      <c r="KMY46" s="1"/>
      <c r="KMZ46" s="1"/>
      <c r="KNA46" s="1"/>
      <c r="KNB46" s="1"/>
      <c r="KNC46" s="1"/>
      <c r="KND46" s="1"/>
      <c r="KNE46" s="1"/>
      <c r="KNF46" s="1"/>
      <c r="KNG46" s="1"/>
      <c r="KNH46" s="1"/>
      <c r="KNI46" s="1"/>
      <c r="KNJ46" s="1"/>
      <c r="KNK46" s="1"/>
      <c r="KNL46" s="1"/>
      <c r="KNM46" s="1"/>
      <c r="KNN46" s="1"/>
      <c r="KNO46" s="1"/>
      <c r="KNP46" s="1"/>
      <c r="KNQ46" s="1"/>
      <c r="KNR46" s="1"/>
      <c r="KNS46" s="1"/>
      <c r="KNT46" s="1"/>
      <c r="KNU46" s="1"/>
      <c r="KNV46" s="1"/>
      <c r="KNW46" s="1"/>
      <c r="KNX46" s="1"/>
      <c r="KNY46" s="1"/>
      <c r="KNZ46" s="1"/>
      <c r="KOA46" s="1"/>
      <c r="KOB46" s="1"/>
      <c r="KOC46" s="1"/>
      <c r="KOD46" s="1"/>
      <c r="KOE46" s="1"/>
      <c r="KOF46" s="1"/>
      <c r="KOG46" s="1"/>
      <c r="KOH46" s="1"/>
      <c r="KOI46" s="1"/>
      <c r="KOJ46" s="1"/>
      <c r="KOK46" s="1"/>
      <c r="KOL46" s="1"/>
      <c r="KOM46" s="1"/>
      <c r="KON46" s="1"/>
      <c r="KOO46" s="1"/>
      <c r="KOP46" s="1"/>
      <c r="KOQ46" s="1"/>
      <c r="KOR46" s="1"/>
      <c r="KOS46" s="1"/>
      <c r="KOT46" s="1"/>
      <c r="KOU46" s="1"/>
      <c r="KOV46" s="1"/>
      <c r="KOW46" s="1"/>
      <c r="KOX46" s="1"/>
      <c r="KOY46" s="1"/>
      <c r="KOZ46" s="1"/>
      <c r="KPA46" s="1"/>
      <c r="KPB46" s="1"/>
      <c r="KPC46" s="1"/>
      <c r="KPD46" s="1"/>
      <c r="KPE46" s="1"/>
      <c r="KPF46" s="1"/>
      <c r="KPG46" s="1"/>
      <c r="KPH46" s="1"/>
      <c r="KPI46" s="1"/>
      <c r="KPJ46" s="1"/>
      <c r="KPK46" s="1"/>
      <c r="KPL46" s="1"/>
      <c r="KPM46" s="1"/>
      <c r="KPN46" s="1"/>
      <c r="KPO46" s="1"/>
      <c r="KPP46" s="1"/>
      <c r="KPQ46" s="1"/>
      <c r="KPR46" s="1"/>
      <c r="KPS46" s="1"/>
      <c r="KPT46" s="1"/>
      <c r="KPU46" s="1"/>
      <c r="KPV46" s="1"/>
      <c r="KPW46" s="1"/>
      <c r="KPX46" s="1"/>
      <c r="KPY46" s="1"/>
      <c r="KPZ46" s="1"/>
      <c r="KQA46" s="1"/>
      <c r="KQB46" s="1"/>
      <c r="KQC46" s="1"/>
      <c r="KQD46" s="1"/>
      <c r="KQE46" s="1"/>
      <c r="KQF46" s="1"/>
      <c r="KQG46" s="1"/>
      <c r="KQH46" s="1"/>
      <c r="KQI46" s="1"/>
      <c r="KQJ46" s="1"/>
      <c r="KQK46" s="1"/>
      <c r="KQL46" s="1"/>
      <c r="KQM46" s="1"/>
      <c r="KQN46" s="1"/>
      <c r="KQO46" s="1"/>
      <c r="KQP46" s="1"/>
      <c r="KQQ46" s="1"/>
      <c r="KQR46" s="1"/>
      <c r="KQS46" s="1"/>
      <c r="KQT46" s="1"/>
      <c r="KQU46" s="1"/>
      <c r="KQV46" s="1"/>
      <c r="KQW46" s="1"/>
      <c r="KQX46" s="1"/>
      <c r="KQY46" s="1"/>
      <c r="KQZ46" s="1"/>
      <c r="KRA46" s="1"/>
      <c r="KRB46" s="1"/>
      <c r="KRC46" s="1"/>
      <c r="KRD46" s="1"/>
      <c r="KRE46" s="1"/>
      <c r="KRF46" s="1"/>
      <c r="KRG46" s="1"/>
      <c r="KRH46" s="1"/>
      <c r="KRI46" s="1"/>
      <c r="KRJ46" s="1"/>
      <c r="KRK46" s="1"/>
      <c r="KRL46" s="1"/>
      <c r="KRM46" s="1"/>
      <c r="KRN46" s="1"/>
      <c r="KRO46" s="1"/>
      <c r="KRP46" s="1"/>
      <c r="KRQ46" s="1"/>
      <c r="KRR46" s="1"/>
      <c r="KRS46" s="1"/>
      <c r="KRT46" s="1"/>
      <c r="KRU46" s="1"/>
      <c r="KRV46" s="1"/>
      <c r="KRW46" s="1"/>
      <c r="KRX46" s="1"/>
      <c r="KRY46" s="1"/>
      <c r="KRZ46" s="1"/>
      <c r="KSA46" s="1"/>
      <c r="KSB46" s="1"/>
      <c r="KSC46" s="1"/>
      <c r="KSD46" s="1"/>
      <c r="KSE46" s="1"/>
      <c r="KSF46" s="1"/>
      <c r="KSG46" s="1"/>
      <c r="KSH46" s="1"/>
      <c r="KSI46" s="1"/>
      <c r="KSJ46" s="1"/>
      <c r="KSK46" s="1"/>
      <c r="KSL46" s="1"/>
      <c r="KSM46" s="1"/>
      <c r="KSN46" s="1"/>
      <c r="KSO46" s="1"/>
      <c r="KSP46" s="1"/>
      <c r="KSQ46" s="1"/>
      <c r="KSR46" s="1"/>
      <c r="KSS46" s="1"/>
      <c r="KST46" s="1"/>
      <c r="KSU46" s="1"/>
      <c r="KSV46" s="1"/>
      <c r="KSW46" s="1"/>
      <c r="KSX46" s="1"/>
      <c r="KSY46" s="1"/>
      <c r="KSZ46" s="1"/>
      <c r="KTA46" s="1"/>
      <c r="KTB46" s="1"/>
      <c r="KTC46" s="1"/>
      <c r="KTD46" s="1"/>
      <c r="KTE46" s="1"/>
      <c r="KTF46" s="1"/>
      <c r="KTG46" s="1"/>
      <c r="KTH46" s="1"/>
      <c r="KTI46" s="1"/>
      <c r="KTJ46" s="1"/>
      <c r="KTK46" s="1"/>
      <c r="KTL46" s="1"/>
      <c r="KTM46" s="1"/>
      <c r="KTN46" s="1"/>
      <c r="KTO46" s="1"/>
      <c r="KTP46" s="1"/>
      <c r="KTQ46" s="1"/>
      <c r="KTR46" s="1"/>
      <c r="KTS46" s="1"/>
      <c r="KTT46" s="1"/>
      <c r="KTU46" s="1"/>
      <c r="KTV46" s="1"/>
      <c r="KTW46" s="1"/>
      <c r="KTX46" s="1"/>
      <c r="KTY46" s="1"/>
      <c r="KTZ46" s="1"/>
      <c r="KUA46" s="1"/>
      <c r="KUB46" s="1"/>
      <c r="KUC46" s="1"/>
      <c r="KUD46" s="1"/>
      <c r="KUE46" s="1"/>
      <c r="KUF46" s="1"/>
      <c r="KUG46" s="1"/>
      <c r="KUH46" s="1"/>
      <c r="KUI46" s="1"/>
      <c r="KUJ46" s="1"/>
      <c r="KUK46" s="1"/>
      <c r="KUL46" s="1"/>
      <c r="KUM46" s="1"/>
      <c r="KUN46" s="1"/>
      <c r="KUO46" s="1"/>
      <c r="KUP46" s="1"/>
      <c r="KUQ46" s="1"/>
      <c r="KUR46" s="1"/>
      <c r="KUS46" s="1"/>
      <c r="KUT46" s="1"/>
      <c r="KUU46" s="1"/>
      <c r="KUV46" s="1"/>
      <c r="KUW46" s="1"/>
      <c r="KUX46" s="1"/>
      <c r="KUY46" s="1"/>
      <c r="KUZ46" s="1"/>
      <c r="KVA46" s="1"/>
      <c r="KVB46" s="1"/>
      <c r="KVC46" s="1"/>
      <c r="KVD46" s="1"/>
      <c r="KVE46" s="1"/>
      <c r="KVF46" s="1"/>
      <c r="KVG46" s="1"/>
      <c r="KVH46" s="1"/>
      <c r="KVI46" s="1"/>
      <c r="KVJ46" s="1"/>
      <c r="KVK46" s="1"/>
      <c r="KVL46" s="1"/>
      <c r="KVM46" s="1"/>
      <c r="KVN46" s="1"/>
      <c r="KVO46" s="1"/>
      <c r="KVP46" s="1"/>
      <c r="KVQ46" s="1"/>
      <c r="KVR46" s="1"/>
      <c r="KVS46" s="1"/>
      <c r="KVT46" s="1"/>
      <c r="KVU46" s="1"/>
      <c r="KVV46" s="1"/>
      <c r="KVW46" s="1"/>
      <c r="KVX46" s="1"/>
      <c r="KVY46" s="1"/>
      <c r="KVZ46" s="1"/>
      <c r="KWA46" s="1"/>
      <c r="KWB46" s="1"/>
      <c r="KWC46" s="1"/>
      <c r="KWD46" s="1"/>
      <c r="KWE46" s="1"/>
      <c r="KWF46" s="1"/>
      <c r="KWG46" s="1"/>
      <c r="KWH46" s="1"/>
      <c r="KWI46" s="1"/>
      <c r="KWJ46" s="1"/>
      <c r="KWK46" s="1"/>
      <c r="KWL46" s="1"/>
      <c r="KWM46" s="1"/>
      <c r="KWN46" s="1"/>
      <c r="KWO46" s="1"/>
      <c r="KWP46" s="1"/>
      <c r="KWQ46" s="1"/>
      <c r="KWR46" s="1"/>
      <c r="KWS46" s="1"/>
      <c r="KWT46" s="1"/>
      <c r="KWU46" s="1"/>
      <c r="KWV46" s="1"/>
      <c r="KWW46" s="1"/>
      <c r="KWX46" s="1"/>
      <c r="KWY46" s="1"/>
      <c r="KWZ46" s="1"/>
      <c r="KXA46" s="1"/>
      <c r="KXB46" s="1"/>
      <c r="KXC46" s="1"/>
      <c r="KXD46" s="1"/>
      <c r="KXE46" s="1"/>
      <c r="KXF46" s="1"/>
      <c r="KXG46" s="1"/>
      <c r="KXH46" s="1"/>
      <c r="KXI46" s="1"/>
      <c r="KXJ46" s="1"/>
      <c r="KXK46" s="1"/>
      <c r="KXL46" s="1"/>
      <c r="KXM46" s="1"/>
      <c r="KXN46" s="1"/>
      <c r="KXO46" s="1"/>
      <c r="KXP46" s="1"/>
      <c r="KXQ46" s="1"/>
      <c r="KXR46" s="1"/>
      <c r="KXS46" s="1"/>
      <c r="KXT46" s="1"/>
      <c r="KXU46" s="1"/>
      <c r="KXV46" s="1"/>
      <c r="KXW46" s="1"/>
      <c r="KXX46" s="1"/>
      <c r="KXY46" s="1"/>
      <c r="KXZ46" s="1"/>
      <c r="KYA46" s="1"/>
      <c r="KYB46" s="1"/>
      <c r="KYC46" s="1"/>
      <c r="KYD46" s="1"/>
      <c r="KYE46" s="1"/>
      <c r="KYF46" s="1"/>
      <c r="KYG46" s="1"/>
      <c r="KYH46" s="1"/>
      <c r="KYI46" s="1"/>
      <c r="KYJ46" s="1"/>
      <c r="KYK46" s="1"/>
      <c r="KYL46" s="1"/>
      <c r="KYM46" s="1"/>
      <c r="KYN46" s="1"/>
      <c r="KYO46" s="1"/>
      <c r="KYP46" s="1"/>
      <c r="KYQ46" s="1"/>
      <c r="KYR46" s="1"/>
      <c r="KYS46" s="1"/>
      <c r="KYT46" s="1"/>
      <c r="KYU46" s="1"/>
      <c r="KYV46" s="1"/>
      <c r="KYW46" s="1"/>
      <c r="KYX46" s="1"/>
      <c r="KYY46" s="1"/>
      <c r="KYZ46" s="1"/>
      <c r="KZA46" s="1"/>
      <c r="KZB46" s="1"/>
      <c r="KZC46" s="1"/>
      <c r="KZD46" s="1"/>
      <c r="KZE46" s="1"/>
      <c r="KZF46" s="1"/>
      <c r="KZG46" s="1"/>
      <c r="KZH46" s="1"/>
      <c r="KZI46" s="1"/>
      <c r="KZJ46" s="1"/>
      <c r="KZK46" s="1"/>
      <c r="KZL46" s="1"/>
      <c r="KZM46" s="1"/>
      <c r="KZN46" s="1"/>
      <c r="KZO46" s="1"/>
      <c r="KZP46" s="1"/>
      <c r="KZQ46" s="1"/>
      <c r="KZR46" s="1"/>
      <c r="KZS46" s="1"/>
      <c r="KZT46" s="1"/>
      <c r="KZU46" s="1"/>
      <c r="KZV46" s="1"/>
      <c r="KZW46" s="1"/>
      <c r="KZX46" s="1"/>
      <c r="KZY46" s="1"/>
      <c r="KZZ46" s="1"/>
      <c r="LAA46" s="1"/>
      <c r="LAB46" s="1"/>
      <c r="LAC46" s="1"/>
      <c r="LAD46" s="1"/>
      <c r="LAE46" s="1"/>
      <c r="LAF46" s="1"/>
      <c r="LAG46" s="1"/>
      <c r="LAH46" s="1"/>
      <c r="LAI46" s="1"/>
      <c r="LAJ46" s="1"/>
      <c r="LAK46" s="1"/>
      <c r="LAL46" s="1"/>
      <c r="LAM46" s="1"/>
      <c r="LAN46" s="1"/>
      <c r="LAO46" s="1"/>
      <c r="LAP46" s="1"/>
      <c r="LAQ46" s="1"/>
      <c r="LAR46" s="1"/>
      <c r="LAS46" s="1"/>
      <c r="LAT46" s="1"/>
      <c r="LAU46" s="1"/>
      <c r="LAV46" s="1"/>
      <c r="LAW46" s="1"/>
      <c r="LAX46" s="1"/>
      <c r="LAY46" s="1"/>
      <c r="LAZ46" s="1"/>
      <c r="LBA46" s="1"/>
      <c r="LBB46" s="1"/>
      <c r="LBC46" s="1"/>
      <c r="LBD46" s="1"/>
      <c r="LBE46" s="1"/>
      <c r="LBF46" s="1"/>
      <c r="LBG46" s="1"/>
      <c r="LBH46" s="1"/>
      <c r="LBI46" s="1"/>
      <c r="LBJ46" s="1"/>
      <c r="LBK46" s="1"/>
      <c r="LBL46" s="1"/>
      <c r="LBM46" s="1"/>
      <c r="LBN46" s="1"/>
      <c r="LBO46" s="1"/>
      <c r="LBP46" s="1"/>
      <c r="LBQ46" s="1"/>
      <c r="LBR46" s="1"/>
      <c r="LBS46" s="1"/>
      <c r="LBT46" s="1"/>
      <c r="LBU46" s="1"/>
      <c r="LBV46" s="1"/>
      <c r="LBW46" s="1"/>
      <c r="LBX46" s="1"/>
      <c r="LBY46" s="1"/>
      <c r="LBZ46" s="1"/>
      <c r="LCA46" s="1"/>
      <c r="LCB46" s="1"/>
      <c r="LCC46" s="1"/>
      <c r="LCD46" s="1"/>
      <c r="LCE46" s="1"/>
      <c r="LCF46" s="1"/>
      <c r="LCG46" s="1"/>
      <c r="LCH46" s="1"/>
      <c r="LCI46" s="1"/>
      <c r="LCJ46" s="1"/>
      <c r="LCK46" s="1"/>
      <c r="LCL46" s="1"/>
      <c r="LCM46" s="1"/>
      <c r="LCN46" s="1"/>
      <c r="LCO46" s="1"/>
      <c r="LCP46" s="1"/>
      <c r="LCQ46" s="1"/>
      <c r="LCR46" s="1"/>
      <c r="LCS46" s="1"/>
      <c r="LCT46" s="1"/>
      <c r="LCU46" s="1"/>
      <c r="LCV46" s="1"/>
      <c r="LCW46" s="1"/>
      <c r="LCX46" s="1"/>
      <c r="LCY46" s="1"/>
      <c r="LCZ46" s="1"/>
      <c r="LDA46" s="1"/>
      <c r="LDB46" s="1"/>
      <c r="LDC46" s="1"/>
      <c r="LDD46" s="1"/>
      <c r="LDE46" s="1"/>
      <c r="LDF46" s="1"/>
      <c r="LDG46" s="1"/>
      <c r="LDH46" s="1"/>
      <c r="LDI46" s="1"/>
      <c r="LDJ46" s="1"/>
      <c r="LDK46" s="1"/>
      <c r="LDL46" s="1"/>
      <c r="LDM46" s="1"/>
      <c r="LDN46" s="1"/>
      <c r="LDO46" s="1"/>
      <c r="LDP46" s="1"/>
      <c r="LDQ46" s="1"/>
      <c r="LDR46" s="1"/>
      <c r="LDS46" s="1"/>
      <c r="LDT46" s="1"/>
      <c r="LDU46" s="1"/>
      <c r="LDV46" s="1"/>
      <c r="LDW46" s="1"/>
      <c r="LDX46" s="1"/>
      <c r="LDY46" s="1"/>
      <c r="LDZ46" s="1"/>
      <c r="LEA46" s="1"/>
      <c r="LEB46" s="1"/>
      <c r="LEC46" s="1"/>
      <c r="LED46" s="1"/>
      <c r="LEE46" s="1"/>
      <c r="LEF46" s="1"/>
      <c r="LEG46" s="1"/>
      <c r="LEH46" s="1"/>
      <c r="LEI46" s="1"/>
      <c r="LEJ46" s="1"/>
      <c r="LEK46" s="1"/>
      <c r="LEL46" s="1"/>
      <c r="LEM46" s="1"/>
      <c r="LEN46" s="1"/>
      <c r="LEO46" s="1"/>
      <c r="LEP46" s="1"/>
      <c r="LEQ46" s="1"/>
      <c r="LER46" s="1"/>
      <c r="LES46" s="1"/>
      <c r="LET46" s="1"/>
      <c r="LEU46" s="1"/>
      <c r="LEV46" s="1"/>
      <c r="LEW46" s="1"/>
      <c r="LEX46" s="1"/>
      <c r="LEY46" s="1"/>
      <c r="LEZ46" s="1"/>
      <c r="LFA46" s="1"/>
      <c r="LFB46" s="1"/>
      <c r="LFC46" s="1"/>
      <c r="LFD46" s="1"/>
      <c r="LFE46" s="1"/>
      <c r="LFF46" s="1"/>
      <c r="LFG46" s="1"/>
      <c r="LFH46" s="1"/>
      <c r="LFI46" s="1"/>
      <c r="LFJ46" s="1"/>
      <c r="LFK46" s="1"/>
      <c r="LFL46" s="1"/>
      <c r="LFM46" s="1"/>
      <c r="LFN46" s="1"/>
      <c r="LFO46" s="1"/>
      <c r="LFP46" s="1"/>
      <c r="LFQ46" s="1"/>
      <c r="LFR46" s="1"/>
      <c r="LFS46" s="1"/>
      <c r="LFT46" s="1"/>
      <c r="LFU46" s="1"/>
      <c r="LFV46" s="1"/>
      <c r="LFW46" s="1"/>
      <c r="LFX46" s="1"/>
      <c r="LFY46" s="1"/>
      <c r="LFZ46" s="1"/>
      <c r="LGA46" s="1"/>
      <c r="LGB46" s="1"/>
      <c r="LGC46" s="1"/>
      <c r="LGD46" s="1"/>
      <c r="LGE46" s="1"/>
      <c r="LGF46" s="1"/>
      <c r="LGG46" s="1"/>
      <c r="LGH46" s="1"/>
      <c r="LGI46" s="1"/>
      <c r="LGJ46" s="1"/>
      <c r="LGK46" s="1"/>
      <c r="LGL46" s="1"/>
      <c r="LGM46" s="1"/>
      <c r="LGN46" s="1"/>
      <c r="LGO46" s="1"/>
      <c r="LGP46" s="1"/>
      <c r="LGQ46" s="1"/>
      <c r="LGR46" s="1"/>
      <c r="LGS46" s="1"/>
      <c r="LGT46" s="1"/>
      <c r="LGU46" s="1"/>
      <c r="LGV46" s="1"/>
      <c r="LGW46" s="1"/>
      <c r="LGX46" s="1"/>
      <c r="LGY46" s="1"/>
      <c r="LGZ46" s="1"/>
      <c r="LHA46" s="1"/>
      <c r="LHB46" s="1"/>
      <c r="LHC46" s="1"/>
      <c r="LHD46" s="1"/>
      <c r="LHE46" s="1"/>
      <c r="LHF46" s="1"/>
      <c r="LHG46" s="1"/>
      <c r="LHH46" s="1"/>
      <c r="LHI46" s="1"/>
      <c r="LHJ46" s="1"/>
      <c r="LHK46" s="1"/>
      <c r="LHL46" s="1"/>
      <c r="LHM46" s="1"/>
      <c r="LHN46" s="1"/>
      <c r="LHO46" s="1"/>
      <c r="LHP46" s="1"/>
      <c r="LHQ46" s="1"/>
      <c r="LHR46" s="1"/>
      <c r="LHS46" s="1"/>
      <c r="LHT46" s="1"/>
      <c r="LHU46" s="1"/>
      <c r="LHV46" s="1"/>
      <c r="LHW46" s="1"/>
      <c r="LHX46" s="1"/>
      <c r="LHY46" s="1"/>
      <c r="LHZ46" s="1"/>
      <c r="LIA46" s="1"/>
      <c r="LIB46" s="1"/>
      <c r="LIC46" s="1"/>
      <c r="LID46" s="1"/>
      <c r="LIE46" s="1"/>
      <c r="LIF46" s="1"/>
      <c r="LIG46" s="1"/>
      <c r="LIH46" s="1"/>
      <c r="LII46" s="1"/>
      <c r="LIJ46" s="1"/>
      <c r="LIK46" s="1"/>
      <c r="LIL46" s="1"/>
      <c r="LIM46" s="1"/>
      <c r="LIN46" s="1"/>
      <c r="LIO46" s="1"/>
      <c r="LIP46" s="1"/>
      <c r="LIQ46" s="1"/>
      <c r="LIR46" s="1"/>
      <c r="LIS46" s="1"/>
      <c r="LIT46" s="1"/>
      <c r="LIU46" s="1"/>
      <c r="LIV46" s="1"/>
      <c r="LIW46" s="1"/>
      <c r="LIX46" s="1"/>
      <c r="LIY46" s="1"/>
      <c r="LIZ46" s="1"/>
      <c r="LJA46" s="1"/>
      <c r="LJB46" s="1"/>
      <c r="LJC46" s="1"/>
      <c r="LJD46" s="1"/>
      <c r="LJE46" s="1"/>
      <c r="LJF46" s="1"/>
      <c r="LJG46" s="1"/>
      <c r="LJH46" s="1"/>
      <c r="LJI46" s="1"/>
      <c r="LJJ46" s="1"/>
      <c r="LJK46" s="1"/>
      <c r="LJL46" s="1"/>
      <c r="LJM46" s="1"/>
      <c r="LJN46" s="1"/>
      <c r="LJO46" s="1"/>
      <c r="LJP46" s="1"/>
      <c r="LJQ46" s="1"/>
      <c r="LJR46" s="1"/>
      <c r="LJS46" s="1"/>
      <c r="LJT46" s="1"/>
      <c r="LJU46" s="1"/>
      <c r="LJV46" s="1"/>
      <c r="LJW46" s="1"/>
      <c r="LJX46" s="1"/>
      <c r="LJY46" s="1"/>
      <c r="LJZ46" s="1"/>
      <c r="LKA46" s="1"/>
      <c r="LKB46" s="1"/>
      <c r="LKC46" s="1"/>
      <c r="LKD46" s="1"/>
      <c r="LKE46" s="1"/>
      <c r="LKF46" s="1"/>
      <c r="LKG46" s="1"/>
      <c r="LKH46" s="1"/>
      <c r="LKI46" s="1"/>
      <c r="LKJ46" s="1"/>
      <c r="LKK46" s="1"/>
      <c r="LKL46" s="1"/>
      <c r="LKM46" s="1"/>
      <c r="LKN46" s="1"/>
      <c r="LKO46" s="1"/>
      <c r="LKP46" s="1"/>
      <c r="LKQ46" s="1"/>
      <c r="LKR46" s="1"/>
      <c r="LKS46" s="1"/>
      <c r="LKT46" s="1"/>
      <c r="LKU46" s="1"/>
      <c r="LKV46" s="1"/>
      <c r="LKW46" s="1"/>
      <c r="LKX46" s="1"/>
      <c r="LKY46" s="1"/>
      <c r="LKZ46" s="1"/>
      <c r="LLA46" s="1"/>
      <c r="LLB46" s="1"/>
      <c r="LLC46" s="1"/>
      <c r="LLD46" s="1"/>
      <c r="LLE46" s="1"/>
      <c r="LLF46" s="1"/>
      <c r="LLG46" s="1"/>
      <c r="LLH46" s="1"/>
      <c r="LLI46" s="1"/>
      <c r="LLJ46" s="1"/>
      <c r="LLK46" s="1"/>
      <c r="LLL46" s="1"/>
      <c r="LLM46" s="1"/>
      <c r="LLN46" s="1"/>
      <c r="LLO46" s="1"/>
      <c r="LLP46" s="1"/>
      <c r="LLQ46" s="1"/>
      <c r="LLR46" s="1"/>
      <c r="LLS46" s="1"/>
      <c r="LLT46" s="1"/>
      <c r="LLU46" s="1"/>
      <c r="LLV46" s="1"/>
      <c r="LLW46" s="1"/>
      <c r="LLX46" s="1"/>
      <c r="LLY46" s="1"/>
      <c r="LLZ46" s="1"/>
      <c r="LMA46" s="1"/>
      <c r="LMB46" s="1"/>
      <c r="LMC46" s="1"/>
      <c r="LMD46" s="1"/>
      <c r="LME46" s="1"/>
      <c r="LMF46" s="1"/>
      <c r="LMG46" s="1"/>
      <c r="LMH46" s="1"/>
      <c r="LMI46" s="1"/>
      <c r="LMJ46" s="1"/>
      <c r="LMK46" s="1"/>
      <c r="LML46" s="1"/>
      <c r="LMM46" s="1"/>
      <c r="LMN46" s="1"/>
      <c r="LMO46" s="1"/>
      <c r="LMP46" s="1"/>
      <c r="LMQ46" s="1"/>
      <c r="LMR46" s="1"/>
      <c r="LMS46" s="1"/>
      <c r="LMT46" s="1"/>
      <c r="LMU46" s="1"/>
      <c r="LMV46" s="1"/>
      <c r="LMW46" s="1"/>
      <c r="LMX46" s="1"/>
      <c r="LMY46" s="1"/>
      <c r="LMZ46" s="1"/>
      <c r="LNA46" s="1"/>
      <c r="LNB46" s="1"/>
      <c r="LNC46" s="1"/>
      <c r="LND46" s="1"/>
      <c r="LNE46" s="1"/>
      <c r="LNF46" s="1"/>
      <c r="LNG46" s="1"/>
      <c r="LNH46" s="1"/>
      <c r="LNI46" s="1"/>
      <c r="LNJ46" s="1"/>
      <c r="LNK46" s="1"/>
      <c r="LNL46" s="1"/>
      <c r="LNM46" s="1"/>
      <c r="LNN46" s="1"/>
      <c r="LNO46" s="1"/>
      <c r="LNP46" s="1"/>
      <c r="LNQ46" s="1"/>
      <c r="LNR46" s="1"/>
      <c r="LNS46" s="1"/>
      <c r="LNT46" s="1"/>
      <c r="LNU46" s="1"/>
      <c r="LNV46" s="1"/>
      <c r="LNW46" s="1"/>
      <c r="LNX46" s="1"/>
      <c r="LNY46" s="1"/>
      <c r="LNZ46" s="1"/>
      <c r="LOA46" s="1"/>
      <c r="LOB46" s="1"/>
      <c r="LOC46" s="1"/>
      <c r="LOD46" s="1"/>
      <c r="LOE46" s="1"/>
      <c r="LOF46" s="1"/>
      <c r="LOG46" s="1"/>
      <c r="LOH46" s="1"/>
      <c r="LOI46" s="1"/>
      <c r="LOJ46" s="1"/>
      <c r="LOK46" s="1"/>
      <c r="LOL46" s="1"/>
      <c r="LOM46" s="1"/>
      <c r="LON46" s="1"/>
      <c r="LOO46" s="1"/>
      <c r="LOP46" s="1"/>
      <c r="LOQ46" s="1"/>
      <c r="LOR46" s="1"/>
      <c r="LOS46" s="1"/>
      <c r="LOT46" s="1"/>
      <c r="LOU46" s="1"/>
      <c r="LOV46" s="1"/>
      <c r="LOW46" s="1"/>
      <c r="LOX46" s="1"/>
      <c r="LOY46" s="1"/>
      <c r="LOZ46" s="1"/>
      <c r="LPA46" s="1"/>
      <c r="LPB46" s="1"/>
      <c r="LPC46" s="1"/>
      <c r="LPD46" s="1"/>
      <c r="LPE46" s="1"/>
      <c r="LPF46" s="1"/>
      <c r="LPG46" s="1"/>
      <c r="LPH46" s="1"/>
      <c r="LPI46" s="1"/>
      <c r="LPJ46" s="1"/>
      <c r="LPK46" s="1"/>
      <c r="LPL46" s="1"/>
      <c r="LPM46" s="1"/>
      <c r="LPN46" s="1"/>
      <c r="LPO46" s="1"/>
      <c r="LPP46" s="1"/>
      <c r="LPQ46" s="1"/>
      <c r="LPR46" s="1"/>
      <c r="LPS46" s="1"/>
      <c r="LPT46" s="1"/>
      <c r="LPU46" s="1"/>
      <c r="LPV46" s="1"/>
      <c r="LPW46" s="1"/>
      <c r="LPX46" s="1"/>
      <c r="LPY46" s="1"/>
      <c r="LPZ46" s="1"/>
      <c r="LQA46" s="1"/>
      <c r="LQB46" s="1"/>
      <c r="LQC46" s="1"/>
      <c r="LQD46" s="1"/>
      <c r="LQE46" s="1"/>
      <c r="LQF46" s="1"/>
      <c r="LQG46" s="1"/>
      <c r="LQH46" s="1"/>
      <c r="LQI46" s="1"/>
      <c r="LQJ46" s="1"/>
      <c r="LQK46" s="1"/>
      <c r="LQL46" s="1"/>
      <c r="LQM46" s="1"/>
      <c r="LQN46" s="1"/>
      <c r="LQO46" s="1"/>
      <c r="LQP46" s="1"/>
      <c r="LQQ46" s="1"/>
      <c r="LQR46" s="1"/>
      <c r="LQS46" s="1"/>
      <c r="LQT46" s="1"/>
      <c r="LQU46" s="1"/>
      <c r="LQV46" s="1"/>
      <c r="LQW46" s="1"/>
      <c r="LQX46" s="1"/>
      <c r="LQY46" s="1"/>
      <c r="LQZ46" s="1"/>
      <c r="LRA46" s="1"/>
      <c r="LRB46" s="1"/>
      <c r="LRC46" s="1"/>
      <c r="LRD46" s="1"/>
      <c r="LRE46" s="1"/>
      <c r="LRF46" s="1"/>
      <c r="LRG46" s="1"/>
      <c r="LRH46" s="1"/>
      <c r="LRI46" s="1"/>
      <c r="LRJ46" s="1"/>
      <c r="LRK46" s="1"/>
      <c r="LRL46" s="1"/>
      <c r="LRM46" s="1"/>
      <c r="LRN46" s="1"/>
      <c r="LRO46" s="1"/>
      <c r="LRP46" s="1"/>
      <c r="LRQ46" s="1"/>
      <c r="LRR46" s="1"/>
      <c r="LRS46" s="1"/>
      <c r="LRT46" s="1"/>
      <c r="LRU46" s="1"/>
      <c r="LRV46" s="1"/>
      <c r="LRW46" s="1"/>
      <c r="LRX46" s="1"/>
      <c r="LRY46" s="1"/>
      <c r="LRZ46" s="1"/>
      <c r="LSA46" s="1"/>
      <c r="LSB46" s="1"/>
      <c r="LSC46" s="1"/>
      <c r="LSD46" s="1"/>
      <c r="LSE46" s="1"/>
      <c r="LSF46" s="1"/>
      <c r="LSG46" s="1"/>
      <c r="LSH46" s="1"/>
      <c r="LSI46" s="1"/>
      <c r="LSJ46" s="1"/>
      <c r="LSK46" s="1"/>
      <c r="LSL46" s="1"/>
      <c r="LSM46" s="1"/>
      <c r="LSN46" s="1"/>
      <c r="LSO46" s="1"/>
      <c r="LSP46" s="1"/>
      <c r="LSQ46" s="1"/>
      <c r="LSR46" s="1"/>
      <c r="LSS46" s="1"/>
      <c r="LST46" s="1"/>
      <c r="LSU46" s="1"/>
      <c r="LSV46" s="1"/>
      <c r="LSW46" s="1"/>
      <c r="LSX46" s="1"/>
      <c r="LSY46" s="1"/>
      <c r="LSZ46" s="1"/>
      <c r="LTA46" s="1"/>
      <c r="LTB46" s="1"/>
      <c r="LTC46" s="1"/>
      <c r="LTD46" s="1"/>
      <c r="LTE46" s="1"/>
      <c r="LTF46" s="1"/>
      <c r="LTG46" s="1"/>
      <c r="LTH46" s="1"/>
      <c r="LTI46" s="1"/>
      <c r="LTJ46" s="1"/>
      <c r="LTK46" s="1"/>
      <c r="LTL46" s="1"/>
      <c r="LTM46" s="1"/>
      <c r="LTN46" s="1"/>
      <c r="LTO46" s="1"/>
      <c r="LTP46" s="1"/>
      <c r="LTQ46" s="1"/>
      <c r="LTR46" s="1"/>
      <c r="LTS46" s="1"/>
      <c r="LTT46" s="1"/>
      <c r="LTU46" s="1"/>
      <c r="LTV46" s="1"/>
      <c r="LTW46" s="1"/>
      <c r="LTX46" s="1"/>
      <c r="LTY46" s="1"/>
      <c r="LTZ46" s="1"/>
      <c r="LUA46" s="1"/>
      <c r="LUB46" s="1"/>
      <c r="LUC46" s="1"/>
      <c r="LUD46" s="1"/>
      <c r="LUE46" s="1"/>
      <c r="LUF46" s="1"/>
      <c r="LUG46" s="1"/>
      <c r="LUH46" s="1"/>
      <c r="LUI46" s="1"/>
      <c r="LUJ46" s="1"/>
      <c r="LUK46" s="1"/>
      <c r="LUL46" s="1"/>
      <c r="LUM46" s="1"/>
      <c r="LUN46" s="1"/>
      <c r="LUO46" s="1"/>
      <c r="LUP46" s="1"/>
      <c r="LUQ46" s="1"/>
      <c r="LUR46" s="1"/>
      <c r="LUS46" s="1"/>
      <c r="LUT46" s="1"/>
      <c r="LUU46" s="1"/>
      <c r="LUV46" s="1"/>
      <c r="LUW46" s="1"/>
      <c r="LUX46" s="1"/>
      <c r="LUY46" s="1"/>
      <c r="LUZ46" s="1"/>
      <c r="LVA46" s="1"/>
      <c r="LVB46" s="1"/>
      <c r="LVC46" s="1"/>
      <c r="LVD46" s="1"/>
      <c r="LVE46" s="1"/>
      <c r="LVF46" s="1"/>
      <c r="LVG46" s="1"/>
      <c r="LVH46" s="1"/>
      <c r="LVI46" s="1"/>
      <c r="LVJ46" s="1"/>
      <c r="LVK46" s="1"/>
      <c r="LVL46" s="1"/>
      <c r="LVM46" s="1"/>
      <c r="LVN46" s="1"/>
      <c r="LVO46" s="1"/>
      <c r="LVP46" s="1"/>
      <c r="LVQ46" s="1"/>
      <c r="LVR46" s="1"/>
      <c r="LVS46" s="1"/>
      <c r="LVT46" s="1"/>
      <c r="LVU46" s="1"/>
      <c r="LVV46" s="1"/>
      <c r="LVW46" s="1"/>
      <c r="LVX46" s="1"/>
      <c r="LVY46" s="1"/>
      <c r="LVZ46" s="1"/>
      <c r="LWA46" s="1"/>
      <c r="LWB46" s="1"/>
      <c r="LWC46" s="1"/>
      <c r="LWD46" s="1"/>
      <c r="LWE46" s="1"/>
      <c r="LWF46" s="1"/>
      <c r="LWG46" s="1"/>
      <c r="LWH46" s="1"/>
      <c r="LWI46" s="1"/>
      <c r="LWJ46" s="1"/>
      <c r="LWK46" s="1"/>
      <c r="LWL46" s="1"/>
      <c r="LWM46" s="1"/>
      <c r="LWN46" s="1"/>
      <c r="LWO46" s="1"/>
      <c r="LWP46" s="1"/>
      <c r="LWQ46" s="1"/>
      <c r="LWR46" s="1"/>
      <c r="LWS46" s="1"/>
      <c r="LWT46" s="1"/>
      <c r="LWU46" s="1"/>
      <c r="LWV46" s="1"/>
      <c r="LWW46" s="1"/>
      <c r="LWX46" s="1"/>
      <c r="LWY46" s="1"/>
      <c r="LWZ46" s="1"/>
      <c r="LXA46" s="1"/>
      <c r="LXB46" s="1"/>
      <c r="LXC46" s="1"/>
      <c r="LXD46" s="1"/>
      <c r="LXE46" s="1"/>
      <c r="LXF46" s="1"/>
      <c r="LXG46" s="1"/>
      <c r="LXH46" s="1"/>
      <c r="LXI46" s="1"/>
      <c r="LXJ46" s="1"/>
      <c r="LXK46" s="1"/>
      <c r="LXL46" s="1"/>
      <c r="LXM46" s="1"/>
      <c r="LXN46" s="1"/>
      <c r="LXO46" s="1"/>
      <c r="LXP46" s="1"/>
      <c r="LXQ46" s="1"/>
      <c r="LXR46" s="1"/>
      <c r="LXS46" s="1"/>
      <c r="LXT46" s="1"/>
      <c r="LXU46" s="1"/>
      <c r="LXV46" s="1"/>
      <c r="LXW46" s="1"/>
      <c r="LXX46" s="1"/>
      <c r="LXY46" s="1"/>
      <c r="LXZ46" s="1"/>
      <c r="LYA46" s="1"/>
      <c r="LYB46" s="1"/>
      <c r="LYC46" s="1"/>
      <c r="LYD46" s="1"/>
      <c r="LYE46" s="1"/>
      <c r="LYF46" s="1"/>
      <c r="LYG46" s="1"/>
      <c r="LYH46" s="1"/>
      <c r="LYI46" s="1"/>
      <c r="LYJ46" s="1"/>
      <c r="LYK46" s="1"/>
      <c r="LYL46" s="1"/>
      <c r="LYM46" s="1"/>
      <c r="LYN46" s="1"/>
      <c r="LYO46" s="1"/>
      <c r="LYP46" s="1"/>
      <c r="LYQ46" s="1"/>
      <c r="LYR46" s="1"/>
      <c r="LYS46" s="1"/>
      <c r="LYT46" s="1"/>
      <c r="LYU46" s="1"/>
      <c r="LYV46" s="1"/>
      <c r="LYW46" s="1"/>
      <c r="LYX46" s="1"/>
      <c r="LYY46" s="1"/>
      <c r="LYZ46" s="1"/>
      <c r="LZA46" s="1"/>
      <c r="LZB46" s="1"/>
      <c r="LZC46" s="1"/>
      <c r="LZD46" s="1"/>
      <c r="LZE46" s="1"/>
      <c r="LZF46" s="1"/>
      <c r="LZG46" s="1"/>
      <c r="LZH46" s="1"/>
      <c r="LZI46" s="1"/>
      <c r="LZJ46" s="1"/>
      <c r="LZK46" s="1"/>
      <c r="LZL46" s="1"/>
      <c r="LZM46" s="1"/>
      <c r="LZN46" s="1"/>
      <c r="LZO46" s="1"/>
      <c r="LZP46" s="1"/>
      <c r="LZQ46" s="1"/>
      <c r="LZR46" s="1"/>
      <c r="LZS46" s="1"/>
      <c r="LZT46" s="1"/>
      <c r="LZU46" s="1"/>
      <c r="LZV46" s="1"/>
      <c r="LZW46" s="1"/>
      <c r="LZX46" s="1"/>
      <c r="LZY46" s="1"/>
      <c r="LZZ46" s="1"/>
      <c r="MAA46" s="1"/>
      <c r="MAB46" s="1"/>
      <c r="MAC46" s="1"/>
      <c r="MAD46" s="1"/>
      <c r="MAE46" s="1"/>
      <c r="MAF46" s="1"/>
      <c r="MAG46" s="1"/>
      <c r="MAH46" s="1"/>
      <c r="MAI46" s="1"/>
      <c r="MAJ46" s="1"/>
      <c r="MAK46" s="1"/>
      <c r="MAL46" s="1"/>
      <c r="MAM46" s="1"/>
      <c r="MAN46" s="1"/>
      <c r="MAO46" s="1"/>
      <c r="MAP46" s="1"/>
      <c r="MAQ46" s="1"/>
      <c r="MAR46" s="1"/>
      <c r="MAS46" s="1"/>
      <c r="MAT46" s="1"/>
      <c r="MAU46" s="1"/>
      <c r="MAV46" s="1"/>
      <c r="MAW46" s="1"/>
      <c r="MAX46" s="1"/>
      <c r="MAY46" s="1"/>
      <c r="MAZ46" s="1"/>
      <c r="MBA46" s="1"/>
      <c r="MBB46" s="1"/>
      <c r="MBC46" s="1"/>
      <c r="MBD46" s="1"/>
      <c r="MBE46" s="1"/>
      <c r="MBF46" s="1"/>
      <c r="MBG46" s="1"/>
      <c r="MBH46" s="1"/>
      <c r="MBI46" s="1"/>
      <c r="MBJ46" s="1"/>
      <c r="MBK46" s="1"/>
      <c r="MBL46" s="1"/>
      <c r="MBM46" s="1"/>
      <c r="MBN46" s="1"/>
      <c r="MBO46" s="1"/>
      <c r="MBP46" s="1"/>
      <c r="MBQ46" s="1"/>
      <c r="MBR46" s="1"/>
      <c r="MBS46" s="1"/>
      <c r="MBT46" s="1"/>
      <c r="MBU46" s="1"/>
      <c r="MBV46" s="1"/>
      <c r="MBW46" s="1"/>
      <c r="MBX46" s="1"/>
      <c r="MBY46" s="1"/>
      <c r="MBZ46" s="1"/>
      <c r="MCA46" s="1"/>
      <c r="MCB46" s="1"/>
      <c r="MCC46" s="1"/>
      <c r="MCD46" s="1"/>
      <c r="MCE46" s="1"/>
      <c r="MCF46" s="1"/>
      <c r="MCG46" s="1"/>
      <c r="MCH46" s="1"/>
      <c r="MCI46" s="1"/>
      <c r="MCJ46" s="1"/>
      <c r="MCK46" s="1"/>
      <c r="MCL46" s="1"/>
      <c r="MCM46" s="1"/>
      <c r="MCN46" s="1"/>
      <c r="MCO46" s="1"/>
      <c r="MCP46" s="1"/>
      <c r="MCQ46" s="1"/>
      <c r="MCR46" s="1"/>
      <c r="MCS46" s="1"/>
      <c r="MCT46" s="1"/>
      <c r="MCU46" s="1"/>
      <c r="MCV46" s="1"/>
      <c r="MCW46" s="1"/>
      <c r="MCX46" s="1"/>
      <c r="MCY46" s="1"/>
      <c r="MCZ46" s="1"/>
      <c r="MDA46" s="1"/>
      <c r="MDB46" s="1"/>
      <c r="MDC46" s="1"/>
      <c r="MDD46" s="1"/>
      <c r="MDE46" s="1"/>
      <c r="MDF46" s="1"/>
      <c r="MDG46" s="1"/>
      <c r="MDH46" s="1"/>
      <c r="MDI46" s="1"/>
      <c r="MDJ46" s="1"/>
      <c r="MDK46" s="1"/>
      <c r="MDL46" s="1"/>
      <c r="MDM46" s="1"/>
      <c r="MDN46" s="1"/>
      <c r="MDO46" s="1"/>
      <c r="MDP46" s="1"/>
      <c r="MDQ46" s="1"/>
      <c r="MDR46" s="1"/>
      <c r="MDS46" s="1"/>
      <c r="MDT46" s="1"/>
      <c r="MDU46" s="1"/>
      <c r="MDV46" s="1"/>
      <c r="MDW46" s="1"/>
      <c r="MDX46" s="1"/>
      <c r="MDY46" s="1"/>
      <c r="MDZ46" s="1"/>
      <c r="MEA46" s="1"/>
      <c r="MEB46" s="1"/>
      <c r="MEC46" s="1"/>
      <c r="MED46" s="1"/>
      <c r="MEE46" s="1"/>
      <c r="MEF46" s="1"/>
      <c r="MEG46" s="1"/>
      <c r="MEH46" s="1"/>
      <c r="MEI46" s="1"/>
      <c r="MEJ46" s="1"/>
      <c r="MEK46" s="1"/>
      <c r="MEL46" s="1"/>
      <c r="MEM46" s="1"/>
      <c r="MEN46" s="1"/>
      <c r="MEO46" s="1"/>
      <c r="MEP46" s="1"/>
      <c r="MEQ46" s="1"/>
      <c r="MER46" s="1"/>
      <c r="MES46" s="1"/>
      <c r="MET46" s="1"/>
      <c r="MEU46" s="1"/>
      <c r="MEV46" s="1"/>
      <c r="MEW46" s="1"/>
      <c r="MEX46" s="1"/>
      <c r="MEY46" s="1"/>
      <c r="MEZ46" s="1"/>
      <c r="MFA46" s="1"/>
      <c r="MFB46" s="1"/>
      <c r="MFC46" s="1"/>
      <c r="MFD46" s="1"/>
      <c r="MFE46" s="1"/>
      <c r="MFF46" s="1"/>
      <c r="MFG46" s="1"/>
      <c r="MFH46" s="1"/>
      <c r="MFI46" s="1"/>
      <c r="MFJ46" s="1"/>
      <c r="MFK46" s="1"/>
      <c r="MFL46" s="1"/>
      <c r="MFM46" s="1"/>
      <c r="MFN46" s="1"/>
      <c r="MFO46" s="1"/>
      <c r="MFP46" s="1"/>
      <c r="MFQ46" s="1"/>
      <c r="MFR46" s="1"/>
      <c r="MFS46" s="1"/>
      <c r="MFT46" s="1"/>
      <c r="MFU46" s="1"/>
      <c r="MFV46" s="1"/>
      <c r="MFW46" s="1"/>
      <c r="MFX46" s="1"/>
      <c r="MFY46" s="1"/>
      <c r="MFZ46" s="1"/>
      <c r="MGA46" s="1"/>
      <c r="MGB46" s="1"/>
      <c r="MGC46" s="1"/>
      <c r="MGD46" s="1"/>
      <c r="MGE46" s="1"/>
      <c r="MGF46" s="1"/>
      <c r="MGG46" s="1"/>
      <c r="MGH46" s="1"/>
      <c r="MGI46" s="1"/>
      <c r="MGJ46" s="1"/>
      <c r="MGK46" s="1"/>
      <c r="MGL46" s="1"/>
      <c r="MGM46" s="1"/>
      <c r="MGN46" s="1"/>
      <c r="MGO46" s="1"/>
      <c r="MGP46" s="1"/>
      <c r="MGQ46" s="1"/>
      <c r="MGR46" s="1"/>
      <c r="MGS46" s="1"/>
      <c r="MGT46" s="1"/>
      <c r="MGU46" s="1"/>
      <c r="MGV46" s="1"/>
      <c r="MGW46" s="1"/>
      <c r="MGX46" s="1"/>
      <c r="MGY46" s="1"/>
      <c r="MGZ46" s="1"/>
      <c r="MHA46" s="1"/>
      <c r="MHB46" s="1"/>
      <c r="MHC46" s="1"/>
      <c r="MHD46" s="1"/>
      <c r="MHE46" s="1"/>
      <c r="MHF46" s="1"/>
      <c r="MHG46" s="1"/>
      <c r="MHH46" s="1"/>
      <c r="MHI46" s="1"/>
      <c r="MHJ46" s="1"/>
      <c r="MHK46" s="1"/>
      <c r="MHL46" s="1"/>
      <c r="MHM46" s="1"/>
      <c r="MHN46" s="1"/>
      <c r="MHO46" s="1"/>
      <c r="MHP46" s="1"/>
      <c r="MHQ46" s="1"/>
      <c r="MHR46" s="1"/>
      <c r="MHS46" s="1"/>
      <c r="MHT46" s="1"/>
      <c r="MHU46" s="1"/>
      <c r="MHV46" s="1"/>
      <c r="MHW46" s="1"/>
      <c r="MHX46" s="1"/>
      <c r="MHY46" s="1"/>
      <c r="MHZ46" s="1"/>
      <c r="MIA46" s="1"/>
      <c r="MIB46" s="1"/>
      <c r="MIC46" s="1"/>
      <c r="MID46" s="1"/>
      <c r="MIE46" s="1"/>
      <c r="MIF46" s="1"/>
      <c r="MIG46" s="1"/>
      <c r="MIH46" s="1"/>
      <c r="MII46" s="1"/>
      <c r="MIJ46" s="1"/>
      <c r="MIK46" s="1"/>
      <c r="MIL46" s="1"/>
      <c r="MIM46" s="1"/>
      <c r="MIN46" s="1"/>
      <c r="MIO46" s="1"/>
      <c r="MIP46" s="1"/>
      <c r="MIQ46" s="1"/>
      <c r="MIR46" s="1"/>
      <c r="MIS46" s="1"/>
      <c r="MIT46" s="1"/>
      <c r="MIU46" s="1"/>
      <c r="MIV46" s="1"/>
      <c r="MIW46" s="1"/>
      <c r="MIX46" s="1"/>
      <c r="MIY46" s="1"/>
      <c r="MIZ46" s="1"/>
      <c r="MJA46" s="1"/>
      <c r="MJB46" s="1"/>
      <c r="MJC46" s="1"/>
      <c r="MJD46" s="1"/>
      <c r="MJE46" s="1"/>
      <c r="MJF46" s="1"/>
      <c r="MJG46" s="1"/>
      <c r="MJH46" s="1"/>
      <c r="MJI46" s="1"/>
      <c r="MJJ46" s="1"/>
      <c r="MJK46" s="1"/>
      <c r="MJL46" s="1"/>
      <c r="MJM46" s="1"/>
      <c r="MJN46" s="1"/>
      <c r="MJO46" s="1"/>
      <c r="MJP46" s="1"/>
      <c r="MJQ46" s="1"/>
      <c r="MJR46" s="1"/>
      <c r="MJS46" s="1"/>
      <c r="MJT46" s="1"/>
      <c r="MJU46" s="1"/>
      <c r="MJV46" s="1"/>
      <c r="MJW46" s="1"/>
      <c r="MJX46" s="1"/>
      <c r="MJY46" s="1"/>
      <c r="MJZ46" s="1"/>
      <c r="MKA46" s="1"/>
      <c r="MKB46" s="1"/>
      <c r="MKC46" s="1"/>
      <c r="MKD46" s="1"/>
      <c r="MKE46" s="1"/>
      <c r="MKF46" s="1"/>
      <c r="MKG46" s="1"/>
      <c r="MKH46" s="1"/>
      <c r="MKI46" s="1"/>
      <c r="MKJ46" s="1"/>
      <c r="MKK46" s="1"/>
      <c r="MKL46" s="1"/>
      <c r="MKM46" s="1"/>
      <c r="MKN46" s="1"/>
      <c r="MKO46" s="1"/>
      <c r="MKP46" s="1"/>
      <c r="MKQ46" s="1"/>
      <c r="MKR46" s="1"/>
      <c r="MKS46" s="1"/>
      <c r="MKT46" s="1"/>
      <c r="MKU46" s="1"/>
      <c r="MKV46" s="1"/>
      <c r="MKW46" s="1"/>
      <c r="MKX46" s="1"/>
      <c r="MKY46" s="1"/>
      <c r="MKZ46" s="1"/>
      <c r="MLA46" s="1"/>
      <c r="MLB46" s="1"/>
      <c r="MLC46" s="1"/>
      <c r="MLD46" s="1"/>
      <c r="MLE46" s="1"/>
      <c r="MLF46" s="1"/>
      <c r="MLG46" s="1"/>
      <c r="MLH46" s="1"/>
      <c r="MLI46" s="1"/>
      <c r="MLJ46" s="1"/>
      <c r="MLK46" s="1"/>
      <c r="MLL46" s="1"/>
      <c r="MLM46" s="1"/>
      <c r="MLN46" s="1"/>
      <c r="MLO46" s="1"/>
      <c r="MLP46" s="1"/>
      <c r="MLQ46" s="1"/>
      <c r="MLR46" s="1"/>
      <c r="MLS46" s="1"/>
      <c r="MLT46" s="1"/>
      <c r="MLU46" s="1"/>
      <c r="MLV46" s="1"/>
      <c r="MLW46" s="1"/>
      <c r="MLX46" s="1"/>
      <c r="MLY46" s="1"/>
      <c r="MLZ46" s="1"/>
      <c r="MMA46" s="1"/>
      <c r="MMB46" s="1"/>
      <c r="MMC46" s="1"/>
      <c r="MMD46" s="1"/>
      <c r="MME46" s="1"/>
      <c r="MMF46" s="1"/>
      <c r="MMG46" s="1"/>
      <c r="MMH46" s="1"/>
      <c r="MMI46" s="1"/>
      <c r="MMJ46" s="1"/>
      <c r="MMK46" s="1"/>
      <c r="MML46" s="1"/>
      <c r="MMM46" s="1"/>
      <c r="MMN46" s="1"/>
      <c r="MMO46" s="1"/>
      <c r="MMP46" s="1"/>
      <c r="MMQ46" s="1"/>
      <c r="MMR46" s="1"/>
      <c r="MMS46" s="1"/>
      <c r="MMT46" s="1"/>
      <c r="MMU46" s="1"/>
      <c r="MMV46" s="1"/>
      <c r="MMW46" s="1"/>
      <c r="MMX46" s="1"/>
      <c r="MMY46" s="1"/>
      <c r="MMZ46" s="1"/>
      <c r="MNA46" s="1"/>
      <c r="MNB46" s="1"/>
      <c r="MNC46" s="1"/>
      <c r="MND46" s="1"/>
      <c r="MNE46" s="1"/>
      <c r="MNF46" s="1"/>
      <c r="MNG46" s="1"/>
      <c r="MNH46" s="1"/>
      <c r="MNI46" s="1"/>
      <c r="MNJ46" s="1"/>
      <c r="MNK46" s="1"/>
      <c r="MNL46" s="1"/>
      <c r="MNM46" s="1"/>
      <c r="MNN46" s="1"/>
      <c r="MNO46" s="1"/>
      <c r="MNP46" s="1"/>
      <c r="MNQ46" s="1"/>
      <c r="MNR46" s="1"/>
      <c r="MNS46" s="1"/>
      <c r="MNT46" s="1"/>
      <c r="MNU46" s="1"/>
      <c r="MNV46" s="1"/>
      <c r="MNW46" s="1"/>
      <c r="MNX46" s="1"/>
      <c r="MNY46" s="1"/>
      <c r="MNZ46" s="1"/>
      <c r="MOA46" s="1"/>
      <c r="MOB46" s="1"/>
      <c r="MOC46" s="1"/>
      <c r="MOD46" s="1"/>
      <c r="MOE46" s="1"/>
      <c r="MOF46" s="1"/>
      <c r="MOG46" s="1"/>
      <c r="MOH46" s="1"/>
      <c r="MOI46" s="1"/>
      <c r="MOJ46" s="1"/>
      <c r="MOK46" s="1"/>
      <c r="MOL46" s="1"/>
      <c r="MOM46" s="1"/>
      <c r="MON46" s="1"/>
      <c r="MOO46" s="1"/>
      <c r="MOP46" s="1"/>
      <c r="MOQ46" s="1"/>
      <c r="MOR46" s="1"/>
      <c r="MOS46" s="1"/>
      <c r="MOT46" s="1"/>
      <c r="MOU46" s="1"/>
      <c r="MOV46" s="1"/>
      <c r="MOW46" s="1"/>
      <c r="MOX46" s="1"/>
      <c r="MOY46" s="1"/>
      <c r="MOZ46" s="1"/>
      <c r="MPA46" s="1"/>
      <c r="MPB46" s="1"/>
      <c r="MPC46" s="1"/>
      <c r="MPD46" s="1"/>
      <c r="MPE46" s="1"/>
      <c r="MPF46" s="1"/>
      <c r="MPG46" s="1"/>
      <c r="MPH46" s="1"/>
      <c r="MPI46" s="1"/>
      <c r="MPJ46" s="1"/>
      <c r="MPK46" s="1"/>
      <c r="MPL46" s="1"/>
      <c r="MPM46" s="1"/>
      <c r="MPN46" s="1"/>
      <c r="MPO46" s="1"/>
      <c r="MPP46" s="1"/>
      <c r="MPQ46" s="1"/>
      <c r="MPR46" s="1"/>
      <c r="MPS46" s="1"/>
      <c r="MPT46" s="1"/>
      <c r="MPU46" s="1"/>
      <c r="MPV46" s="1"/>
      <c r="MPW46" s="1"/>
      <c r="MPX46" s="1"/>
      <c r="MPY46" s="1"/>
      <c r="MPZ46" s="1"/>
      <c r="MQA46" s="1"/>
      <c r="MQB46" s="1"/>
      <c r="MQC46" s="1"/>
      <c r="MQD46" s="1"/>
      <c r="MQE46" s="1"/>
      <c r="MQF46" s="1"/>
      <c r="MQG46" s="1"/>
      <c r="MQH46" s="1"/>
      <c r="MQI46" s="1"/>
      <c r="MQJ46" s="1"/>
      <c r="MQK46" s="1"/>
      <c r="MQL46" s="1"/>
      <c r="MQM46" s="1"/>
      <c r="MQN46" s="1"/>
      <c r="MQO46" s="1"/>
      <c r="MQP46" s="1"/>
      <c r="MQQ46" s="1"/>
      <c r="MQR46" s="1"/>
      <c r="MQS46" s="1"/>
      <c r="MQT46" s="1"/>
      <c r="MQU46" s="1"/>
      <c r="MQV46" s="1"/>
      <c r="MQW46" s="1"/>
      <c r="MQX46" s="1"/>
      <c r="MQY46" s="1"/>
      <c r="MQZ46" s="1"/>
      <c r="MRA46" s="1"/>
      <c r="MRB46" s="1"/>
      <c r="MRC46" s="1"/>
      <c r="MRD46" s="1"/>
      <c r="MRE46" s="1"/>
      <c r="MRF46" s="1"/>
      <c r="MRG46" s="1"/>
      <c r="MRH46" s="1"/>
      <c r="MRI46" s="1"/>
      <c r="MRJ46" s="1"/>
      <c r="MRK46" s="1"/>
      <c r="MRL46" s="1"/>
      <c r="MRM46" s="1"/>
      <c r="MRN46" s="1"/>
      <c r="MRO46" s="1"/>
      <c r="MRP46" s="1"/>
      <c r="MRQ46" s="1"/>
      <c r="MRR46" s="1"/>
      <c r="MRS46" s="1"/>
      <c r="MRT46" s="1"/>
      <c r="MRU46" s="1"/>
      <c r="MRV46" s="1"/>
      <c r="MRW46" s="1"/>
      <c r="MRX46" s="1"/>
      <c r="MRY46" s="1"/>
      <c r="MRZ46" s="1"/>
      <c r="MSA46" s="1"/>
      <c r="MSB46" s="1"/>
      <c r="MSC46" s="1"/>
      <c r="MSD46" s="1"/>
      <c r="MSE46" s="1"/>
      <c r="MSF46" s="1"/>
      <c r="MSG46" s="1"/>
      <c r="MSH46" s="1"/>
      <c r="MSI46" s="1"/>
      <c r="MSJ46" s="1"/>
      <c r="MSK46" s="1"/>
      <c r="MSL46" s="1"/>
      <c r="MSM46" s="1"/>
      <c r="MSN46" s="1"/>
      <c r="MSO46" s="1"/>
      <c r="MSP46" s="1"/>
      <c r="MSQ46" s="1"/>
      <c r="MSR46" s="1"/>
      <c r="MSS46" s="1"/>
      <c r="MST46" s="1"/>
      <c r="MSU46" s="1"/>
      <c r="MSV46" s="1"/>
      <c r="MSW46" s="1"/>
      <c r="MSX46" s="1"/>
      <c r="MSY46" s="1"/>
      <c r="MSZ46" s="1"/>
      <c r="MTA46" s="1"/>
      <c r="MTB46" s="1"/>
      <c r="MTC46" s="1"/>
      <c r="MTD46" s="1"/>
      <c r="MTE46" s="1"/>
      <c r="MTF46" s="1"/>
      <c r="MTG46" s="1"/>
      <c r="MTH46" s="1"/>
      <c r="MTI46" s="1"/>
      <c r="MTJ46" s="1"/>
      <c r="MTK46" s="1"/>
      <c r="MTL46" s="1"/>
      <c r="MTM46" s="1"/>
      <c r="MTN46" s="1"/>
      <c r="MTO46" s="1"/>
      <c r="MTP46" s="1"/>
      <c r="MTQ46" s="1"/>
      <c r="MTR46" s="1"/>
      <c r="MTS46" s="1"/>
      <c r="MTT46" s="1"/>
      <c r="MTU46" s="1"/>
      <c r="MTV46" s="1"/>
      <c r="MTW46" s="1"/>
      <c r="MTX46" s="1"/>
      <c r="MTY46" s="1"/>
      <c r="MTZ46" s="1"/>
      <c r="MUA46" s="1"/>
      <c r="MUB46" s="1"/>
      <c r="MUC46" s="1"/>
      <c r="MUD46" s="1"/>
      <c r="MUE46" s="1"/>
      <c r="MUF46" s="1"/>
      <c r="MUG46" s="1"/>
      <c r="MUH46" s="1"/>
      <c r="MUI46" s="1"/>
      <c r="MUJ46" s="1"/>
      <c r="MUK46" s="1"/>
      <c r="MUL46" s="1"/>
      <c r="MUM46" s="1"/>
      <c r="MUN46" s="1"/>
      <c r="MUO46" s="1"/>
      <c r="MUP46" s="1"/>
      <c r="MUQ46" s="1"/>
      <c r="MUR46" s="1"/>
      <c r="MUS46" s="1"/>
      <c r="MUT46" s="1"/>
      <c r="MUU46" s="1"/>
      <c r="MUV46" s="1"/>
      <c r="MUW46" s="1"/>
      <c r="MUX46" s="1"/>
      <c r="MUY46" s="1"/>
      <c r="MUZ46" s="1"/>
      <c r="MVA46" s="1"/>
      <c r="MVB46" s="1"/>
      <c r="MVC46" s="1"/>
      <c r="MVD46" s="1"/>
      <c r="MVE46" s="1"/>
      <c r="MVF46" s="1"/>
      <c r="MVG46" s="1"/>
      <c r="MVH46" s="1"/>
      <c r="MVI46" s="1"/>
      <c r="MVJ46" s="1"/>
      <c r="MVK46" s="1"/>
      <c r="MVL46" s="1"/>
      <c r="MVM46" s="1"/>
      <c r="MVN46" s="1"/>
      <c r="MVO46" s="1"/>
      <c r="MVP46" s="1"/>
      <c r="MVQ46" s="1"/>
      <c r="MVR46" s="1"/>
      <c r="MVS46" s="1"/>
      <c r="MVT46" s="1"/>
      <c r="MVU46" s="1"/>
      <c r="MVV46" s="1"/>
      <c r="MVW46" s="1"/>
      <c r="MVX46" s="1"/>
      <c r="MVY46" s="1"/>
      <c r="MVZ46" s="1"/>
      <c r="MWA46" s="1"/>
      <c r="MWB46" s="1"/>
      <c r="MWC46" s="1"/>
      <c r="MWD46" s="1"/>
      <c r="MWE46" s="1"/>
      <c r="MWF46" s="1"/>
      <c r="MWG46" s="1"/>
      <c r="MWH46" s="1"/>
      <c r="MWI46" s="1"/>
      <c r="MWJ46" s="1"/>
      <c r="MWK46" s="1"/>
      <c r="MWL46" s="1"/>
      <c r="MWM46" s="1"/>
      <c r="MWN46" s="1"/>
      <c r="MWO46" s="1"/>
      <c r="MWP46" s="1"/>
      <c r="MWQ46" s="1"/>
      <c r="MWR46" s="1"/>
      <c r="MWS46" s="1"/>
      <c r="MWT46" s="1"/>
      <c r="MWU46" s="1"/>
      <c r="MWV46" s="1"/>
      <c r="MWW46" s="1"/>
      <c r="MWX46" s="1"/>
      <c r="MWY46" s="1"/>
      <c r="MWZ46" s="1"/>
      <c r="MXA46" s="1"/>
      <c r="MXB46" s="1"/>
      <c r="MXC46" s="1"/>
      <c r="MXD46" s="1"/>
      <c r="MXE46" s="1"/>
      <c r="MXF46" s="1"/>
      <c r="MXG46" s="1"/>
      <c r="MXH46" s="1"/>
      <c r="MXI46" s="1"/>
      <c r="MXJ46" s="1"/>
      <c r="MXK46" s="1"/>
      <c r="MXL46" s="1"/>
      <c r="MXM46" s="1"/>
      <c r="MXN46" s="1"/>
      <c r="MXO46" s="1"/>
      <c r="MXP46" s="1"/>
      <c r="MXQ46" s="1"/>
      <c r="MXR46" s="1"/>
      <c r="MXS46" s="1"/>
      <c r="MXT46" s="1"/>
      <c r="MXU46" s="1"/>
      <c r="MXV46" s="1"/>
      <c r="MXW46" s="1"/>
      <c r="MXX46" s="1"/>
      <c r="MXY46" s="1"/>
      <c r="MXZ46" s="1"/>
      <c r="MYA46" s="1"/>
      <c r="MYB46" s="1"/>
      <c r="MYC46" s="1"/>
      <c r="MYD46" s="1"/>
      <c r="MYE46" s="1"/>
      <c r="MYF46" s="1"/>
      <c r="MYG46" s="1"/>
      <c r="MYH46" s="1"/>
      <c r="MYI46" s="1"/>
      <c r="MYJ46" s="1"/>
      <c r="MYK46" s="1"/>
      <c r="MYL46" s="1"/>
      <c r="MYM46" s="1"/>
      <c r="MYN46" s="1"/>
      <c r="MYO46" s="1"/>
      <c r="MYP46" s="1"/>
      <c r="MYQ46" s="1"/>
      <c r="MYR46" s="1"/>
      <c r="MYS46" s="1"/>
      <c r="MYT46" s="1"/>
      <c r="MYU46" s="1"/>
      <c r="MYV46" s="1"/>
      <c r="MYW46" s="1"/>
      <c r="MYX46" s="1"/>
      <c r="MYY46" s="1"/>
      <c r="MYZ46" s="1"/>
      <c r="MZA46" s="1"/>
      <c r="MZB46" s="1"/>
      <c r="MZC46" s="1"/>
      <c r="MZD46" s="1"/>
      <c r="MZE46" s="1"/>
      <c r="MZF46" s="1"/>
      <c r="MZG46" s="1"/>
      <c r="MZH46" s="1"/>
      <c r="MZI46" s="1"/>
      <c r="MZJ46" s="1"/>
      <c r="MZK46" s="1"/>
      <c r="MZL46" s="1"/>
      <c r="MZM46" s="1"/>
      <c r="MZN46" s="1"/>
      <c r="MZO46" s="1"/>
      <c r="MZP46" s="1"/>
      <c r="MZQ46" s="1"/>
      <c r="MZR46" s="1"/>
      <c r="MZS46" s="1"/>
      <c r="MZT46" s="1"/>
      <c r="MZU46" s="1"/>
      <c r="MZV46" s="1"/>
      <c r="MZW46" s="1"/>
      <c r="MZX46" s="1"/>
      <c r="MZY46" s="1"/>
      <c r="MZZ46" s="1"/>
      <c r="NAA46" s="1"/>
      <c r="NAB46" s="1"/>
      <c r="NAC46" s="1"/>
      <c r="NAD46" s="1"/>
      <c r="NAE46" s="1"/>
      <c r="NAF46" s="1"/>
      <c r="NAG46" s="1"/>
      <c r="NAH46" s="1"/>
      <c r="NAI46" s="1"/>
      <c r="NAJ46" s="1"/>
      <c r="NAK46" s="1"/>
      <c r="NAL46" s="1"/>
      <c r="NAM46" s="1"/>
      <c r="NAN46" s="1"/>
      <c r="NAO46" s="1"/>
      <c r="NAP46" s="1"/>
      <c r="NAQ46" s="1"/>
      <c r="NAR46" s="1"/>
      <c r="NAS46" s="1"/>
      <c r="NAT46" s="1"/>
      <c r="NAU46" s="1"/>
      <c r="NAV46" s="1"/>
      <c r="NAW46" s="1"/>
      <c r="NAX46" s="1"/>
      <c r="NAY46" s="1"/>
      <c r="NAZ46" s="1"/>
      <c r="NBA46" s="1"/>
      <c r="NBB46" s="1"/>
      <c r="NBC46" s="1"/>
      <c r="NBD46" s="1"/>
      <c r="NBE46" s="1"/>
      <c r="NBF46" s="1"/>
      <c r="NBG46" s="1"/>
      <c r="NBH46" s="1"/>
      <c r="NBI46" s="1"/>
      <c r="NBJ46" s="1"/>
      <c r="NBK46" s="1"/>
      <c r="NBL46" s="1"/>
      <c r="NBM46" s="1"/>
      <c r="NBN46" s="1"/>
      <c r="NBO46" s="1"/>
      <c r="NBP46" s="1"/>
      <c r="NBQ46" s="1"/>
      <c r="NBR46" s="1"/>
      <c r="NBS46" s="1"/>
      <c r="NBT46" s="1"/>
      <c r="NBU46" s="1"/>
      <c r="NBV46" s="1"/>
      <c r="NBW46" s="1"/>
      <c r="NBX46" s="1"/>
      <c r="NBY46" s="1"/>
      <c r="NBZ46" s="1"/>
      <c r="NCA46" s="1"/>
      <c r="NCB46" s="1"/>
      <c r="NCC46" s="1"/>
      <c r="NCD46" s="1"/>
      <c r="NCE46" s="1"/>
      <c r="NCF46" s="1"/>
      <c r="NCG46" s="1"/>
      <c r="NCH46" s="1"/>
      <c r="NCI46" s="1"/>
      <c r="NCJ46" s="1"/>
      <c r="NCK46" s="1"/>
      <c r="NCL46" s="1"/>
      <c r="NCM46" s="1"/>
      <c r="NCN46" s="1"/>
      <c r="NCO46" s="1"/>
      <c r="NCP46" s="1"/>
      <c r="NCQ46" s="1"/>
      <c r="NCR46" s="1"/>
      <c r="NCS46" s="1"/>
      <c r="NCT46" s="1"/>
      <c r="NCU46" s="1"/>
      <c r="NCV46" s="1"/>
      <c r="NCW46" s="1"/>
      <c r="NCX46" s="1"/>
      <c r="NCY46" s="1"/>
      <c r="NCZ46" s="1"/>
      <c r="NDA46" s="1"/>
      <c r="NDB46" s="1"/>
      <c r="NDC46" s="1"/>
      <c r="NDD46" s="1"/>
      <c r="NDE46" s="1"/>
      <c r="NDF46" s="1"/>
      <c r="NDG46" s="1"/>
      <c r="NDH46" s="1"/>
      <c r="NDI46" s="1"/>
      <c r="NDJ46" s="1"/>
      <c r="NDK46" s="1"/>
      <c r="NDL46" s="1"/>
      <c r="NDM46" s="1"/>
      <c r="NDN46" s="1"/>
      <c r="NDO46" s="1"/>
      <c r="NDP46" s="1"/>
      <c r="NDQ46" s="1"/>
      <c r="NDR46" s="1"/>
      <c r="NDS46" s="1"/>
      <c r="NDT46" s="1"/>
      <c r="NDU46" s="1"/>
      <c r="NDV46" s="1"/>
      <c r="NDW46" s="1"/>
      <c r="NDX46" s="1"/>
      <c r="NDY46" s="1"/>
      <c r="NDZ46" s="1"/>
      <c r="NEA46" s="1"/>
      <c r="NEB46" s="1"/>
      <c r="NEC46" s="1"/>
      <c r="NED46" s="1"/>
      <c r="NEE46" s="1"/>
      <c r="NEF46" s="1"/>
      <c r="NEG46" s="1"/>
      <c r="NEH46" s="1"/>
      <c r="NEI46" s="1"/>
      <c r="NEJ46" s="1"/>
      <c r="NEK46" s="1"/>
      <c r="NEL46" s="1"/>
      <c r="NEM46" s="1"/>
      <c r="NEN46" s="1"/>
      <c r="NEO46" s="1"/>
      <c r="NEP46" s="1"/>
      <c r="NEQ46" s="1"/>
      <c r="NER46" s="1"/>
      <c r="NES46" s="1"/>
      <c r="NET46" s="1"/>
      <c r="NEU46" s="1"/>
      <c r="NEV46" s="1"/>
      <c r="NEW46" s="1"/>
      <c r="NEX46" s="1"/>
      <c r="NEY46" s="1"/>
      <c r="NEZ46" s="1"/>
      <c r="NFA46" s="1"/>
      <c r="NFB46" s="1"/>
      <c r="NFC46" s="1"/>
      <c r="NFD46" s="1"/>
      <c r="NFE46" s="1"/>
      <c r="NFF46" s="1"/>
      <c r="NFG46" s="1"/>
      <c r="NFH46" s="1"/>
      <c r="NFI46" s="1"/>
      <c r="NFJ46" s="1"/>
      <c r="NFK46" s="1"/>
      <c r="NFL46" s="1"/>
      <c r="NFM46" s="1"/>
      <c r="NFN46" s="1"/>
      <c r="NFO46" s="1"/>
      <c r="NFP46" s="1"/>
      <c r="NFQ46" s="1"/>
      <c r="NFR46" s="1"/>
      <c r="NFS46" s="1"/>
      <c r="NFT46" s="1"/>
      <c r="NFU46" s="1"/>
      <c r="NFV46" s="1"/>
      <c r="NFW46" s="1"/>
      <c r="NFX46" s="1"/>
      <c r="NFY46" s="1"/>
      <c r="NFZ46" s="1"/>
      <c r="NGA46" s="1"/>
      <c r="NGB46" s="1"/>
      <c r="NGC46" s="1"/>
      <c r="NGD46" s="1"/>
      <c r="NGE46" s="1"/>
      <c r="NGF46" s="1"/>
      <c r="NGG46" s="1"/>
      <c r="NGH46" s="1"/>
      <c r="NGI46" s="1"/>
      <c r="NGJ46" s="1"/>
      <c r="NGK46" s="1"/>
      <c r="NGL46" s="1"/>
      <c r="NGM46" s="1"/>
      <c r="NGN46" s="1"/>
      <c r="NGO46" s="1"/>
      <c r="NGP46" s="1"/>
      <c r="NGQ46" s="1"/>
      <c r="NGR46" s="1"/>
      <c r="NGS46" s="1"/>
      <c r="NGT46" s="1"/>
      <c r="NGU46" s="1"/>
      <c r="NGV46" s="1"/>
      <c r="NGW46" s="1"/>
      <c r="NGX46" s="1"/>
      <c r="NGY46" s="1"/>
      <c r="NGZ46" s="1"/>
      <c r="NHA46" s="1"/>
      <c r="NHB46" s="1"/>
      <c r="NHC46" s="1"/>
      <c r="NHD46" s="1"/>
      <c r="NHE46" s="1"/>
      <c r="NHF46" s="1"/>
      <c r="NHG46" s="1"/>
      <c r="NHH46" s="1"/>
      <c r="NHI46" s="1"/>
      <c r="NHJ46" s="1"/>
      <c r="NHK46" s="1"/>
      <c r="NHL46" s="1"/>
      <c r="NHM46" s="1"/>
      <c r="NHN46" s="1"/>
      <c r="NHO46" s="1"/>
      <c r="NHP46" s="1"/>
      <c r="NHQ46" s="1"/>
      <c r="NHR46" s="1"/>
      <c r="NHS46" s="1"/>
      <c r="NHT46" s="1"/>
      <c r="NHU46" s="1"/>
      <c r="NHV46" s="1"/>
      <c r="NHW46" s="1"/>
      <c r="NHX46" s="1"/>
      <c r="NHY46" s="1"/>
      <c r="NHZ46" s="1"/>
      <c r="NIA46" s="1"/>
      <c r="NIB46" s="1"/>
      <c r="NIC46" s="1"/>
      <c r="NID46" s="1"/>
      <c r="NIE46" s="1"/>
      <c r="NIF46" s="1"/>
      <c r="NIG46" s="1"/>
      <c r="NIH46" s="1"/>
      <c r="NII46" s="1"/>
      <c r="NIJ46" s="1"/>
      <c r="NIK46" s="1"/>
      <c r="NIL46" s="1"/>
      <c r="NIM46" s="1"/>
      <c r="NIN46" s="1"/>
      <c r="NIO46" s="1"/>
      <c r="NIP46" s="1"/>
      <c r="NIQ46" s="1"/>
      <c r="NIR46" s="1"/>
      <c r="NIS46" s="1"/>
      <c r="NIT46" s="1"/>
      <c r="NIU46" s="1"/>
      <c r="NIV46" s="1"/>
      <c r="NIW46" s="1"/>
      <c r="NIX46" s="1"/>
      <c r="NIY46" s="1"/>
      <c r="NIZ46" s="1"/>
      <c r="NJA46" s="1"/>
      <c r="NJB46" s="1"/>
      <c r="NJC46" s="1"/>
      <c r="NJD46" s="1"/>
      <c r="NJE46" s="1"/>
      <c r="NJF46" s="1"/>
      <c r="NJG46" s="1"/>
      <c r="NJH46" s="1"/>
      <c r="NJI46" s="1"/>
      <c r="NJJ46" s="1"/>
      <c r="NJK46" s="1"/>
      <c r="NJL46" s="1"/>
      <c r="NJM46" s="1"/>
      <c r="NJN46" s="1"/>
      <c r="NJO46" s="1"/>
      <c r="NJP46" s="1"/>
      <c r="NJQ46" s="1"/>
      <c r="NJR46" s="1"/>
      <c r="NJS46" s="1"/>
      <c r="NJT46" s="1"/>
      <c r="NJU46" s="1"/>
      <c r="NJV46" s="1"/>
      <c r="NJW46" s="1"/>
      <c r="NJX46" s="1"/>
      <c r="NJY46" s="1"/>
      <c r="NJZ46" s="1"/>
      <c r="NKA46" s="1"/>
      <c r="NKB46" s="1"/>
      <c r="NKC46" s="1"/>
      <c r="NKD46" s="1"/>
      <c r="NKE46" s="1"/>
      <c r="NKF46" s="1"/>
      <c r="NKG46" s="1"/>
      <c r="NKH46" s="1"/>
      <c r="NKI46" s="1"/>
      <c r="NKJ46" s="1"/>
      <c r="NKK46" s="1"/>
      <c r="NKL46" s="1"/>
      <c r="NKM46" s="1"/>
      <c r="NKN46" s="1"/>
      <c r="NKO46" s="1"/>
      <c r="NKP46" s="1"/>
      <c r="NKQ46" s="1"/>
      <c r="NKR46" s="1"/>
      <c r="NKS46" s="1"/>
      <c r="NKT46" s="1"/>
      <c r="NKU46" s="1"/>
      <c r="NKV46" s="1"/>
      <c r="NKW46" s="1"/>
      <c r="NKX46" s="1"/>
      <c r="NKY46" s="1"/>
      <c r="NKZ46" s="1"/>
      <c r="NLA46" s="1"/>
      <c r="NLB46" s="1"/>
      <c r="NLC46" s="1"/>
      <c r="NLD46" s="1"/>
      <c r="NLE46" s="1"/>
      <c r="NLF46" s="1"/>
      <c r="NLG46" s="1"/>
      <c r="NLH46" s="1"/>
      <c r="NLI46" s="1"/>
      <c r="NLJ46" s="1"/>
      <c r="NLK46" s="1"/>
      <c r="NLL46" s="1"/>
      <c r="NLM46" s="1"/>
      <c r="NLN46" s="1"/>
      <c r="NLO46" s="1"/>
      <c r="NLP46" s="1"/>
      <c r="NLQ46" s="1"/>
      <c r="NLR46" s="1"/>
      <c r="NLS46" s="1"/>
      <c r="NLT46" s="1"/>
      <c r="NLU46" s="1"/>
      <c r="NLV46" s="1"/>
      <c r="NLW46" s="1"/>
      <c r="NLX46" s="1"/>
      <c r="NLY46" s="1"/>
      <c r="NLZ46" s="1"/>
      <c r="NMA46" s="1"/>
      <c r="NMB46" s="1"/>
      <c r="NMC46" s="1"/>
      <c r="NMD46" s="1"/>
      <c r="NME46" s="1"/>
      <c r="NMF46" s="1"/>
      <c r="NMG46" s="1"/>
      <c r="NMH46" s="1"/>
      <c r="NMI46" s="1"/>
      <c r="NMJ46" s="1"/>
      <c r="NMK46" s="1"/>
      <c r="NML46" s="1"/>
      <c r="NMM46" s="1"/>
      <c r="NMN46" s="1"/>
      <c r="NMO46" s="1"/>
      <c r="NMP46" s="1"/>
      <c r="NMQ46" s="1"/>
      <c r="NMR46" s="1"/>
      <c r="NMS46" s="1"/>
      <c r="NMT46" s="1"/>
      <c r="NMU46" s="1"/>
      <c r="NMV46" s="1"/>
      <c r="NMW46" s="1"/>
      <c r="NMX46" s="1"/>
      <c r="NMY46" s="1"/>
      <c r="NMZ46" s="1"/>
      <c r="NNA46" s="1"/>
      <c r="NNB46" s="1"/>
      <c r="NNC46" s="1"/>
      <c r="NND46" s="1"/>
      <c r="NNE46" s="1"/>
      <c r="NNF46" s="1"/>
      <c r="NNG46" s="1"/>
      <c r="NNH46" s="1"/>
      <c r="NNI46" s="1"/>
      <c r="NNJ46" s="1"/>
      <c r="NNK46" s="1"/>
      <c r="NNL46" s="1"/>
      <c r="NNM46" s="1"/>
      <c r="NNN46" s="1"/>
      <c r="NNO46" s="1"/>
      <c r="NNP46" s="1"/>
      <c r="NNQ46" s="1"/>
      <c r="NNR46" s="1"/>
      <c r="NNS46" s="1"/>
      <c r="NNT46" s="1"/>
      <c r="NNU46" s="1"/>
      <c r="NNV46" s="1"/>
      <c r="NNW46" s="1"/>
      <c r="NNX46" s="1"/>
      <c r="NNY46" s="1"/>
      <c r="NNZ46" s="1"/>
      <c r="NOA46" s="1"/>
      <c r="NOB46" s="1"/>
      <c r="NOC46" s="1"/>
      <c r="NOD46" s="1"/>
      <c r="NOE46" s="1"/>
      <c r="NOF46" s="1"/>
      <c r="NOG46" s="1"/>
      <c r="NOH46" s="1"/>
      <c r="NOI46" s="1"/>
      <c r="NOJ46" s="1"/>
      <c r="NOK46" s="1"/>
      <c r="NOL46" s="1"/>
      <c r="NOM46" s="1"/>
      <c r="NON46" s="1"/>
      <c r="NOO46" s="1"/>
      <c r="NOP46" s="1"/>
      <c r="NOQ46" s="1"/>
      <c r="NOR46" s="1"/>
      <c r="NOS46" s="1"/>
      <c r="NOT46" s="1"/>
      <c r="NOU46" s="1"/>
      <c r="NOV46" s="1"/>
      <c r="NOW46" s="1"/>
      <c r="NOX46" s="1"/>
      <c r="NOY46" s="1"/>
      <c r="NOZ46" s="1"/>
      <c r="NPA46" s="1"/>
      <c r="NPB46" s="1"/>
      <c r="NPC46" s="1"/>
      <c r="NPD46" s="1"/>
      <c r="NPE46" s="1"/>
      <c r="NPF46" s="1"/>
      <c r="NPG46" s="1"/>
      <c r="NPH46" s="1"/>
      <c r="NPI46" s="1"/>
      <c r="NPJ46" s="1"/>
      <c r="NPK46" s="1"/>
      <c r="NPL46" s="1"/>
      <c r="NPM46" s="1"/>
      <c r="NPN46" s="1"/>
      <c r="NPO46" s="1"/>
      <c r="NPP46" s="1"/>
      <c r="NPQ46" s="1"/>
      <c r="NPR46" s="1"/>
      <c r="NPS46" s="1"/>
      <c r="NPT46" s="1"/>
      <c r="NPU46" s="1"/>
      <c r="NPV46" s="1"/>
      <c r="NPW46" s="1"/>
      <c r="NPX46" s="1"/>
      <c r="NPY46" s="1"/>
      <c r="NPZ46" s="1"/>
      <c r="NQA46" s="1"/>
      <c r="NQB46" s="1"/>
      <c r="NQC46" s="1"/>
      <c r="NQD46" s="1"/>
      <c r="NQE46" s="1"/>
      <c r="NQF46" s="1"/>
      <c r="NQG46" s="1"/>
      <c r="NQH46" s="1"/>
      <c r="NQI46" s="1"/>
      <c r="NQJ46" s="1"/>
      <c r="NQK46" s="1"/>
      <c r="NQL46" s="1"/>
      <c r="NQM46" s="1"/>
      <c r="NQN46" s="1"/>
      <c r="NQO46" s="1"/>
      <c r="NQP46" s="1"/>
      <c r="NQQ46" s="1"/>
      <c r="NQR46" s="1"/>
      <c r="NQS46" s="1"/>
      <c r="NQT46" s="1"/>
      <c r="NQU46" s="1"/>
      <c r="NQV46" s="1"/>
      <c r="NQW46" s="1"/>
      <c r="NQX46" s="1"/>
      <c r="NQY46" s="1"/>
      <c r="NQZ46" s="1"/>
      <c r="NRA46" s="1"/>
      <c r="NRB46" s="1"/>
      <c r="NRC46" s="1"/>
      <c r="NRD46" s="1"/>
      <c r="NRE46" s="1"/>
      <c r="NRF46" s="1"/>
      <c r="NRG46" s="1"/>
      <c r="NRH46" s="1"/>
      <c r="NRI46" s="1"/>
      <c r="NRJ46" s="1"/>
      <c r="NRK46" s="1"/>
      <c r="NRL46" s="1"/>
      <c r="NRM46" s="1"/>
      <c r="NRN46" s="1"/>
      <c r="NRO46" s="1"/>
      <c r="NRP46" s="1"/>
      <c r="NRQ46" s="1"/>
      <c r="NRR46" s="1"/>
      <c r="NRS46" s="1"/>
      <c r="NRT46" s="1"/>
      <c r="NRU46" s="1"/>
      <c r="NRV46" s="1"/>
      <c r="NRW46" s="1"/>
      <c r="NRX46" s="1"/>
      <c r="NRY46" s="1"/>
      <c r="NRZ46" s="1"/>
      <c r="NSA46" s="1"/>
      <c r="NSB46" s="1"/>
      <c r="NSC46" s="1"/>
      <c r="NSD46" s="1"/>
      <c r="NSE46" s="1"/>
      <c r="NSF46" s="1"/>
      <c r="NSG46" s="1"/>
      <c r="NSH46" s="1"/>
      <c r="NSI46" s="1"/>
      <c r="NSJ46" s="1"/>
      <c r="NSK46" s="1"/>
      <c r="NSL46" s="1"/>
      <c r="NSM46" s="1"/>
      <c r="NSN46" s="1"/>
      <c r="NSO46" s="1"/>
      <c r="NSP46" s="1"/>
      <c r="NSQ46" s="1"/>
      <c r="NSR46" s="1"/>
      <c r="NSS46" s="1"/>
      <c r="NST46" s="1"/>
      <c r="NSU46" s="1"/>
      <c r="NSV46" s="1"/>
      <c r="NSW46" s="1"/>
      <c r="NSX46" s="1"/>
      <c r="NSY46" s="1"/>
      <c r="NSZ46" s="1"/>
      <c r="NTA46" s="1"/>
      <c r="NTB46" s="1"/>
      <c r="NTC46" s="1"/>
      <c r="NTD46" s="1"/>
      <c r="NTE46" s="1"/>
      <c r="NTF46" s="1"/>
      <c r="NTG46" s="1"/>
      <c r="NTH46" s="1"/>
      <c r="NTI46" s="1"/>
      <c r="NTJ46" s="1"/>
      <c r="NTK46" s="1"/>
      <c r="NTL46" s="1"/>
      <c r="NTM46" s="1"/>
      <c r="NTN46" s="1"/>
      <c r="NTO46" s="1"/>
      <c r="NTP46" s="1"/>
      <c r="NTQ46" s="1"/>
      <c r="NTR46" s="1"/>
      <c r="NTS46" s="1"/>
      <c r="NTT46" s="1"/>
      <c r="NTU46" s="1"/>
      <c r="NTV46" s="1"/>
      <c r="NTW46" s="1"/>
      <c r="NTX46" s="1"/>
      <c r="NTY46" s="1"/>
      <c r="NTZ46" s="1"/>
      <c r="NUA46" s="1"/>
      <c r="NUB46" s="1"/>
      <c r="NUC46" s="1"/>
      <c r="NUD46" s="1"/>
      <c r="NUE46" s="1"/>
      <c r="NUF46" s="1"/>
      <c r="NUG46" s="1"/>
      <c r="NUH46" s="1"/>
      <c r="NUI46" s="1"/>
      <c r="NUJ46" s="1"/>
      <c r="NUK46" s="1"/>
      <c r="NUL46" s="1"/>
      <c r="NUM46" s="1"/>
      <c r="NUN46" s="1"/>
      <c r="NUO46" s="1"/>
      <c r="NUP46" s="1"/>
      <c r="NUQ46" s="1"/>
      <c r="NUR46" s="1"/>
      <c r="NUS46" s="1"/>
      <c r="NUT46" s="1"/>
      <c r="NUU46" s="1"/>
      <c r="NUV46" s="1"/>
      <c r="NUW46" s="1"/>
      <c r="NUX46" s="1"/>
      <c r="NUY46" s="1"/>
      <c r="NUZ46" s="1"/>
      <c r="NVA46" s="1"/>
      <c r="NVB46" s="1"/>
      <c r="NVC46" s="1"/>
      <c r="NVD46" s="1"/>
      <c r="NVE46" s="1"/>
      <c r="NVF46" s="1"/>
      <c r="NVG46" s="1"/>
      <c r="NVH46" s="1"/>
      <c r="NVI46" s="1"/>
      <c r="NVJ46" s="1"/>
      <c r="NVK46" s="1"/>
      <c r="NVL46" s="1"/>
      <c r="NVM46" s="1"/>
      <c r="NVN46" s="1"/>
      <c r="NVO46" s="1"/>
      <c r="NVP46" s="1"/>
      <c r="NVQ46" s="1"/>
      <c r="NVR46" s="1"/>
      <c r="NVS46" s="1"/>
      <c r="NVT46" s="1"/>
      <c r="NVU46" s="1"/>
      <c r="NVV46" s="1"/>
      <c r="NVW46" s="1"/>
      <c r="NVX46" s="1"/>
      <c r="NVY46" s="1"/>
      <c r="NVZ46" s="1"/>
      <c r="NWA46" s="1"/>
      <c r="NWB46" s="1"/>
      <c r="NWC46" s="1"/>
      <c r="NWD46" s="1"/>
      <c r="NWE46" s="1"/>
      <c r="NWF46" s="1"/>
      <c r="NWG46" s="1"/>
      <c r="NWH46" s="1"/>
      <c r="NWI46" s="1"/>
      <c r="NWJ46" s="1"/>
      <c r="NWK46" s="1"/>
      <c r="NWL46" s="1"/>
      <c r="NWM46" s="1"/>
      <c r="NWN46" s="1"/>
      <c r="NWO46" s="1"/>
      <c r="NWP46" s="1"/>
      <c r="NWQ46" s="1"/>
      <c r="NWR46" s="1"/>
      <c r="NWS46" s="1"/>
      <c r="NWT46" s="1"/>
      <c r="NWU46" s="1"/>
      <c r="NWV46" s="1"/>
      <c r="NWW46" s="1"/>
      <c r="NWX46" s="1"/>
      <c r="NWY46" s="1"/>
      <c r="NWZ46" s="1"/>
      <c r="NXA46" s="1"/>
      <c r="NXB46" s="1"/>
      <c r="NXC46" s="1"/>
      <c r="NXD46" s="1"/>
      <c r="NXE46" s="1"/>
      <c r="NXF46" s="1"/>
      <c r="NXG46" s="1"/>
      <c r="NXH46" s="1"/>
      <c r="NXI46" s="1"/>
      <c r="NXJ46" s="1"/>
      <c r="NXK46" s="1"/>
      <c r="NXL46" s="1"/>
      <c r="NXM46" s="1"/>
      <c r="NXN46" s="1"/>
      <c r="NXO46" s="1"/>
      <c r="NXP46" s="1"/>
      <c r="NXQ46" s="1"/>
      <c r="NXR46" s="1"/>
      <c r="NXS46" s="1"/>
      <c r="NXT46" s="1"/>
      <c r="NXU46" s="1"/>
      <c r="NXV46" s="1"/>
      <c r="NXW46" s="1"/>
      <c r="NXX46" s="1"/>
      <c r="NXY46" s="1"/>
      <c r="NXZ46" s="1"/>
      <c r="NYA46" s="1"/>
      <c r="NYB46" s="1"/>
      <c r="NYC46" s="1"/>
      <c r="NYD46" s="1"/>
      <c r="NYE46" s="1"/>
      <c r="NYF46" s="1"/>
      <c r="NYG46" s="1"/>
      <c r="NYH46" s="1"/>
      <c r="NYI46" s="1"/>
      <c r="NYJ46" s="1"/>
      <c r="NYK46" s="1"/>
      <c r="NYL46" s="1"/>
      <c r="NYM46" s="1"/>
      <c r="NYN46" s="1"/>
      <c r="NYO46" s="1"/>
      <c r="NYP46" s="1"/>
      <c r="NYQ46" s="1"/>
      <c r="NYR46" s="1"/>
      <c r="NYS46" s="1"/>
      <c r="NYT46" s="1"/>
      <c r="NYU46" s="1"/>
      <c r="NYV46" s="1"/>
      <c r="NYW46" s="1"/>
      <c r="NYX46" s="1"/>
      <c r="NYY46" s="1"/>
      <c r="NYZ46" s="1"/>
      <c r="NZA46" s="1"/>
      <c r="NZB46" s="1"/>
      <c r="NZC46" s="1"/>
      <c r="NZD46" s="1"/>
      <c r="NZE46" s="1"/>
      <c r="NZF46" s="1"/>
      <c r="NZG46" s="1"/>
      <c r="NZH46" s="1"/>
      <c r="NZI46" s="1"/>
      <c r="NZJ46" s="1"/>
      <c r="NZK46" s="1"/>
      <c r="NZL46" s="1"/>
      <c r="NZM46" s="1"/>
      <c r="NZN46" s="1"/>
      <c r="NZO46" s="1"/>
      <c r="NZP46" s="1"/>
      <c r="NZQ46" s="1"/>
      <c r="NZR46" s="1"/>
      <c r="NZS46" s="1"/>
      <c r="NZT46" s="1"/>
      <c r="NZU46" s="1"/>
      <c r="NZV46" s="1"/>
      <c r="NZW46" s="1"/>
      <c r="NZX46" s="1"/>
      <c r="NZY46" s="1"/>
      <c r="NZZ46" s="1"/>
      <c r="OAA46" s="1"/>
      <c r="OAB46" s="1"/>
      <c r="OAC46" s="1"/>
      <c r="OAD46" s="1"/>
      <c r="OAE46" s="1"/>
      <c r="OAF46" s="1"/>
      <c r="OAG46" s="1"/>
      <c r="OAH46" s="1"/>
      <c r="OAI46" s="1"/>
      <c r="OAJ46" s="1"/>
      <c r="OAK46" s="1"/>
      <c r="OAL46" s="1"/>
      <c r="OAM46" s="1"/>
      <c r="OAN46" s="1"/>
      <c r="OAO46" s="1"/>
      <c r="OAP46" s="1"/>
      <c r="OAQ46" s="1"/>
      <c r="OAR46" s="1"/>
      <c r="OAS46" s="1"/>
      <c r="OAT46" s="1"/>
      <c r="OAU46" s="1"/>
      <c r="OAV46" s="1"/>
      <c r="OAW46" s="1"/>
      <c r="OAX46" s="1"/>
      <c r="OAY46" s="1"/>
      <c r="OAZ46" s="1"/>
      <c r="OBA46" s="1"/>
      <c r="OBB46" s="1"/>
      <c r="OBC46" s="1"/>
      <c r="OBD46" s="1"/>
      <c r="OBE46" s="1"/>
      <c r="OBF46" s="1"/>
      <c r="OBG46" s="1"/>
      <c r="OBH46" s="1"/>
      <c r="OBI46" s="1"/>
      <c r="OBJ46" s="1"/>
      <c r="OBK46" s="1"/>
      <c r="OBL46" s="1"/>
      <c r="OBM46" s="1"/>
      <c r="OBN46" s="1"/>
      <c r="OBO46" s="1"/>
      <c r="OBP46" s="1"/>
      <c r="OBQ46" s="1"/>
      <c r="OBR46" s="1"/>
      <c r="OBS46" s="1"/>
      <c r="OBT46" s="1"/>
      <c r="OBU46" s="1"/>
      <c r="OBV46" s="1"/>
      <c r="OBW46" s="1"/>
      <c r="OBX46" s="1"/>
      <c r="OBY46" s="1"/>
      <c r="OBZ46" s="1"/>
      <c r="OCA46" s="1"/>
      <c r="OCB46" s="1"/>
      <c r="OCC46" s="1"/>
      <c r="OCD46" s="1"/>
      <c r="OCE46" s="1"/>
      <c r="OCF46" s="1"/>
      <c r="OCG46" s="1"/>
      <c r="OCH46" s="1"/>
      <c r="OCI46" s="1"/>
      <c r="OCJ46" s="1"/>
      <c r="OCK46" s="1"/>
      <c r="OCL46" s="1"/>
      <c r="OCM46" s="1"/>
      <c r="OCN46" s="1"/>
      <c r="OCO46" s="1"/>
      <c r="OCP46" s="1"/>
      <c r="OCQ46" s="1"/>
      <c r="OCR46" s="1"/>
      <c r="OCS46" s="1"/>
      <c r="OCT46" s="1"/>
      <c r="OCU46" s="1"/>
      <c r="OCV46" s="1"/>
      <c r="OCW46" s="1"/>
      <c r="OCX46" s="1"/>
      <c r="OCY46" s="1"/>
      <c r="OCZ46" s="1"/>
      <c r="ODA46" s="1"/>
      <c r="ODB46" s="1"/>
      <c r="ODC46" s="1"/>
      <c r="ODD46" s="1"/>
      <c r="ODE46" s="1"/>
      <c r="ODF46" s="1"/>
      <c r="ODG46" s="1"/>
      <c r="ODH46" s="1"/>
      <c r="ODI46" s="1"/>
      <c r="ODJ46" s="1"/>
      <c r="ODK46" s="1"/>
      <c r="ODL46" s="1"/>
      <c r="ODM46" s="1"/>
      <c r="ODN46" s="1"/>
      <c r="ODO46" s="1"/>
      <c r="ODP46" s="1"/>
      <c r="ODQ46" s="1"/>
      <c r="ODR46" s="1"/>
      <c r="ODS46" s="1"/>
      <c r="ODT46" s="1"/>
      <c r="ODU46" s="1"/>
      <c r="ODV46" s="1"/>
      <c r="ODW46" s="1"/>
      <c r="ODX46" s="1"/>
      <c r="ODY46" s="1"/>
      <c r="ODZ46" s="1"/>
      <c r="OEA46" s="1"/>
      <c r="OEB46" s="1"/>
      <c r="OEC46" s="1"/>
      <c r="OED46" s="1"/>
      <c r="OEE46" s="1"/>
      <c r="OEF46" s="1"/>
      <c r="OEG46" s="1"/>
      <c r="OEH46" s="1"/>
      <c r="OEI46" s="1"/>
      <c r="OEJ46" s="1"/>
      <c r="OEK46" s="1"/>
      <c r="OEL46" s="1"/>
      <c r="OEM46" s="1"/>
      <c r="OEN46" s="1"/>
      <c r="OEO46" s="1"/>
      <c r="OEP46" s="1"/>
      <c r="OEQ46" s="1"/>
      <c r="OER46" s="1"/>
      <c r="OES46" s="1"/>
      <c r="OET46" s="1"/>
      <c r="OEU46" s="1"/>
      <c r="OEV46" s="1"/>
      <c r="OEW46" s="1"/>
      <c r="OEX46" s="1"/>
      <c r="OEY46" s="1"/>
      <c r="OEZ46" s="1"/>
      <c r="OFA46" s="1"/>
      <c r="OFB46" s="1"/>
      <c r="OFC46" s="1"/>
      <c r="OFD46" s="1"/>
      <c r="OFE46" s="1"/>
      <c r="OFF46" s="1"/>
      <c r="OFG46" s="1"/>
      <c r="OFH46" s="1"/>
      <c r="OFI46" s="1"/>
      <c r="OFJ46" s="1"/>
      <c r="OFK46" s="1"/>
      <c r="OFL46" s="1"/>
      <c r="OFM46" s="1"/>
      <c r="OFN46" s="1"/>
      <c r="OFO46" s="1"/>
      <c r="OFP46" s="1"/>
      <c r="OFQ46" s="1"/>
      <c r="OFR46" s="1"/>
      <c r="OFS46" s="1"/>
      <c r="OFT46" s="1"/>
      <c r="OFU46" s="1"/>
      <c r="OFV46" s="1"/>
      <c r="OFW46" s="1"/>
      <c r="OFX46" s="1"/>
      <c r="OFY46" s="1"/>
      <c r="OFZ46" s="1"/>
      <c r="OGA46" s="1"/>
      <c r="OGB46" s="1"/>
      <c r="OGC46" s="1"/>
      <c r="OGD46" s="1"/>
      <c r="OGE46" s="1"/>
      <c r="OGF46" s="1"/>
      <c r="OGG46" s="1"/>
      <c r="OGH46" s="1"/>
      <c r="OGI46" s="1"/>
      <c r="OGJ46" s="1"/>
      <c r="OGK46" s="1"/>
      <c r="OGL46" s="1"/>
      <c r="OGM46" s="1"/>
      <c r="OGN46" s="1"/>
      <c r="OGO46" s="1"/>
      <c r="OGP46" s="1"/>
      <c r="OGQ46" s="1"/>
      <c r="OGR46" s="1"/>
      <c r="OGS46" s="1"/>
      <c r="OGT46" s="1"/>
      <c r="OGU46" s="1"/>
      <c r="OGV46" s="1"/>
      <c r="OGW46" s="1"/>
      <c r="OGX46" s="1"/>
      <c r="OGY46" s="1"/>
      <c r="OGZ46" s="1"/>
      <c r="OHA46" s="1"/>
      <c r="OHB46" s="1"/>
      <c r="OHC46" s="1"/>
      <c r="OHD46" s="1"/>
      <c r="OHE46" s="1"/>
      <c r="OHF46" s="1"/>
      <c r="OHG46" s="1"/>
      <c r="OHH46" s="1"/>
      <c r="OHI46" s="1"/>
      <c r="OHJ46" s="1"/>
      <c r="OHK46" s="1"/>
      <c r="OHL46" s="1"/>
      <c r="OHM46" s="1"/>
      <c r="OHN46" s="1"/>
      <c r="OHO46" s="1"/>
      <c r="OHP46" s="1"/>
      <c r="OHQ46" s="1"/>
      <c r="OHR46" s="1"/>
      <c r="OHS46" s="1"/>
      <c r="OHT46" s="1"/>
      <c r="OHU46" s="1"/>
      <c r="OHV46" s="1"/>
      <c r="OHW46" s="1"/>
      <c r="OHX46" s="1"/>
      <c r="OHY46" s="1"/>
      <c r="OHZ46" s="1"/>
      <c r="OIA46" s="1"/>
      <c r="OIB46" s="1"/>
      <c r="OIC46" s="1"/>
      <c r="OID46" s="1"/>
      <c r="OIE46" s="1"/>
      <c r="OIF46" s="1"/>
      <c r="OIG46" s="1"/>
      <c r="OIH46" s="1"/>
      <c r="OII46" s="1"/>
      <c r="OIJ46" s="1"/>
      <c r="OIK46" s="1"/>
      <c r="OIL46" s="1"/>
      <c r="OIM46" s="1"/>
      <c r="OIN46" s="1"/>
      <c r="OIO46" s="1"/>
      <c r="OIP46" s="1"/>
      <c r="OIQ46" s="1"/>
      <c r="OIR46" s="1"/>
      <c r="OIS46" s="1"/>
      <c r="OIT46" s="1"/>
      <c r="OIU46" s="1"/>
      <c r="OIV46" s="1"/>
      <c r="OIW46" s="1"/>
      <c r="OIX46" s="1"/>
      <c r="OIY46" s="1"/>
      <c r="OIZ46" s="1"/>
      <c r="OJA46" s="1"/>
      <c r="OJB46" s="1"/>
      <c r="OJC46" s="1"/>
      <c r="OJD46" s="1"/>
      <c r="OJE46" s="1"/>
      <c r="OJF46" s="1"/>
      <c r="OJG46" s="1"/>
      <c r="OJH46" s="1"/>
      <c r="OJI46" s="1"/>
      <c r="OJJ46" s="1"/>
      <c r="OJK46" s="1"/>
      <c r="OJL46" s="1"/>
      <c r="OJM46" s="1"/>
      <c r="OJN46" s="1"/>
      <c r="OJO46" s="1"/>
      <c r="OJP46" s="1"/>
      <c r="OJQ46" s="1"/>
      <c r="OJR46" s="1"/>
      <c r="OJS46" s="1"/>
      <c r="OJT46" s="1"/>
      <c r="OJU46" s="1"/>
      <c r="OJV46" s="1"/>
      <c r="OJW46" s="1"/>
      <c r="OJX46" s="1"/>
      <c r="OJY46" s="1"/>
      <c r="OJZ46" s="1"/>
      <c r="OKA46" s="1"/>
      <c r="OKB46" s="1"/>
      <c r="OKC46" s="1"/>
      <c r="OKD46" s="1"/>
      <c r="OKE46" s="1"/>
      <c r="OKF46" s="1"/>
      <c r="OKG46" s="1"/>
      <c r="OKH46" s="1"/>
      <c r="OKI46" s="1"/>
      <c r="OKJ46" s="1"/>
      <c r="OKK46" s="1"/>
      <c r="OKL46" s="1"/>
      <c r="OKM46" s="1"/>
      <c r="OKN46" s="1"/>
      <c r="OKO46" s="1"/>
      <c r="OKP46" s="1"/>
      <c r="OKQ46" s="1"/>
      <c r="OKR46" s="1"/>
      <c r="OKS46" s="1"/>
      <c r="OKT46" s="1"/>
      <c r="OKU46" s="1"/>
      <c r="OKV46" s="1"/>
      <c r="OKW46" s="1"/>
      <c r="OKX46" s="1"/>
      <c r="OKY46" s="1"/>
      <c r="OKZ46" s="1"/>
      <c r="OLA46" s="1"/>
      <c r="OLB46" s="1"/>
      <c r="OLC46" s="1"/>
      <c r="OLD46" s="1"/>
      <c r="OLE46" s="1"/>
      <c r="OLF46" s="1"/>
      <c r="OLG46" s="1"/>
      <c r="OLH46" s="1"/>
      <c r="OLI46" s="1"/>
      <c r="OLJ46" s="1"/>
      <c r="OLK46" s="1"/>
      <c r="OLL46" s="1"/>
      <c r="OLM46" s="1"/>
      <c r="OLN46" s="1"/>
      <c r="OLO46" s="1"/>
      <c r="OLP46" s="1"/>
      <c r="OLQ46" s="1"/>
      <c r="OLR46" s="1"/>
      <c r="OLS46" s="1"/>
      <c r="OLT46" s="1"/>
      <c r="OLU46" s="1"/>
      <c r="OLV46" s="1"/>
      <c r="OLW46" s="1"/>
      <c r="OLX46" s="1"/>
      <c r="OLY46" s="1"/>
      <c r="OLZ46" s="1"/>
      <c r="OMA46" s="1"/>
      <c r="OMB46" s="1"/>
      <c r="OMC46" s="1"/>
      <c r="OMD46" s="1"/>
      <c r="OME46" s="1"/>
      <c r="OMF46" s="1"/>
      <c r="OMG46" s="1"/>
      <c r="OMH46" s="1"/>
      <c r="OMI46" s="1"/>
      <c r="OMJ46" s="1"/>
      <c r="OMK46" s="1"/>
      <c r="OML46" s="1"/>
      <c r="OMM46" s="1"/>
      <c r="OMN46" s="1"/>
      <c r="OMO46" s="1"/>
      <c r="OMP46" s="1"/>
      <c r="OMQ46" s="1"/>
      <c r="OMR46" s="1"/>
      <c r="OMS46" s="1"/>
      <c r="OMT46" s="1"/>
      <c r="OMU46" s="1"/>
      <c r="OMV46" s="1"/>
      <c r="OMW46" s="1"/>
      <c r="OMX46" s="1"/>
      <c r="OMY46" s="1"/>
      <c r="OMZ46" s="1"/>
      <c r="ONA46" s="1"/>
      <c r="ONB46" s="1"/>
      <c r="ONC46" s="1"/>
      <c r="OND46" s="1"/>
      <c r="ONE46" s="1"/>
      <c r="ONF46" s="1"/>
      <c r="ONG46" s="1"/>
      <c r="ONH46" s="1"/>
      <c r="ONI46" s="1"/>
      <c r="ONJ46" s="1"/>
      <c r="ONK46" s="1"/>
      <c r="ONL46" s="1"/>
      <c r="ONM46" s="1"/>
      <c r="ONN46" s="1"/>
      <c r="ONO46" s="1"/>
      <c r="ONP46" s="1"/>
      <c r="ONQ46" s="1"/>
      <c r="ONR46" s="1"/>
      <c r="ONS46" s="1"/>
      <c r="ONT46" s="1"/>
      <c r="ONU46" s="1"/>
      <c r="ONV46" s="1"/>
      <c r="ONW46" s="1"/>
      <c r="ONX46" s="1"/>
      <c r="ONY46" s="1"/>
      <c r="ONZ46" s="1"/>
      <c r="OOA46" s="1"/>
      <c r="OOB46" s="1"/>
      <c r="OOC46" s="1"/>
      <c r="OOD46" s="1"/>
      <c r="OOE46" s="1"/>
      <c r="OOF46" s="1"/>
      <c r="OOG46" s="1"/>
      <c r="OOH46" s="1"/>
      <c r="OOI46" s="1"/>
      <c r="OOJ46" s="1"/>
      <c r="OOK46" s="1"/>
      <c r="OOL46" s="1"/>
      <c r="OOM46" s="1"/>
      <c r="OON46" s="1"/>
      <c r="OOO46" s="1"/>
      <c r="OOP46" s="1"/>
      <c r="OOQ46" s="1"/>
      <c r="OOR46" s="1"/>
      <c r="OOS46" s="1"/>
      <c r="OOT46" s="1"/>
      <c r="OOU46" s="1"/>
      <c r="OOV46" s="1"/>
      <c r="OOW46" s="1"/>
      <c r="OOX46" s="1"/>
      <c r="OOY46" s="1"/>
      <c r="OOZ46" s="1"/>
      <c r="OPA46" s="1"/>
      <c r="OPB46" s="1"/>
      <c r="OPC46" s="1"/>
      <c r="OPD46" s="1"/>
      <c r="OPE46" s="1"/>
      <c r="OPF46" s="1"/>
      <c r="OPG46" s="1"/>
      <c r="OPH46" s="1"/>
      <c r="OPI46" s="1"/>
      <c r="OPJ46" s="1"/>
      <c r="OPK46" s="1"/>
      <c r="OPL46" s="1"/>
      <c r="OPM46" s="1"/>
      <c r="OPN46" s="1"/>
      <c r="OPO46" s="1"/>
      <c r="OPP46" s="1"/>
      <c r="OPQ46" s="1"/>
      <c r="OPR46" s="1"/>
      <c r="OPS46" s="1"/>
      <c r="OPT46" s="1"/>
      <c r="OPU46" s="1"/>
      <c r="OPV46" s="1"/>
      <c r="OPW46" s="1"/>
      <c r="OPX46" s="1"/>
      <c r="OPY46" s="1"/>
      <c r="OPZ46" s="1"/>
      <c r="OQA46" s="1"/>
      <c r="OQB46" s="1"/>
      <c r="OQC46" s="1"/>
      <c r="OQD46" s="1"/>
      <c r="OQE46" s="1"/>
      <c r="OQF46" s="1"/>
      <c r="OQG46" s="1"/>
      <c r="OQH46" s="1"/>
      <c r="OQI46" s="1"/>
      <c r="OQJ46" s="1"/>
      <c r="OQK46" s="1"/>
      <c r="OQL46" s="1"/>
      <c r="OQM46" s="1"/>
      <c r="OQN46" s="1"/>
      <c r="OQO46" s="1"/>
      <c r="OQP46" s="1"/>
      <c r="OQQ46" s="1"/>
      <c r="OQR46" s="1"/>
      <c r="OQS46" s="1"/>
      <c r="OQT46" s="1"/>
      <c r="OQU46" s="1"/>
      <c r="OQV46" s="1"/>
      <c r="OQW46" s="1"/>
      <c r="OQX46" s="1"/>
      <c r="OQY46" s="1"/>
      <c r="OQZ46" s="1"/>
      <c r="ORA46" s="1"/>
      <c r="ORB46" s="1"/>
      <c r="ORC46" s="1"/>
      <c r="ORD46" s="1"/>
      <c r="ORE46" s="1"/>
      <c r="ORF46" s="1"/>
      <c r="ORG46" s="1"/>
      <c r="ORH46" s="1"/>
      <c r="ORI46" s="1"/>
      <c r="ORJ46" s="1"/>
      <c r="ORK46" s="1"/>
      <c r="ORL46" s="1"/>
      <c r="ORM46" s="1"/>
      <c r="ORN46" s="1"/>
      <c r="ORO46" s="1"/>
      <c r="ORP46" s="1"/>
      <c r="ORQ46" s="1"/>
      <c r="ORR46" s="1"/>
      <c r="ORS46" s="1"/>
      <c r="ORT46" s="1"/>
      <c r="ORU46" s="1"/>
      <c r="ORV46" s="1"/>
      <c r="ORW46" s="1"/>
      <c r="ORX46" s="1"/>
      <c r="ORY46" s="1"/>
      <c r="ORZ46" s="1"/>
      <c r="OSA46" s="1"/>
      <c r="OSB46" s="1"/>
      <c r="OSC46" s="1"/>
      <c r="OSD46" s="1"/>
      <c r="OSE46" s="1"/>
      <c r="OSF46" s="1"/>
      <c r="OSG46" s="1"/>
      <c r="OSH46" s="1"/>
      <c r="OSI46" s="1"/>
      <c r="OSJ46" s="1"/>
      <c r="OSK46" s="1"/>
      <c r="OSL46" s="1"/>
      <c r="OSM46" s="1"/>
      <c r="OSN46" s="1"/>
      <c r="OSO46" s="1"/>
      <c r="OSP46" s="1"/>
      <c r="OSQ46" s="1"/>
      <c r="OSR46" s="1"/>
      <c r="OSS46" s="1"/>
      <c r="OST46" s="1"/>
      <c r="OSU46" s="1"/>
      <c r="OSV46" s="1"/>
      <c r="OSW46" s="1"/>
      <c r="OSX46" s="1"/>
      <c r="OSY46" s="1"/>
      <c r="OSZ46" s="1"/>
      <c r="OTA46" s="1"/>
      <c r="OTB46" s="1"/>
      <c r="OTC46" s="1"/>
      <c r="OTD46" s="1"/>
      <c r="OTE46" s="1"/>
      <c r="OTF46" s="1"/>
      <c r="OTG46" s="1"/>
      <c r="OTH46" s="1"/>
      <c r="OTI46" s="1"/>
      <c r="OTJ46" s="1"/>
      <c r="OTK46" s="1"/>
      <c r="OTL46" s="1"/>
      <c r="OTM46" s="1"/>
      <c r="OTN46" s="1"/>
      <c r="OTO46" s="1"/>
      <c r="OTP46" s="1"/>
      <c r="OTQ46" s="1"/>
      <c r="OTR46" s="1"/>
      <c r="OTS46" s="1"/>
      <c r="OTT46" s="1"/>
      <c r="OTU46" s="1"/>
      <c r="OTV46" s="1"/>
      <c r="OTW46" s="1"/>
      <c r="OTX46" s="1"/>
      <c r="OTY46" s="1"/>
      <c r="OTZ46" s="1"/>
      <c r="OUA46" s="1"/>
      <c r="OUB46" s="1"/>
      <c r="OUC46" s="1"/>
      <c r="OUD46" s="1"/>
      <c r="OUE46" s="1"/>
      <c r="OUF46" s="1"/>
      <c r="OUG46" s="1"/>
      <c r="OUH46" s="1"/>
      <c r="OUI46" s="1"/>
      <c r="OUJ46" s="1"/>
      <c r="OUK46" s="1"/>
      <c r="OUL46" s="1"/>
      <c r="OUM46" s="1"/>
      <c r="OUN46" s="1"/>
      <c r="OUO46" s="1"/>
      <c r="OUP46" s="1"/>
      <c r="OUQ46" s="1"/>
      <c r="OUR46" s="1"/>
      <c r="OUS46" s="1"/>
      <c r="OUT46" s="1"/>
      <c r="OUU46" s="1"/>
      <c r="OUV46" s="1"/>
      <c r="OUW46" s="1"/>
      <c r="OUX46" s="1"/>
      <c r="OUY46" s="1"/>
      <c r="OUZ46" s="1"/>
      <c r="OVA46" s="1"/>
      <c r="OVB46" s="1"/>
      <c r="OVC46" s="1"/>
      <c r="OVD46" s="1"/>
      <c r="OVE46" s="1"/>
      <c r="OVF46" s="1"/>
      <c r="OVG46" s="1"/>
      <c r="OVH46" s="1"/>
      <c r="OVI46" s="1"/>
      <c r="OVJ46" s="1"/>
      <c r="OVK46" s="1"/>
      <c r="OVL46" s="1"/>
      <c r="OVM46" s="1"/>
      <c r="OVN46" s="1"/>
      <c r="OVO46" s="1"/>
      <c r="OVP46" s="1"/>
      <c r="OVQ46" s="1"/>
      <c r="OVR46" s="1"/>
      <c r="OVS46" s="1"/>
      <c r="OVT46" s="1"/>
      <c r="OVU46" s="1"/>
      <c r="OVV46" s="1"/>
      <c r="OVW46" s="1"/>
      <c r="OVX46" s="1"/>
      <c r="OVY46" s="1"/>
      <c r="OVZ46" s="1"/>
      <c r="OWA46" s="1"/>
      <c r="OWB46" s="1"/>
      <c r="OWC46" s="1"/>
      <c r="OWD46" s="1"/>
      <c r="OWE46" s="1"/>
      <c r="OWF46" s="1"/>
      <c r="OWG46" s="1"/>
      <c r="OWH46" s="1"/>
      <c r="OWI46" s="1"/>
      <c r="OWJ46" s="1"/>
      <c r="OWK46" s="1"/>
      <c r="OWL46" s="1"/>
      <c r="OWM46" s="1"/>
      <c r="OWN46" s="1"/>
      <c r="OWO46" s="1"/>
      <c r="OWP46" s="1"/>
      <c r="OWQ46" s="1"/>
      <c r="OWR46" s="1"/>
      <c r="OWS46" s="1"/>
      <c r="OWT46" s="1"/>
      <c r="OWU46" s="1"/>
      <c r="OWV46" s="1"/>
      <c r="OWW46" s="1"/>
      <c r="OWX46" s="1"/>
      <c r="OWY46" s="1"/>
      <c r="OWZ46" s="1"/>
      <c r="OXA46" s="1"/>
      <c r="OXB46" s="1"/>
      <c r="OXC46" s="1"/>
      <c r="OXD46" s="1"/>
      <c r="OXE46" s="1"/>
      <c r="OXF46" s="1"/>
      <c r="OXG46" s="1"/>
      <c r="OXH46" s="1"/>
      <c r="OXI46" s="1"/>
      <c r="OXJ46" s="1"/>
      <c r="OXK46" s="1"/>
      <c r="OXL46" s="1"/>
      <c r="OXM46" s="1"/>
      <c r="OXN46" s="1"/>
      <c r="OXO46" s="1"/>
      <c r="OXP46" s="1"/>
      <c r="OXQ46" s="1"/>
      <c r="OXR46" s="1"/>
      <c r="OXS46" s="1"/>
      <c r="OXT46" s="1"/>
      <c r="OXU46" s="1"/>
      <c r="OXV46" s="1"/>
      <c r="OXW46" s="1"/>
      <c r="OXX46" s="1"/>
      <c r="OXY46" s="1"/>
      <c r="OXZ46" s="1"/>
      <c r="OYA46" s="1"/>
      <c r="OYB46" s="1"/>
      <c r="OYC46" s="1"/>
      <c r="OYD46" s="1"/>
      <c r="OYE46" s="1"/>
      <c r="OYF46" s="1"/>
      <c r="OYG46" s="1"/>
      <c r="OYH46" s="1"/>
      <c r="OYI46" s="1"/>
      <c r="OYJ46" s="1"/>
      <c r="OYK46" s="1"/>
      <c r="OYL46" s="1"/>
      <c r="OYM46" s="1"/>
      <c r="OYN46" s="1"/>
      <c r="OYO46" s="1"/>
      <c r="OYP46" s="1"/>
      <c r="OYQ46" s="1"/>
      <c r="OYR46" s="1"/>
      <c r="OYS46" s="1"/>
      <c r="OYT46" s="1"/>
      <c r="OYU46" s="1"/>
      <c r="OYV46" s="1"/>
      <c r="OYW46" s="1"/>
      <c r="OYX46" s="1"/>
      <c r="OYY46" s="1"/>
      <c r="OYZ46" s="1"/>
      <c r="OZA46" s="1"/>
      <c r="OZB46" s="1"/>
      <c r="OZC46" s="1"/>
      <c r="OZD46" s="1"/>
      <c r="OZE46" s="1"/>
      <c r="OZF46" s="1"/>
      <c r="OZG46" s="1"/>
      <c r="OZH46" s="1"/>
      <c r="OZI46" s="1"/>
      <c r="OZJ46" s="1"/>
      <c r="OZK46" s="1"/>
      <c r="OZL46" s="1"/>
      <c r="OZM46" s="1"/>
      <c r="OZN46" s="1"/>
      <c r="OZO46" s="1"/>
      <c r="OZP46" s="1"/>
      <c r="OZQ46" s="1"/>
      <c r="OZR46" s="1"/>
      <c r="OZS46" s="1"/>
      <c r="OZT46" s="1"/>
      <c r="OZU46" s="1"/>
      <c r="OZV46" s="1"/>
      <c r="OZW46" s="1"/>
      <c r="OZX46" s="1"/>
      <c r="OZY46" s="1"/>
      <c r="OZZ46" s="1"/>
      <c r="PAA46" s="1"/>
      <c r="PAB46" s="1"/>
      <c r="PAC46" s="1"/>
      <c r="PAD46" s="1"/>
      <c r="PAE46" s="1"/>
      <c r="PAF46" s="1"/>
      <c r="PAG46" s="1"/>
      <c r="PAH46" s="1"/>
      <c r="PAI46" s="1"/>
      <c r="PAJ46" s="1"/>
      <c r="PAK46" s="1"/>
      <c r="PAL46" s="1"/>
      <c r="PAM46" s="1"/>
      <c r="PAN46" s="1"/>
      <c r="PAO46" s="1"/>
      <c r="PAP46" s="1"/>
      <c r="PAQ46" s="1"/>
      <c r="PAR46" s="1"/>
      <c r="PAS46" s="1"/>
      <c r="PAT46" s="1"/>
      <c r="PAU46" s="1"/>
      <c r="PAV46" s="1"/>
      <c r="PAW46" s="1"/>
      <c r="PAX46" s="1"/>
      <c r="PAY46" s="1"/>
      <c r="PAZ46" s="1"/>
      <c r="PBA46" s="1"/>
      <c r="PBB46" s="1"/>
      <c r="PBC46" s="1"/>
      <c r="PBD46" s="1"/>
      <c r="PBE46" s="1"/>
      <c r="PBF46" s="1"/>
      <c r="PBG46" s="1"/>
      <c r="PBH46" s="1"/>
      <c r="PBI46" s="1"/>
      <c r="PBJ46" s="1"/>
      <c r="PBK46" s="1"/>
      <c r="PBL46" s="1"/>
      <c r="PBM46" s="1"/>
      <c r="PBN46" s="1"/>
      <c r="PBO46" s="1"/>
      <c r="PBP46" s="1"/>
      <c r="PBQ46" s="1"/>
      <c r="PBR46" s="1"/>
      <c r="PBS46" s="1"/>
      <c r="PBT46" s="1"/>
      <c r="PBU46" s="1"/>
      <c r="PBV46" s="1"/>
      <c r="PBW46" s="1"/>
      <c r="PBX46" s="1"/>
      <c r="PBY46" s="1"/>
      <c r="PBZ46" s="1"/>
      <c r="PCA46" s="1"/>
      <c r="PCB46" s="1"/>
      <c r="PCC46" s="1"/>
      <c r="PCD46" s="1"/>
      <c r="PCE46" s="1"/>
      <c r="PCF46" s="1"/>
      <c r="PCG46" s="1"/>
      <c r="PCH46" s="1"/>
      <c r="PCI46" s="1"/>
      <c r="PCJ46" s="1"/>
      <c r="PCK46" s="1"/>
      <c r="PCL46" s="1"/>
      <c r="PCM46" s="1"/>
      <c r="PCN46" s="1"/>
      <c r="PCO46" s="1"/>
      <c r="PCP46" s="1"/>
      <c r="PCQ46" s="1"/>
      <c r="PCR46" s="1"/>
      <c r="PCS46" s="1"/>
      <c r="PCT46" s="1"/>
      <c r="PCU46" s="1"/>
      <c r="PCV46" s="1"/>
      <c r="PCW46" s="1"/>
      <c r="PCX46" s="1"/>
      <c r="PCY46" s="1"/>
      <c r="PCZ46" s="1"/>
      <c r="PDA46" s="1"/>
      <c r="PDB46" s="1"/>
      <c r="PDC46" s="1"/>
      <c r="PDD46" s="1"/>
      <c r="PDE46" s="1"/>
      <c r="PDF46" s="1"/>
      <c r="PDG46" s="1"/>
      <c r="PDH46" s="1"/>
      <c r="PDI46" s="1"/>
      <c r="PDJ46" s="1"/>
      <c r="PDK46" s="1"/>
      <c r="PDL46" s="1"/>
      <c r="PDM46" s="1"/>
      <c r="PDN46" s="1"/>
      <c r="PDO46" s="1"/>
      <c r="PDP46" s="1"/>
      <c r="PDQ46" s="1"/>
      <c r="PDR46" s="1"/>
      <c r="PDS46" s="1"/>
      <c r="PDT46" s="1"/>
      <c r="PDU46" s="1"/>
      <c r="PDV46" s="1"/>
      <c r="PDW46" s="1"/>
      <c r="PDX46" s="1"/>
      <c r="PDY46" s="1"/>
      <c r="PDZ46" s="1"/>
      <c r="PEA46" s="1"/>
      <c r="PEB46" s="1"/>
      <c r="PEC46" s="1"/>
      <c r="PED46" s="1"/>
      <c r="PEE46" s="1"/>
      <c r="PEF46" s="1"/>
      <c r="PEG46" s="1"/>
      <c r="PEH46" s="1"/>
      <c r="PEI46" s="1"/>
      <c r="PEJ46" s="1"/>
      <c r="PEK46" s="1"/>
      <c r="PEL46" s="1"/>
      <c r="PEM46" s="1"/>
      <c r="PEN46" s="1"/>
      <c r="PEO46" s="1"/>
      <c r="PEP46" s="1"/>
      <c r="PEQ46" s="1"/>
      <c r="PER46" s="1"/>
      <c r="PES46" s="1"/>
      <c r="PET46" s="1"/>
      <c r="PEU46" s="1"/>
      <c r="PEV46" s="1"/>
      <c r="PEW46" s="1"/>
      <c r="PEX46" s="1"/>
      <c r="PEY46" s="1"/>
      <c r="PEZ46" s="1"/>
      <c r="PFA46" s="1"/>
      <c r="PFB46" s="1"/>
      <c r="PFC46" s="1"/>
      <c r="PFD46" s="1"/>
      <c r="PFE46" s="1"/>
      <c r="PFF46" s="1"/>
      <c r="PFG46" s="1"/>
      <c r="PFH46" s="1"/>
      <c r="PFI46" s="1"/>
      <c r="PFJ46" s="1"/>
      <c r="PFK46" s="1"/>
      <c r="PFL46" s="1"/>
      <c r="PFM46" s="1"/>
      <c r="PFN46" s="1"/>
      <c r="PFO46" s="1"/>
      <c r="PFP46" s="1"/>
      <c r="PFQ46" s="1"/>
      <c r="PFR46" s="1"/>
      <c r="PFS46" s="1"/>
      <c r="PFT46" s="1"/>
      <c r="PFU46" s="1"/>
      <c r="PFV46" s="1"/>
      <c r="PFW46" s="1"/>
      <c r="PFX46" s="1"/>
      <c r="PFY46" s="1"/>
      <c r="PFZ46" s="1"/>
      <c r="PGA46" s="1"/>
      <c r="PGB46" s="1"/>
      <c r="PGC46" s="1"/>
      <c r="PGD46" s="1"/>
      <c r="PGE46" s="1"/>
      <c r="PGF46" s="1"/>
      <c r="PGG46" s="1"/>
      <c r="PGH46" s="1"/>
      <c r="PGI46" s="1"/>
      <c r="PGJ46" s="1"/>
      <c r="PGK46" s="1"/>
      <c r="PGL46" s="1"/>
      <c r="PGM46" s="1"/>
      <c r="PGN46" s="1"/>
      <c r="PGO46" s="1"/>
      <c r="PGP46" s="1"/>
      <c r="PGQ46" s="1"/>
      <c r="PGR46" s="1"/>
      <c r="PGS46" s="1"/>
      <c r="PGT46" s="1"/>
      <c r="PGU46" s="1"/>
      <c r="PGV46" s="1"/>
      <c r="PGW46" s="1"/>
      <c r="PGX46" s="1"/>
      <c r="PGY46" s="1"/>
      <c r="PGZ46" s="1"/>
      <c r="PHA46" s="1"/>
      <c r="PHB46" s="1"/>
      <c r="PHC46" s="1"/>
      <c r="PHD46" s="1"/>
      <c r="PHE46" s="1"/>
      <c r="PHF46" s="1"/>
      <c r="PHG46" s="1"/>
      <c r="PHH46" s="1"/>
      <c r="PHI46" s="1"/>
      <c r="PHJ46" s="1"/>
      <c r="PHK46" s="1"/>
      <c r="PHL46" s="1"/>
      <c r="PHM46" s="1"/>
      <c r="PHN46" s="1"/>
      <c r="PHO46" s="1"/>
      <c r="PHP46" s="1"/>
      <c r="PHQ46" s="1"/>
      <c r="PHR46" s="1"/>
      <c r="PHS46" s="1"/>
      <c r="PHT46" s="1"/>
      <c r="PHU46" s="1"/>
      <c r="PHV46" s="1"/>
      <c r="PHW46" s="1"/>
      <c r="PHX46" s="1"/>
      <c r="PHY46" s="1"/>
      <c r="PHZ46" s="1"/>
      <c r="PIA46" s="1"/>
      <c r="PIB46" s="1"/>
      <c r="PIC46" s="1"/>
      <c r="PID46" s="1"/>
      <c r="PIE46" s="1"/>
      <c r="PIF46" s="1"/>
      <c r="PIG46" s="1"/>
      <c r="PIH46" s="1"/>
      <c r="PII46" s="1"/>
      <c r="PIJ46" s="1"/>
      <c r="PIK46" s="1"/>
      <c r="PIL46" s="1"/>
      <c r="PIM46" s="1"/>
      <c r="PIN46" s="1"/>
      <c r="PIO46" s="1"/>
      <c r="PIP46" s="1"/>
      <c r="PIQ46" s="1"/>
      <c r="PIR46" s="1"/>
      <c r="PIS46" s="1"/>
      <c r="PIT46" s="1"/>
      <c r="PIU46" s="1"/>
      <c r="PIV46" s="1"/>
      <c r="PIW46" s="1"/>
      <c r="PIX46" s="1"/>
      <c r="PIY46" s="1"/>
      <c r="PIZ46" s="1"/>
      <c r="PJA46" s="1"/>
      <c r="PJB46" s="1"/>
      <c r="PJC46" s="1"/>
      <c r="PJD46" s="1"/>
      <c r="PJE46" s="1"/>
      <c r="PJF46" s="1"/>
      <c r="PJG46" s="1"/>
      <c r="PJH46" s="1"/>
      <c r="PJI46" s="1"/>
      <c r="PJJ46" s="1"/>
      <c r="PJK46" s="1"/>
      <c r="PJL46" s="1"/>
      <c r="PJM46" s="1"/>
      <c r="PJN46" s="1"/>
      <c r="PJO46" s="1"/>
      <c r="PJP46" s="1"/>
      <c r="PJQ46" s="1"/>
      <c r="PJR46" s="1"/>
      <c r="PJS46" s="1"/>
      <c r="PJT46" s="1"/>
      <c r="PJU46" s="1"/>
      <c r="PJV46" s="1"/>
      <c r="PJW46" s="1"/>
      <c r="PJX46" s="1"/>
      <c r="PJY46" s="1"/>
      <c r="PJZ46" s="1"/>
      <c r="PKA46" s="1"/>
      <c r="PKB46" s="1"/>
      <c r="PKC46" s="1"/>
      <c r="PKD46" s="1"/>
      <c r="PKE46" s="1"/>
      <c r="PKF46" s="1"/>
      <c r="PKG46" s="1"/>
      <c r="PKH46" s="1"/>
      <c r="PKI46" s="1"/>
      <c r="PKJ46" s="1"/>
      <c r="PKK46" s="1"/>
      <c r="PKL46" s="1"/>
      <c r="PKM46" s="1"/>
      <c r="PKN46" s="1"/>
      <c r="PKO46" s="1"/>
      <c r="PKP46" s="1"/>
      <c r="PKQ46" s="1"/>
      <c r="PKR46" s="1"/>
      <c r="PKS46" s="1"/>
      <c r="PKT46" s="1"/>
      <c r="PKU46" s="1"/>
      <c r="PKV46" s="1"/>
      <c r="PKW46" s="1"/>
      <c r="PKX46" s="1"/>
      <c r="PKY46" s="1"/>
      <c r="PKZ46" s="1"/>
      <c r="PLA46" s="1"/>
      <c r="PLB46" s="1"/>
      <c r="PLC46" s="1"/>
      <c r="PLD46" s="1"/>
      <c r="PLE46" s="1"/>
      <c r="PLF46" s="1"/>
      <c r="PLG46" s="1"/>
      <c r="PLH46" s="1"/>
      <c r="PLI46" s="1"/>
      <c r="PLJ46" s="1"/>
      <c r="PLK46" s="1"/>
      <c r="PLL46" s="1"/>
      <c r="PLM46" s="1"/>
      <c r="PLN46" s="1"/>
      <c r="PLO46" s="1"/>
      <c r="PLP46" s="1"/>
      <c r="PLQ46" s="1"/>
      <c r="PLR46" s="1"/>
      <c r="PLS46" s="1"/>
      <c r="PLT46" s="1"/>
      <c r="PLU46" s="1"/>
      <c r="PLV46" s="1"/>
      <c r="PLW46" s="1"/>
      <c r="PLX46" s="1"/>
      <c r="PLY46" s="1"/>
      <c r="PLZ46" s="1"/>
      <c r="PMA46" s="1"/>
      <c r="PMB46" s="1"/>
      <c r="PMC46" s="1"/>
      <c r="PMD46" s="1"/>
      <c r="PME46" s="1"/>
      <c r="PMF46" s="1"/>
      <c r="PMG46" s="1"/>
      <c r="PMH46" s="1"/>
      <c r="PMI46" s="1"/>
      <c r="PMJ46" s="1"/>
      <c r="PMK46" s="1"/>
      <c r="PML46" s="1"/>
      <c r="PMM46" s="1"/>
      <c r="PMN46" s="1"/>
      <c r="PMO46" s="1"/>
      <c r="PMP46" s="1"/>
      <c r="PMQ46" s="1"/>
      <c r="PMR46" s="1"/>
      <c r="PMS46" s="1"/>
      <c r="PMT46" s="1"/>
      <c r="PMU46" s="1"/>
      <c r="PMV46" s="1"/>
      <c r="PMW46" s="1"/>
      <c r="PMX46" s="1"/>
      <c r="PMY46" s="1"/>
      <c r="PMZ46" s="1"/>
      <c r="PNA46" s="1"/>
      <c r="PNB46" s="1"/>
      <c r="PNC46" s="1"/>
      <c r="PND46" s="1"/>
      <c r="PNE46" s="1"/>
      <c r="PNF46" s="1"/>
      <c r="PNG46" s="1"/>
      <c r="PNH46" s="1"/>
      <c r="PNI46" s="1"/>
      <c r="PNJ46" s="1"/>
      <c r="PNK46" s="1"/>
      <c r="PNL46" s="1"/>
      <c r="PNM46" s="1"/>
      <c r="PNN46" s="1"/>
      <c r="PNO46" s="1"/>
      <c r="PNP46" s="1"/>
      <c r="PNQ46" s="1"/>
      <c r="PNR46" s="1"/>
      <c r="PNS46" s="1"/>
      <c r="PNT46" s="1"/>
      <c r="PNU46" s="1"/>
      <c r="PNV46" s="1"/>
      <c r="PNW46" s="1"/>
      <c r="PNX46" s="1"/>
      <c r="PNY46" s="1"/>
      <c r="PNZ46" s="1"/>
      <c r="POA46" s="1"/>
      <c r="POB46" s="1"/>
      <c r="POC46" s="1"/>
      <c r="POD46" s="1"/>
      <c r="POE46" s="1"/>
      <c r="POF46" s="1"/>
      <c r="POG46" s="1"/>
      <c r="POH46" s="1"/>
      <c r="POI46" s="1"/>
      <c r="POJ46" s="1"/>
      <c r="POK46" s="1"/>
      <c r="POL46" s="1"/>
      <c r="POM46" s="1"/>
      <c r="PON46" s="1"/>
      <c r="POO46" s="1"/>
      <c r="POP46" s="1"/>
      <c r="POQ46" s="1"/>
      <c r="POR46" s="1"/>
      <c r="POS46" s="1"/>
      <c r="POT46" s="1"/>
      <c r="POU46" s="1"/>
      <c r="POV46" s="1"/>
      <c r="POW46" s="1"/>
      <c r="POX46" s="1"/>
      <c r="POY46" s="1"/>
      <c r="POZ46" s="1"/>
      <c r="PPA46" s="1"/>
      <c r="PPB46" s="1"/>
      <c r="PPC46" s="1"/>
      <c r="PPD46" s="1"/>
      <c r="PPE46" s="1"/>
      <c r="PPF46" s="1"/>
      <c r="PPG46" s="1"/>
      <c r="PPH46" s="1"/>
      <c r="PPI46" s="1"/>
      <c r="PPJ46" s="1"/>
      <c r="PPK46" s="1"/>
      <c r="PPL46" s="1"/>
      <c r="PPM46" s="1"/>
      <c r="PPN46" s="1"/>
      <c r="PPO46" s="1"/>
      <c r="PPP46" s="1"/>
      <c r="PPQ46" s="1"/>
      <c r="PPR46" s="1"/>
      <c r="PPS46" s="1"/>
      <c r="PPT46" s="1"/>
      <c r="PPU46" s="1"/>
      <c r="PPV46" s="1"/>
      <c r="PPW46" s="1"/>
      <c r="PPX46" s="1"/>
      <c r="PPY46" s="1"/>
      <c r="PPZ46" s="1"/>
      <c r="PQA46" s="1"/>
      <c r="PQB46" s="1"/>
      <c r="PQC46" s="1"/>
      <c r="PQD46" s="1"/>
      <c r="PQE46" s="1"/>
      <c r="PQF46" s="1"/>
      <c r="PQG46" s="1"/>
      <c r="PQH46" s="1"/>
      <c r="PQI46" s="1"/>
      <c r="PQJ46" s="1"/>
      <c r="PQK46" s="1"/>
      <c r="PQL46" s="1"/>
      <c r="PQM46" s="1"/>
      <c r="PQN46" s="1"/>
      <c r="PQO46" s="1"/>
      <c r="PQP46" s="1"/>
      <c r="PQQ46" s="1"/>
      <c r="PQR46" s="1"/>
      <c r="PQS46" s="1"/>
      <c r="PQT46" s="1"/>
      <c r="PQU46" s="1"/>
      <c r="PQV46" s="1"/>
      <c r="PQW46" s="1"/>
      <c r="PQX46" s="1"/>
      <c r="PQY46" s="1"/>
      <c r="PQZ46" s="1"/>
      <c r="PRA46" s="1"/>
      <c r="PRB46" s="1"/>
      <c r="PRC46" s="1"/>
      <c r="PRD46" s="1"/>
      <c r="PRE46" s="1"/>
      <c r="PRF46" s="1"/>
      <c r="PRG46" s="1"/>
      <c r="PRH46" s="1"/>
      <c r="PRI46" s="1"/>
      <c r="PRJ46" s="1"/>
      <c r="PRK46" s="1"/>
      <c r="PRL46" s="1"/>
      <c r="PRM46" s="1"/>
      <c r="PRN46" s="1"/>
      <c r="PRO46" s="1"/>
      <c r="PRP46" s="1"/>
      <c r="PRQ46" s="1"/>
      <c r="PRR46" s="1"/>
      <c r="PRS46" s="1"/>
      <c r="PRT46" s="1"/>
      <c r="PRU46" s="1"/>
      <c r="PRV46" s="1"/>
      <c r="PRW46" s="1"/>
      <c r="PRX46" s="1"/>
      <c r="PRY46" s="1"/>
      <c r="PRZ46" s="1"/>
      <c r="PSA46" s="1"/>
      <c r="PSB46" s="1"/>
      <c r="PSC46" s="1"/>
      <c r="PSD46" s="1"/>
      <c r="PSE46" s="1"/>
      <c r="PSF46" s="1"/>
      <c r="PSG46" s="1"/>
      <c r="PSH46" s="1"/>
      <c r="PSI46" s="1"/>
      <c r="PSJ46" s="1"/>
      <c r="PSK46" s="1"/>
      <c r="PSL46" s="1"/>
      <c r="PSM46" s="1"/>
      <c r="PSN46" s="1"/>
      <c r="PSO46" s="1"/>
      <c r="PSP46" s="1"/>
      <c r="PSQ46" s="1"/>
      <c r="PSR46" s="1"/>
      <c r="PSS46" s="1"/>
      <c r="PST46" s="1"/>
      <c r="PSU46" s="1"/>
      <c r="PSV46" s="1"/>
      <c r="PSW46" s="1"/>
      <c r="PSX46" s="1"/>
      <c r="PSY46" s="1"/>
      <c r="PSZ46" s="1"/>
      <c r="PTA46" s="1"/>
      <c r="PTB46" s="1"/>
      <c r="PTC46" s="1"/>
      <c r="PTD46" s="1"/>
      <c r="PTE46" s="1"/>
      <c r="PTF46" s="1"/>
      <c r="PTG46" s="1"/>
      <c r="PTH46" s="1"/>
      <c r="PTI46" s="1"/>
      <c r="PTJ46" s="1"/>
      <c r="PTK46" s="1"/>
      <c r="PTL46" s="1"/>
      <c r="PTM46" s="1"/>
      <c r="PTN46" s="1"/>
      <c r="PTO46" s="1"/>
      <c r="PTP46" s="1"/>
      <c r="PTQ46" s="1"/>
      <c r="PTR46" s="1"/>
      <c r="PTS46" s="1"/>
      <c r="PTT46" s="1"/>
      <c r="PTU46" s="1"/>
      <c r="PTV46" s="1"/>
      <c r="PTW46" s="1"/>
      <c r="PTX46" s="1"/>
      <c r="PTY46" s="1"/>
      <c r="PTZ46" s="1"/>
      <c r="PUA46" s="1"/>
      <c r="PUB46" s="1"/>
      <c r="PUC46" s="1"/>
      <c r="PUD46" s="1"/>
      <c r="PUE46" s="1"/>
      <c r="PUF46" s="1"/>
      <c r="PUG46" s="1"/>
      <c r="PUH46" s="1"/>
      <c r="PUI46" s="1"/>
      <c r="PUJ46" s="1"/>
      <c r="PUK46" s="1"/>
      <c r="PUL46" s="1"/>
      <c r="PUM46" s="1"/>
      <c r="PUN46" s="1"/>
      <c r="PUO46" s="1"/>
      <c r="PUP46" s="1"/>
      <c r="PUQ46" s="1"/>
      <c r="PUR46" s="1"/>
      <c r="PUS46" s="1"/>
      <c r="PUT46" s="1"/>
      <c r="PUU46" s="1"/>
      <c r="PUV46" s="1"/>
      <c r="PUW46" s="1"/>
      <c r="PUX46" s="1"/>
      <c r="PUY46" s="1"/>
      <c r="PUZ46" s="1"/>
      <c r="PVA46" s="1"/>
      <c r="PVB46" s="1"/>
      <c r="PVC46" s="1"/>
      <c r="PVD46" s="1"/>
      <c r="PVE46" s="1"/>
      <c r="PVF46" s="1"/>
      <c r="PVG46" s="1"/>
      <c r="PVH46" s="1"/>
      <c r="PVI46" s="1"/>
      <c r="PVJ46" s="1"/>
      <c r="PVK46" s="1"/>
      <c r="PVL46" s="1"/>
      <c r="PVM46" s="1"/>
      <c r="PVN46" s="1"/>
      <c r="PVO46" s="1"/>
      <c r="PVP46" s="1"/>
      <c r="PVQ46" s="1"/>
      <c r="PVR46" s="1"/>
      <c r="PVS46" s="1"/>
      <c r="PVT46" s="1"/>
      <c r="PVU46" s="1"/>
      <c r="PVV46" s="1"/>
      <c r="PVW46" s="1"/>
      <c r="PVX46" s="1"/>
      <c r="PVY46" s="1"/>
      <c r="PVZ46" s="1"/>
      <c r="PWA46" s="1"/>
      <c r="PWB46" s="1"/>
      <c r="PWC46" s="1"/>
      <c r="PWD46" s="1"/>
      <c r="PWE46" s="1"/>
      <c r="PWF46" s="1"/>
      <c r="PWG46" s="1"/>
      <c r="PWH46" s="1"/>
      <c r="PWI46" s="1"/>
      <c r="PWJ46" s="1"/>
      <c r="PWK46" s="1"/>
      <c r="PWL46" s="1"/>
      <c r="PWM46" s="1"/>
      <c r="PWN46" s="1"/>
      <c r="PWO46" s="1"/>
      <c r="PWP46" s="1"/>
      <c r="PWQ46" s="1"/>
      <c r="PWR46" s="1"/>
      <c r="PWS46" s="1"/>
      <c r="PWT46" s="1"/>
      <c r="PWU46" s="1"/>
      <c r="PWV46" s="1"/>
      <c r="PWW46" s="1"/>
      <c r="PWX46" s="1"/>
      <c r="PWY46" s="1"/>
      <c r="PWZ46" s="1"/>
      <c r="PXA46" s="1"/>
      <c r="PXB46" s="1"/>
      <c r="PXC46" s="1"/>
      <c r="PXD46" s="1"/>
      <c r="PXE46" s="1"/>
      <c r="PXF46" s="1"/>
      <c r="PXG46" s="1"/>
      <c r="PXH46" s="1"/>
      <c r="PXI46" s="1"/>
      <c r="PXJ46" s="1"/>
      <c r="PXK46" s="1"/>
      <c r="PXL46" s="1"/>
      <c r="PXM46" s="1"/>
      <c r="PXN46" s="1"/>
      <c r="PXO46" s="1"/>
      <c r="PXP46" s="1"/>
      <c r="PXQ46" s="1"/>
      <c r="PXR46" s="1"/>
      <c r="PXS46" s="1"/>
      <c r="PXT46" s="1"/>
      <c r="PXU46" s="1"/>
      <c r="PXV46" s="1"/>
      <c r="PXW46" s="1"/>
      <c r="PXX46" s="1"/>
      <c r="PXY46" s="1"/>
      <c r="PXZ46" s="1"/>
      <c r="PYA46" s="1"/>
      <c r="PYB46" s="1"/>
      <c r="PYC46" s="1"/>
      <c r="PYD46" s="1"/>
      <c r="PYE46" s="1"/>
      <c r="PYF46" s="1"/>
      <c r="PYG46" s="1"/>
      <c r="PYH46" s="1"/>
      <c r="PYI46" s="1"/>
      <c r="PYJ46" s="1"/>
      <c r="PYK46" s="1"/>
      <c r="PYL46" s="1"/>
      <c r="PYM46" s="1"/>
      <c r="PYN46" s="1"/>
      <c r="PYO46" s="1"/>
      <c r="PYP46" s="1"/>
      <c r="PYQ46" s="1"/>
      <c r="PYR46" s="1"/>
      <c r="PYS46" s="1"/>
      <c r="PYT46" s="1"/>
      <c r="PYU46" s="1"/>
      <c r="PYV46" s="1"/>
      <c r="PYW46" s="1"/>
      <c r="PYX46" s="1"/>
      <c r="PYY46" s="1"/>
      <c r="PYZ46" s="1"/>
      <c r="PZA46" s="1"/>
      <c r="PZB46" s="1"/>
      <c r="PZC46" s="1"/>
      <c r="PZD46" s="1"/>
      <c r="PZE46" s="1"/>
      <c r="PZF46" s="1"/>
      <c r="PZG46" s="1"/>
      <c r="PZH46" s="1"/>
      <c r="PZI46" s="1"/>
      <c r="PZJ46" s="1"/>
      <c r="PZK46" s="1"/>
      <c r="PZL46" s="1"/>
      <c r="PZM46" s="1"/>
      <c r="PZN46" s="1"/>
      <c r="PZO46" s="1"/>
      <c r="PZP46" s="1"/>
      <c r="PZQ46" s="1"/>
      <c r="PZR46" s="1"/>
      <c r="PZS46" s="1"/>
      <c r="PZT46" s="1"/>
      <c r="PZU46" s="1"/>
      <c r="PZV46" s="1"/>
      <c r="PZW46" s="1"/>
      <c r="PZX46" s="1"/>
      <c r="PZY46" s="1"/>
      <c r="PZZ46" s="1"/>
      <c r="QAA46" s="1"/>
      <c r="QAB46" s="1"/>
      <c r="QAC46" s="1"/>
      <c r="QAD46" s="1"/>
      <c r="QAE46" s="1"/>
      <c r="QAF46" s="1"/>
      <c r="QAG46" s="1"/>
      <c r="QAH46" s="1"/>
      <c r="QAI46" s="1"/>
      <c r="QAJ46" s="1"/>
      <c r="QAK46" s="1"/>
      <c r="QAL46" s="1"/>
      <c r="QAM46" s="1"/>
      <c r="QAN46" s="1"/>
      <c r="QAO46" s="1"/>
      <c r="QAP46" s="1"/>
      <c r="QAQ46" s="1"/>
      <c r="QAR46" s="1"/>
      <c r="QAS46" s="1"/>
      <c r="QAT46" s="1"/>
      <c r="QAU46" s="1"/>
      <c r="QAV46" s="1"/>
      <c r="QAW46" s="1"/>
      <c r="QAX46" s="1"/>
      <c r="QAY46" s="1"/>
      <c r="QAZ46" s="1"/>
      <c r="QBA46" s="1"/>
      <c r="QBB46" s="1"/>
      <c r="QBC46" s="1"/>
      <c r="QBD46" s="1"/>
      <c r="QBE46" s="1"/>
      <c r="QBF46" s="1"/>
      <c r="QBG46" s="1"/>
      <c r="QBH46" s="1"/>
      <c r="QBI46" s="1"/>
      <c r="QBJ46" s="1"/>
      <c r="QBK46" s="1"/>
      <c r="QBL46" s="1"/>
      <c r="QBM46" s="1"/>
      <c r="QBN46" s="1"/>
      <c r="QBO46" s="1"/>
      <c r="QBP46" s="1"/>
      <c r="QBQ46" s="1"/>
      <c r="QBR46" s="1"/>
      <c r="QBS46" s="1"/>
      <c r="QBT46" s="1"/>
      <c r="QBU46" s="1"/>
      <c r="QBV46" s="1"/>
      <c r="QBW46" s="1"/>
      <c r="QBX46" s="1"/>
      <c r="QBY46" s="1"/>
      <c r="QBZ46" s="1"/>
      <c r="QCA46" s="1"/>
      <c r="QCB46" s="1"/>
      <c r="QCC46" s="1"/>
      <c r="QCD46" s="1"/>
      <c r="QCE46" s="1"/>
      <c r="QCF46" s="1"/>
      <c r="QCG46" s="1"/>
      <c r="QCH46" s="1"/>
      <c r="QCI46" s="1"/>
      <c r="QCJ46" s="1"/>
      <c r="QCK46" s="1"/>
      <c r="QCL46" s="1"/>
      <c r="QCM46" s="1"/>
      <c r="QCN46" s="1"/>
      <c r="QCO46" s="1"/>
      <c r="QCP46" s="1"/>
      <c r="QCQ46" s="1"/>
      <c r="QCR46" s="1"/>
      <c r="QCS46" s="1"/>
      <c r="QCT46" s="1"/>
      <c r="QCU46" s="1"/>
      <c r="QCV46" s="1"/>
      <c r="QCW46" s="1"/>
      <c r="QCX46" s="1"/>
      <c r="QCY46" s="1"/>
      <c r="QCZ46" s="1"/>
      <c r="QDA46" s="1"/>
      <c r="QDB46" s="1"/>
      <c r="QDC46" s="1"/>
      <c r="QDD46" s="1"/>
      <c r="QDE46" s="1"/>
      <c r="QDF46" s="1"/>
      <c r="QDG46" s="1"/>
      <c r="QDH46" s="1"/>
      <c r="QDI46" s="1"/>
      <c r="QDJ46" s="1"/>
      <c r="QDK46" s="1"/>
      <c r="QDL46" s="1"/>
      <c r="QDM46" s="1"/>
      <c r="QDN46" s="1"/>
      <c r="QDO46" s="1"/>
      <c r="QDP46" s="1"/>
      <c r="QDQ46" s="1"/>
      <c r="QDR46" s="1"/>
      <c r="QDS46" s="1"/>
      <c r="QDT46" s="1"/>
      <c r="QDU46" s="1"/>
      <c r="QDV46" s="1"/>
      <c r="QDW46" s="1"/>
      <c r="QDX46" s="1"/>
      <c r="QDY46" s="1"/>
      <c r="QDZ46" s="1"/>
      <c r="QEA46" s="1"/>
      <c r="QEB46" s="1"/>
      <c r="QEC46" s="1"/>
      <c r="QED46" s="1"/>
      <c r="QEE46" s="1"/>
      <c r="QEF46" s="1"/>
      <c r="QEG46" s="1"/>
      <c r="QEH46" s="1"/>
      <c r="QEI46" s="1"/>
      <c r="QEJ46" s="1"/>
      <c r="QEK46" s="1"/>
      <c r="QEL46" s="1"/>
      <c r="QEM46" s="1"/>
      <c r="QEN46" s="1"/>
      <c r="QEO46" s="1"/>
      <c r="QEP46" s="1"/>
      <c r="QEQ46" s="1"/>
      <c r="QER46" s="1"/>
      <c r="QES46" s="1"/>
      <c r="QET46" s="1"/>
      <c r="QEU46" s="1"/>
      <c r="QEV46" s="1"/>
      <c r="QEW46" s="1"/>
      <c r="QEX46" s="1"/>
      <c r="QEY46" s="1"/>
      <c r="QEZ46" s="1"/>
      <c r="QFA46" s="1"/>
      <c r="QFB46" s="1"/>
      <c r="QFC46" s="1"/>
      <c r="QFD46" s="1"/>
      <c r="QFE46" s="1"/>
      <c r="QFF46" s="1"/>
      <c r="QFG46" s="1"/>
      <c r="QFH46" s="1"/>
      <c r="QFI46" s="1"/>
      <c r="QFJ46" s="1"/>
      <c r="QFK46" s="1"/>
      <c r="QFL46" s="1"/>
      <c r="QFM46" s="1"/>
      <c r="QFN46" s="1"/>
      <c r="QFO46" s="1"/>
      <c r="QFP46" s="1"/>
      <c r="QFQ46" s="1"/>
      <c r="QFR46" s="1"/>
      <c r="QFS46" s="1"/>
      <c r="QFT46" s="1"/>
      <c r="QFU46" s="1"/>
      <c r="QFV46" s="1"/>
      <c r="QFW46" s="1"/>
      <c r="QFX46" s="1"/>
      <c r="QFY46" s="1"/>
      <c r="QFZ46" s="1"/>
      <c r="QGA46" s="1"/>
      <c r="QGB46" s="1"/>
      <c r="QGC46" s="1"/>
      <c r="QGD46" s="1"/>
      <c r="QGE46" s="1"/>
      <c r="QGF46" s="1"/>
      <c r="QGG46" s="1"/>
      <c r="QGH46" s="1"/>
      <c r="QGI46" s="1"/>
      <c r="QGJ46" s="1"/>
      <c r="QGK46" s="1"/>
      <c r="QGL46" s="1"/>
      <c r="QGM46" s="1"/>
      <c r="QGN46" s="1"/>
      <c r="QGO46" s="1"/>
      <c r="QGP46" s="1"/>
      <c r="QGQ46" s="1"/>
      <c r="QGR46" s="1"/>
      <c r="QGS46" s="1"/>
      <c r="QGT46" s="1"/>
      <c r="QGU46" s="1"/>
      <c r="QGV46" s="1"/>
      <c r="QGW46" s="1"/>
      <c r="QGX46" s="1"/>
      <c r="QGY46" s="1"/>
      <c r="QGZ46" s="1"/>
      <c r="QHA46" s="1"/>
      <c r="QHB46" s="1"/>
      <c r="QHC46" s="1"/>
      <c r="QHD46" s="1"/>
      <c r="QHE46" s="1"/>
      <c r="QHF46" s="1"/>
      <c r="QHG46" s="1"/>
      <c r="QHH46" s="1"/>
      <c r="QHI46" s="1"/>
      <c r="QHJ46" s="1"/>
      <c r="QHK46" s="1"/>
      <c r="QHL46" s="1"/>
      <c r="QHM46" s="1"/>
      <c r="QHN46" s="1"/>
      <c r="QHO46" s="1"/>
      <c r="QHP46" s="1"/>
      <c r="QHQ46" s="1"/>
      <c r="QHR46" s="1"/>
      <c r="QHS46" s="1"/>
      <c r="QHT46" s="1"/>
      <c r="QHU46" s="1"/>
      <c r="QHV46" s="1"/>
      <c r="QHW46" s="1"/>
      <c r="QHX46" s="1"/>
      <c r="QHY46" s="1"/>
      <c r="QHZ46" s="1"/>
      <c r="QIA46" s="1"/>
      <c r="QIB46" s="1"/>
      <c r="QIC46" s="1"/>
      <c r="QID46" s="1"/>
      <c r="QIE46" s="1"/>
      <c r="QIF46" s="1"/>
      <c r="QIG46" s="1"/>
      <c r="QIH46" s="1"/>
      <c r="QII46" s="1"/>
      <c r="QIJ46" s="1"/>
      <c r="QIK46" s="1"/>
      <c r="QIL46" s="1"/>
      <c r="QIM46" s="1"/>
      <c r="QIN46" s="1"/>
      <c r="QIO46" s="1"/>
      <c r="QIP46" s="1"/>
      <c r="QIQ46" s="1"/>
      <c r="QIR46" s="1"/>
      <c r="QIS46" s="1"/>
      <c r="QIT46" s="1"/>
      <c r="QIU46" s="1"/>
      <c r="QIV46" s="1"/>
      <c r="QIW46" s="1"/>
      <c r="QIX46" s="1"/>
      <c r="QIY46" s="1"/>
      <c r="QIZ46" s="1"/>
      <c r="QJA46" s="1"/>
      <c r="QJB46" s="1"/>
      <c r="QJC46" s="1"/>
      <c r="QJD46" s="1"/>
      <c r="QJE46" s="1"/>
      <c r="QJF46" s="1"/>
      <c r="QJG46" s="1"/>
      <c r="QJH46" s="1"/>
      <c r="QJI46" s="1"/>
      <c r="QJJ46" s="1"/>
      <c r="QJK46" s="1"/>
      <c r="QJL46" s="1"/>
      <c r="QJM46" s="1"/>
      <c r="QJN46" s="1"/>
      <c r="QJO46" s="1"/>
      <c r="QJP46" s="1"/>
      <c r="QJQ46" s="1"/>
      <c r="QJR46" s="1"/>
      <c r="QJS46" s="1"/>
      <c r="QJT46" s="1"/>
      <c r="QJU46" s="1"/>
      <c r="QJV46" s="1"/>
      <c r="QJW46" s="1"/>
      <c r="QJX46" s="1"/>
      <c r="QJY46" s="1"/>
      <c r="QJZ46" s="1"/>
      <c r="QKA46" s="1"/>
      <c r="QKB46" s="1"/>
      <c r="QKC46" s="1"/>
      <c r="QKD46" s="1"/>
      <c r="QKE46" s="1"/>
      <c r="QKF46" s="1"/>
      <c r="QKG46" s="1"/>
      <c r="QKH46" s="1"/>
      <c r="QKI46" s="1"/>
      <c r="QKJ46" s="1"/>
      <c r="QKK46" s="1"/>
      <c r="QKL46" s="1"/>
      <c r="QKM46" s="1"/>
      <c r="QKN46" s="1"/>
      <c r="QKO46" s="1"/>
      <c r="QKP46" s="1"/>
      <c r="QKQ46" s="1"/>
      <c r="QKR46" s="1"/>
      <c r="QKS46" s="1"/>
      <c r="QKT46" s="1"/>
      <c r="QKU46" s="1"/>
      <c r="QKV46" s="1"/>
      <c r="QKW46" s="1"/>
      <c r="QKX46" s="1"/>
      <c r="QKY46" s="1"/>
      <c r="QKZ46" s="1"/>
      <c r="QLA46" s="1"/>
      <c r="QLB46" s="1"/>
      <c r="QLC46" s="1"/>
      <c r="QLD46" s="1"/>
      <c r="QLE46" s="1"/>
      <c r="QLF46" s="1"/>
      <c r="QLG46" s="1"/>
      <c r="QLH46" s="1"/>
      <c r="QLI46" s="1"/>
      <c r="QLJ46" s="1"/>
      <c r="QLK46" s="1"/>
      <c r="QLL46" s="1"/>
      <c r="QLM46" s="1"/>
      <c r="QLN46" s="1"/>
      <c r="QLO46" s="1"/>
      <c r="QLP46" s="1"/>
      <c r="QLQ46" s="1"/>
      <c r="QLR46" s="1"/>
      <c r="QLS46" s="1"/>
      <c r="QLT46" s="1"/>
      <c r="QLU46" s="1"/>
      <c r="QLV46" s="1"/>
      <c r="QLW46" s="1"/>
      <c r="QLX46" s="1"/>
      <c r="QLY46" s="1"/>
      <c r="QLZ46" s="1"/>
      <c r="QMA46" s="1"/>
      <c r="QMB46" s="1"/>
      <c r="QMC46" s="1"/>
      <c r="QMD46" s="1"/>
      <c r="QME46" s="1"/>
      <c r="QMF46" s="1"/>
      <c r="QMG46" s="1"/>
      <c r="QMH46" s="1"/>
      <c r="QMI46" s="1"/>
      <c r="QMJ46" s="1"/>
      <c r="QMK46" s="1"/>
      <c r="QML46" s="1"/>
      <c r="QMM46" s="1"/>
      <c r="QMN46" s="1"/>
      <c r="QMO46" s="1"/>
      <c r="QMP46" s="1"/>
      <c r="QMQ46" s="1"/>
      <c r="QMR46" s="1"/>
      <c r="QMS46" s="1"/>
      <c r="QMT46" s="1"/>
      <c r="QMU46" s="1"/>
      <c r="QMV46" s="1"/>
      <c r="QMW46" s="1"/>
      <c r="QMX46" s="1"/>
      <c r="QMY46" s="1"/>
      <c r="QMZ46" s="1"/>
      <c r="QNA46" s="1"/>
      <c r="QNB46" s="1"/>
      <c r="QNC46" s="1"/>
      <c r="QND46" s="1"/>
      <c r="QNE46" s="1"/>
      <c r="QNF46" s="1"/>
      <c r="QNG46" s="1"/>
      <c r="QNH46" s="1"/>
      <c r="QNI46" s="1"/>
      <c r="QNJ46" s="1"/>
      <c r="QNK46" s="1"/>
      <c r="QNL46" s="1"/>
      <c r="QNM46" s="1"/>
      <c r="QNN46" s="1"/>
      <c r="QNO46" s="1"/>
      <c r="QNP46" s="1"/>
      <c r="QNQ46" s="1"/>
      <c r="QNR46" s="1"/>
      <c r="QNS46" s="1"/>
      <c r="QNT46" s="1"/>
      <c r="QNU46" s="1"/>
      <c r="QNV46" s="1"/>
      <c r="QNW46" s="1"/>
      <c r="QNX46" s="1"/>
      <c r="QNY46" s="1"/>
      <c r="QNZ46" s="1"/>
      <c r="QOA46" s="1"/>
      <c r="QOB46" s="1"/>
      <c r="QOC46" s="1"/>
      <c r="QOD46" s="1"/>
      <c r="QOE46" s="1"/>
      <c r="QOF46" s="1"/>
      <c r="QOG46" s="1"/>
      <c r="QOH46" s="1"/>
      <c r="QOI46" s="1"/>
      <c r="QOJ46" s="1"/>
      <c r="QOK46" s="1"/>
      <c r="QOL46" s="1"/>
      <c r="QOM46" s="1"/>
      <c r="QON46" s="1"/>
      <c r="QOO46" s="1"/>
      <c r="QOP46" s="1"/>
      <c r="QOQ46" s="1"/>
      <c r="QOR46" s="1"/>
      <c r="QOS46" s="1"/>
      <c r="QOT46" s="1"/>
      <c r="QOU46" s="1"/>
      <c r="QOV46" s="1"/>
      <c r="QOW46" s="1"/>
      <c r="QOX46" s="1"/>
      <c r="QOY46" s="1"/>
      <c r="QOZ46" s="1"/>
      <c r="QPA46" s="1"/>
      <c r="QPB46" s="1"/>
      <c r="QPC46" s="1"/>
      <c r="QPD46" s="1"/>
      <c r="QPE46" s="1"/>
      <c r="QPF46" s="1"/>
      <c r="QPG46" s="1"/>
      <c r="QPH46" s="1"/>
      <c r="QPI46" s="1"/>
      <c r="QPJ46" s="1"/>
      <c r="QPK46" s="1"/>
      <c r="QPL46" s="1"/>
      <c r="QPM46" s="1"/>
      <c r="QPN46" s="1"/>
      <c r="QPO46" s="1"/>
      <c r="QPP46" s="1"/>
      <c r="QPQ46" s="1"/>
      <c r="QPR46" s="1"/>
      <c r="QPS46" s="1"/>
      <c r="QPT46" s="1"/>
      <c r="QPU46" s="1"/>
      <c r="QPV46" s="1"/>
      <c r="QPW46" s="1"/>
      <c r="QPX46" s="1"/>
      <c r="QPY46" s="1"/>
      <c r="QPZ46" s="1"/>
      <c r="QQA46" s="1"/>
      <c r="QQB46" s="1"/>
      <c r="QQC46" s="1"/>
      <c r="QQD46" s="1"/>
      <c r="QQE46" s="1"/>
      <c r="QQF46" s="1"/>
      <c r="QQG46" s="1"/>
      <c r="QQH46" s="1"/>
      <c r="QQI46" s="1"/>
      <c r="QQJ46" s="1"/>
      <c r="QQK46" s="1"/>
      <c r="QQL46" s="1"/>
      <c r="QQM46" s="1"/>
      <c r="QQN46" s="1"/>
      <c r="QQO46" s="1"/>
      <c r="QQP46" s="1"/>
      <c r="QQQ46" s="1"/>
      <c r="QQR46" s="1"/>
      <c r="QQS46" s="1"/>
      <c r="QQT46" s="1"/>
      <c r="QQU46" s="1"/>
      <c r="QQV46" s="1"/>
      <c r="QQW46" s="1"/>
      <c r="QQX46" s="1"/>
      <c r="QQY46" s="1"/>
      <c r="QQZ46" s="1"/>
      <c r="QRA46" s="1"/>
      <c r="QRB46" s="1"/>
      <c r="QRC46" s="1"/>
      <c r="QRD46" s="1"/>
      <c r="QRE46" s="1"/>
      <c r="QRF46" s="1"/>
      <c r="QRG46" s="1"/>
      <c r="QRH46" s="1"/>
      <c r="QRI46" s="1"/>
      <c r="QRJ46" s="1"/>
      <c r="QRK46" s="1"/>
      <c r="QRL46" s="1"/>
      <c r="QRM46" s="1"/>
      <c r="QRN46" s="1"/>
      <c r="QRO46" s="1"/>
      <c r="QRP46" s="1"/>
      <c r="QRQ46" s="1"/>
      <c r="QRR46" s="1"/>
      <c r="QRS46" s="1"/>
      <c r="QRT46" s="1"/>
      <c r="QRU46" s="1"/>
      <c r="QRV46" s="1"/>
      <c r="QRW46" s="1"/>
      <c r="QRX46" s="1"/>
      <c r="QRY46" s="1"/>
      <c r="QRZ46" s="1"/>
      <c r="QSA46" s="1"/>
      <c r="QSB46" s="1"/>
      <c r="QSC46" s="1"/>
      <c r="QSD46" s="1"/>
      <c r="QSE46" s="1"/>
      <c r="QSF46" s="1"/>
      <c r="QSG46" s="1"/>
      <c r="QSH46" s="1"/>
      <c r="QSI46" s="1"/>
      <c r="QSJ46" s="1"/>
      <c r="QSK46" s="1"/>
      <c r="QSL46" s="1"/>
      <c r="QSM46" s="1"/>
      <c r="QSN46" s="1"/>
      <c r="QSO46" s="1"/>
      <c r="QSP46" s="1"/>
      <c r="QSQ46" s="1"/>
      <c r="QSR46" s="1"/>
      <c r="QSS46" s="1"/>
      <c r="QST46" s="1"/>
      <c r="QSU46" s="1"/>
      <c r="QSV46" s="1"/>
      <c r="QSW46" s="1"/>
      <c r="QSX46" s="1"/>
      <c r="QSY46" s="1"/>
      <c r="QSZ46" s="1"/>
      <c r="QTA46" s="1"/>
      <c r="QTB46" s="1"/>
      <c r="QTC46" s="1"/>
      <c r="QTD46" s="1"/>
      <c r="QTE46" s="1"/>
      <c r="QTF46" s="1"/>
      <c r="QTG46" s="1"/>
      <c r="QTH46" s="1"/>
      <c r="QTI46" s="1"/>
      <c r="QTJ46" s="1"/>
      <c r="QTK46" s="1"/>
      <c r="QTL46" s="1"/>
      <c r="QTM46" s="1"/>
      <c r="QTN46" s="1"/>
      <c r="QTO46" s="1"/>
      <c r="QTP46" s="1"/>
      <c r="QTQ46" s="1"/>
      <c r="QTR46" s="1"/>
      <c r="QTS46" s="1"/>
      <c r="QTT46" s="1"/>
      <c r="QTU46" s="1"/>
      <c r="QTV46" s="1"/>
      <c r="QTW46" s="1"/>
      <c r="QTX46" s="1"/>
      <c r="QTY46" s="1"/>
      <c r="QTZ46" s="1"/>
      <c r="QUA46" s="1"/>
      <c r="QUB46" s="1"/>
      <c r="QUC46" s="1"/>
      <c r="QUD46" s="1"/>
      <c r="QUE46" s="1"/>
      <c r="QUF46" s="1"/>
      <c r="QUG46" s="1"/>
      <c r="QUH46" s="1"/>
      <c r="QUI46" s="1"/>
      <c r="QUJ46" s="1"/>
      <c r="QUK46" s="1"/>
      <c r="QUL46" s="1"/>
      <c r="QUM46" s="1"/>
      <c r="QUN46" s="1"/>
      <c r="QUO46" s="1"/>
      <c r="QUP46" s="1"/>
      <c r="QUQ46" s="1"/>
      <c r="QUR46" s="1"/>
      <c r="QUS46" s="1"/>
      <c r="QUT46" s="1"/>
      <c r="QUU46" s="1"/>
      <c r="QUV46" s="1"/>
      <c r="QUW46" s="1"/>
      <c r="QUX46" s="1"/>
      <c r="QUY46" s="1"/>
      <c r="QUZ46" s="1"/>
      <c r="QVA46" s="1"/>
      <c r="QVB46" s="1"/>
      <c r="QVC46" s="1"/>
      <c r="QVD46" s="1"/>
      <c r="QVE46" s="1"/>
      <c r="QVF46" s="1"/>
      <c r="QVG46" s="1"/>
      <c r="QVH46" s="1"/>
      <c r="QVI46" s="1"/>
      <c r="QVJ46" s="1"/>
      <c r="QVK46" s="1"/>
      <c r="QVL46" s="1"/>
      <c r="QVM46" s="1"/>
      <c r="QVN46" s="1"/>
      <c r="QVO46" s="1"/>
      <c r="QVP46" s="1"/>
      <c r="QVQ46" s="1"/>
      <c r="QVR46" s="1"/>
      <c r="QVS46" s="1"/>
      <c r="QVT46" s="1"/>
      <c r="QVU46" s="1"/>
      <c r="QVV46" s="1"/>
      <c r="QVW46" s="1"/>
      <c r="QVX46" s="1"/>
      <c r="QVY46" s="1"/>
      <c r="QVZ46" s="1"/>
      <c r="QWA46" s="1"/>
      <c r="QWB46" s="1"/>
      <c r="QWC46" s="1"/>
      <c r="QWD46" s="1"/>
      <c r="QWE46" s="1"/>
      <c r="QWF46" s="1"/>
      <c r="QWG46" s="1"/>
      <c r="QWH46" s="1"/>
      <c r="QWI46" s="1"/>
      <c r="QWJ46" s="1"/>
      <c r="QWK46" s="1"/>
      <c r="QWL46" s="1"/>
      <c r="QWM46" s="1"/>
      <c r="QWN46" s="1"/>
      <c r="QWO46" s="1"/>
      <c r="QWP46" s="1"/>
      <c r="QWQ46" s="1"/>
      <c r="QWR46" s="1"/>
      <c r="QWS46" s="1"/>
      <c r="QWT46" s="1"/>
      <c r="QWU46" s="1"/>
      <c r="QWV46" s="1"/>
      <c r="QWW46" s="1"/>
      <c r="QWX46" s="1"/>
      <c r="QWY46" s="1"/>
      <c r="QWZ46" s="1"/>
      <c r="QXA46" s="1"/>
      <c r="QXB46" s="1"/>
      <c r="QXC46" s="1"/>
      <c r="QXD46" s="1"/>
      <c r="QXE46" s="1"/>
      <c r="QXF46" s="1"/>
      <c r="QXG46" s="1"/>
      <c r="QXH46" s="1"/>
      <c r="QXI46" s="1"/>
      <c r="QXJ46" s="1"/>
      <c r="QXK46" s="1"/>
      <c r="QXL46" s="1"/>
      <c r="QXM46" s="1"/>
      <c r="QXN46" s="1"/>
      <c r="QXO46" s="1"/>
      <c r="QXP46" s="1"/>
      <c r="QXQ46" s="1"/>
      <c r="QXR46" s="1"/>
      <c r="QXS46" s="1"/>
      <c r="QXT46" s="1"/>
      <c r="QXU46" s="1"/>
      <c r="QXV46" s="1"/>
      <c r="QXW46" s="1"/>
      <c r="QXX46" s="1"/>
      <c r="QXY46" s="1"/>
      <c r="QXZ46" s="1"/>
      <c r="QYA46" s="1"/>
      <c r="QYB46" s="1"/>
      <c r="QYC46" s="1"/>
      <c r="QYD46" s="1"/>
      <c r="QYE46" s="1"/>
      <c r="QYF46" s="1"/>
      <c r="QYG46" s="1"/>
      <c r="QYH46" s="1"/>
      <c r="QYI46" s="1"/>
      <c r="QYJ46" s="1"/>
      <c r="QYK46" s="1"/>
      <c r="QYL46" s="1"/>
      <c r="QYM46" s="1"/>
      <c r="QYN46" s="1"/>
      <c r="QYO46" s="1"/>
      <c r="QYP46" s="1"/>
      <c r="QYQ46" s="1"/>
      <c r="QYR46" s="1"/>
      <c r="QYS46" s="1"/>
      <c r="QYT46" s="1"/>
      <c r="QYU46" s="1"/>
      <c r="QYV46" s="1"/>
      <c r="QYW46" s="1"/>
      <c r="QYX46" s="1"/>
      <c r="QYY46" s="1"/>
      <c r="QYZ46" s="1"/>
      <c r="QZA46" s="1"/>
      <c r="QZB46" s="1"/>
      <c r="QZC46" s="1"/>
      <c r="QZD46" s="1"/>
      <c r="QZE46" s="1"/>
      <c r="QZF46" s="1"/>
      <c r="QZG46" s="1"/>
      <c r="QZH46" s="1"/>
      <c r="QZI46" s="1"/>
      <c r="QZJ46" s="1"/>
      <c r="QZK46" s="1"/>
      <c r="QZL46" s="1"/>
      <c r="QZM46" s="1"/>
      <c r="QZN46" s="1"/>
      <c r="QZO46" s="1"/>
      <c r="QZP46" s="1"/>
      <c r="QZQ46" s="1"/>
      <c r="QZR46" s="1"/>
      <c r="QZS46" s="1"/>
      <c r="QZT46" s="1"/>
      <c r="QZU46" s="1"/>
      <c r="QZV46" s="1"/>
      <c r="QZW46" s="1"/>
      <c r="QZX46" s="1"/>
      <c r="QZY46" s="1"/>
      <c r="QZZ46" s="1"/>
      <c r="RAA46" s="1"/>
      <c r="RAB46" s="1"/>
      <c r="RAC46" s="1"/>
      <c r="RAD46" s="1"/>
      <c r="RAE46" s="1"/>
      <c r="RAF46" s="1"/>
      <c r="RAG46" s="1"/>
      <c r="RAH46" s="1"/>
      <c r="RAI46" s="1"/>
      <c r="RAJ46" s="1"/>
      <c r="RAK46" s="1"/>
      <c r="RAL46" s="1"/>
      <c r="RAM46" s="1"/>
      <c r="RAN46" s="1"/>
      <c r="RAO46" s="1"/>
      <c r="RAP46" s="1"/>
      <c r="RAQ46" s="1"/>
      <c r="RAR46" s="1"/>
      <c r="RAS46" s="1"/>
      <c r="RAT46" s="1"/>
      <c r="RAU46" s="1"/>
      <c r="RAV46" s="1"/>
      <c r="RAW46" s="1"/>
      <c r="RAX46" s="1"/>
      <c r="RAY46" s="1"/>
      <c r="RAZ46" s="1"/>
      <c r="RBA46" s="1"/>
      <c r="RBB46" s="1"/>
      <c r="RBC46" s="1"/>
      <c r="RBD46" s="1"/>
      <c r="RBE46" s="1"/>
      <c r="RBF46" s="1"/>
      <c r="RBG46" s="1"/>
      <c r="RBH46" s="1"/>
      <c r="RBI46" s="1"/>
      <c r="RBJ46" s="1"/>
      <c r="RBK46" s="1"/>
      <c r="RBL46" s="1"/>
      <c r="RBM46" s="1"/>
      <c r="RBN46" s="1"/>
      <c r="RBO46" s="1"/>
      <c r="RBP46" s="1"/>
      <c r="RBQ46" s="1"/>
      <c r="RBR46" s="1"/>
      <c r="RBS46" s="1"/>
      <c r="RBT46" s="1"/>
      <c r="RBU46" s="1"/>
      <c r="RBV46" s="1"/>
      <c r="RBW46" s="1"/>
      <c r="RBX46" s="1"/>
      <c r="RBY46" s="1"/>
      <c r="RBZ46" s="1"/>
      <c r="RCA46" s="1"/>
      <c r="RCB46" s="1"/>
      <c r="RCC46" s="1"/>
      <c r="RCD46" s="1"/>
      <c r="RCE46" s="1"/>
      <c r="RCF46" s="1"/>
      <c r="RCG46" s="1"/>
      <c r="RCH46" s="1"/>
      <c r="RCI46" s="1"/>
      <c r="RCJ46" s="1"/>
      <c r="RCK46" s="1"/>
      <c r="RCL46" s="1"/>
      <c r="RCM46" s="1"/>
      <c r="RCN46" s="1"/>
      <c r="RCO46" s="1"/>
      <c r="RCP46" s="1"/>
      <c r="RCQ46" s="1"/>
      <c r="RCR46" s="1"/>
      <c r="RCS46" s="1"/>
      <c r="RCT46" s="1"/>
      <c r="RCU46" s="1"/>
      <c r="RCV46" s="1"/>
      <c r="RCW46" s="1"/>
      <c r="RCX46" s="1"/>
      <c r="RCY46" s="1"/>
      <c r="RCZ46" s="1"/>
      <c r="RDA46" s="1"/>
      <c r="RDB46" s="1"/>
      <c r="RDC46" s="1"/>
      <c r="RDD46" s="1"/>
      <c r="RDE46" s="1"/>
      <c r="RDF46" s="1"/>
      <c r="RDG46" s="1"/>
      <c r="RDH46" s="1"/>
      <c r="RDI46" s="1"/>
      <c r="RDJ46" s="1"/>
      <c r="RDK46" s="1"/>
      <c r="RDL46" s="1"/>
      <c r="RDM46" s="1"/>
      <c r="RDN46" s="1"/>
      <c r="RDO46" s="1"/>
      <c r="RDP46" s="1"/>
      <c r="RDQ46" s="1"/>
      <c r="RDR46" s="1"/>
      <c r="RDS46" s="1"/>
      <c r="RDT46" s="1"/>
      <c r="RDU46" s="1"/>
      <c r="RDV46" s="1"/>
      <c r="RDW46" s="1"/>
      <c r="RDX46" s="1"/>
      <c r="RDY46" s="1"/>
      <c r="RDZ46" s="1"/>
      <c r="REA46" s="1"/>
      <c r="REB46" s="1"/>
      <c r="REC46" s="1"/>
      <c r="RED46" s="1"/>
      <c r="REE46" s="1"/>
      <c r="REF46" s="1"/>
      <c r="REG46" s="1"/>
      <c r="REH46" s="1"/>
      <c r="REI46" s="1"/>
      <c r="REJ46" s="1"/>
      <c r="REK46" s="1"/>
      <c r="REL46" s="1"/>
      <c r="REM46" s="1"/>
      <c r="REN46" s="1"/>
      <c r="REO46" s="1"/>
      <c r="REP46" s="1"/>
      <c r="REQ46" s="1"/>
      <c r="RER46" s="1"/>
      <c r="RES46" s="1"/>
      <c r="RET46" s="1"/>
      <c r="REU46" s="1"/>
      <c r="REV46" s="1"/>
      <c r="REW46" s="1"/>
      <c r="REX46" s="1"/>
      <c r="REY46" s="1"/>
      <c r="REZ46" s="1"/>
      <c r="RFA46" s="1"/>
      <c r="RFB46" s="1"/>
      <c r="RFC46" s="1"/>
      <c r="RFD46" s="1"/>
      <c r="RFE46" s="1"/>
      <c r="RFF46" s="1"/>
      <c r="RFG46" s="1"/>
      <c r="RFH46" s="1"/>
      <c r="RFI46" s="1"/>
      <c r="RFJ46" s="1"/>
      <c r="RFK46" s="1"/>
      <c r="RFL46" s="1"/>
      <c r="RFM46" s="1"/>
      <c r="RFN46" s="1"/>
      <c r="RFO46" s="1"/>
      <c r="RFP46" s="1"/>
      <c r="RFQ46" s="1"/>
      <c r="RFR46" s="1"/>
      <c r="RFS46" s="1"/>
      <c r="RFT46" s="1"/>
      <c r="RFU46" s="1"/>
      <c r="RFV46" s="1"/>
      <c r="RFW46" s="1"/>
      <c r="RFX46" s="1"/>
      <c r="RFY46" s="1"/>
      <c r="RFZ46" s="1"/>
      <c r="RGA46" s="1"/>
      <c r="RGB46" s="1"/>
      <c r="RGC46" s="1"/>
      <c r="RGD46" s="1"/>
      <c r="RGE46" s="1"/>
      <c r="RGF46" s="1"/>
      <c r="RGG46" s="1"/>
      <c r="RGH46" s="1"/>
      <c r="RGI46" s="1"/>
      <c r="RGJ46" s="1"/>
      <c r="RGK46" s="1"/>
      <c r="RGL46" s="1"/>
      <c r="RGM46" s="1"/>
      <c r="RGN46" s="1"/>
      <c r="RGO46" s="1"/>
      <c r="RGP46" s="1"/>
      <c r="RGQ46" s="1"/>
      <c r="RGR46" s="1"/>
      <c r="RGS46" s="1"/>
      <c r="RGT46" s="1"/>
      <c r="RGU46" s="1"/>
      <c r="RGV46" s="1"/>
      <c r="RGW46" s="1"/>
      <c r="RGX46" s="1"/>
      <c r="RGY46" s="1"/>
      <c r="RGZ46" s="1"/>
      <c r="RHA46" s="1"/>
      <c r="RHB46" s="1"/>
      <c r="RHC46" s="1"/>
      <c r="RHD46" s="1"/>
      <c r="RHE46" s="1"/>
      <c r="RHF46" s="1"/>
      <c r="RHG46" s="1"/>
      <c r="RHH46" s="1"/>
      <c r="RHI46" s="1"/>
      <c r="RHJ46" s="1"/>
      <c r="RHK46" s="1"/>
      <c r="RHL46" s="1"/>
      <c r="RHM46" s="1"/>
      <c r="RHN46" s="1"/>
      <c r="RHO46" s="1"/>
      <c r="RHP46" s="1"/>
      <c r="RHQ46" s="1"/>
      <c r="RHR46" s="1"/>
      <c r="RHS46" s="1"/>
      <c r="RHT46" s="1"/>
      <c r="RHU46" s="1"/>
      <c r="RHV46" s="1"/>
      <c r="RHW46" s="1"/>
      <c r="RHX46" s="1"/>
      <c r="RHY46" s="1"/>
      <c r="RHZ46" s="1"/>
      <c r="RIA46" s="1"/>
      <c r="RIB46" s="1"/>
      <c r="RIC46" s="1"/>
      <c r="RID46" s="1"/>
      <c r="RIE46" s="1"/>
      <c r="RIF46" s="1"/>
      <c r="RIG46" s="1"/>
      <c r="RIH46" s="1"/>
      <c r="RII46" s="1"/>
      <c r="RIJ46" s="1"/>
      <c r="RIK46" s="1"/>
      <c r="RIL46" s="1"/>
      <c r="RIM46" s="1"/>
      <c r="RIN46" s="1"/>
      <c r="RIO46" s="1"/>
      <c r="RIP46" s="1"/>
      <c r="RIQ46" s="1"/>
      <c r="RIR46" s="1"/>
      <c r="RIS46" s="1"/>
      <c r="RIT46" s="1"/>
      <c r="RIU46" s="1"/>
      <c r="RIV46" s="1"/>
      <c r="RIW46" s="1"/>
      <c r="RIX46" s="1"/>
      <c r="RIY46" s="1"/>
      <c r="RIZ46" s="1"/>
      <c r="RJA46" s="1"/>
      <c r="RJB46" s="1"/>
      <c r="RJC46" s="1"/>
      <c r="RJD46" s="1"/>
      <c r="RJE46" s="1"/>
      <c r="RJF46" s="1"/>
      <c r="RJG46" s="1"/>
      <c r="RJH46" s="1"/>
      <c r="RJI46" s="1"/>
      <c r="RJJ46" s="1"/>
      <c r="RJK46" s="1"/>
      <c r="RJL46" s="1"/>
      <c r="RJM46" s="1"/>
      <c r="RJN46" s="1"/>
      <c r="RJO46" s="1"/>
      <c r="RJP46" s="1"/>
      <c r="RJQ46" s="1"/>
      <c r="RJR46" s="1"/>
      <c r="RJS46" s="1"/>
      <c r="RJT46" s="1"/>
      <c r="RJU46" s="1"/>
      <c r="RJV46" s="1"/>
      <c r="RJW46" s="1"/>
      <c r="RJX46" s="1"/>
      <c r="RJY46" s="1"/>
      <c r="RJZ46" s="1"/>
      <c r="RKA46" s="1"/>
      <c r="RKB46" s="1"/>
      <c r="RKC46" s="1"/>
      <c r="RKD46" s="1"/>
      <c r="RKE46" s="1"/>
      <c r="RKF46" s="1"/>
      <c r="RKG46" s="1"/>
      <c r="RKH46" s="1"/>
      <c r="RKI46" s="1"/>
      <c r="RKJ46" s="1"/>
      <c r="RKK46" s="1"/>
      <c r="RKL46" s="1"/>
      <c r="RKM46" s="1"/>
      <c r="RKN46" s="1"/>
      <c r="RKO46" s="1"/>
      <c r="RKP46" s="1"/>
      <c r="RKQ46" s="1"/>
      <c r="RKR46" s="1"/>
      <c r="RKS46" s="1"/>
      <c r="RKT46" s="1"/>
      <c r="RKU46" s="1"/>
      <c r="RKV46" s="1"/>
      <c r="RKW46" s="1"/>
      <c r="RKX46" s="1"/>
      <c r="RKY46" s="1"/>
      <c r="RKZ46" s="1"/>
      <c r="RLA46" s="1"/>
      <c r="RLB46" s="1"/>
      <c r="RLC46" s="1"/>
      <c r="RLD46" s="1"/>
      <c r="RLE46" s="1"/>
      <c r="RLF46" s="1"/>
      <c r="RLG46" s="1"/>
      <c r="RLH46" s="1"/>
      <c r="RLI46" s="1"/>
      <c r="RLJ46" s="1"/>
      <c r="RLK46" s="1"/>
      <c r="RLL46" s="1"/>
      <c r="RLM46" s="1"/>
      <c r="RLN46" s="1"/>
      <c r="RLO46" s="1"/>
      <c r="RLP46" s="1"/>
      <c r="RLQ46" s="1"/>
      <c r="RLR46" s="1"/>
      <c r="RLS46" s="1"/>
      <c r="RLT46" s="1"/>
      <c r="RLU46" s="1"/>
      <c r="RLV46" s="1"/>
      <c r="RLW46" s="1"/>
      <c r="RLX46" s="1"/>
      <c r="RLY46" s="1"/>
      <c r="RLZ46" s="1"/>
      <c r="RMA46" s="1"/>
      <c r="RMB46" s="1"/>
      <c r="RMC46" s="1"/>
      <c r="RMD46" s="1"/>
      <c r="RME46" s="1"/>
      <c r="RMF46" s="1"/>
      <c r="RMG46" s="1"/>
      <c r="RMH46" s="1"/>
      <c r="RMI46" s="1"/>
      <c r="RMJ46" s="1"/>
      <c r="RMK46" s="1"/>
      <c r="RML46" s="1"/>
      <c r="RMM46" s="1"/>
      <c r="RMN46" s="1"/>
      <c r="RMO46" s="1"/>
      <c r="RMP46" s="1"/>
      <c r="RMQ46" s="1"/>
      <c r="RMR46" s="1"/>
      <c r="RMS46" s="1"/>
      <c r="RMT46" s="1"/>
      <c r="RMU46" s="1"/>
      <c r="RMV46" s="1"/>
      <c r="RMW46" s="1"/>
      <c r="RMX46" s="1"/>
      <c r="RMY46" s="1"/>
      <c r="RMZ46" s="1"/>
      <c r="RNA46" s="1"/>
      <c r="RNB46" s="1"/>
      <c r="RNC46" s="1"/>
      <c r="RND46" s="1"/>
      <c r="RNE46" s="1"/>
      <c r="RNF46" s="1"/>
      <c r="RNG46" s="1"/>
      <c r="RNH46" s="1"/>
      <c r="RNI46" s="1"/>
      <c r="RNJ46" s="1"/>
      <c r="RNK46" s="1"/>
      <c r="RNL46" s="1"/>
      <c r="RNM46" s="1"/>
      <c r="RNN46" s="1"/>
      <c r="RNO46" s="1"/>
      <c r="RNP46" s="1"/>
      <c r="RNQ46" s="1"/>
      <c r="RNR46" s="1"/>
      <c r="RNS46" s="1"/>
      <c r="RNT46" s="1"/>
      <c r="RNU46" s="1"/>
      <c r="RNV46" s="1"/>
      <c r="RNW46" s="1"/>
      <c r="RNX46" s="1"/>
      <c r="RNY46" s="1"/>
      <c r="RNZ46" s="1"/>
      <c r="ROA46" s="1"/>
      <c r="ROB46" s="1"/>
      <c r="ROC46" s="1"/>
      <c r="ROD46" s="1"/>
      <c r="ROE46" s="1"/>
      <c r="ROF46" s="1"/>
      <c r="ROG46" s="1"/>
      <c r="ROH46" s="1"/>
      <c r="ROI46" s="1"/>
      <c r="ROJ46" s="1"/>
      <c r="ROK46" s="1"/>
      <c r="ROL46" s="1"/>
      <c r="ROM46" s="1"/>
      <c r="RON46" s="1"/>
      <c r="ROO46" s="1"/>
      <c r="ROP46" s="1"/>
      <c r="ROQ46" s="1"/>
      <c r="ROR46" s="1"/>
      <c r="ROS46" s="1"/>
      <c r="ROT46" s="1"/>
      <c r="ROU46" s="1"/>
      <c r="ROV46" s="1"/>
      <c r="ROW46" s="1"/>
      <c r="ROX46" s="1"/>
      <c r="ROY46" s="1"/>
      <c r="ROZ46" s="1"/>
      <c r="RPA46" s="1"/>
      <c r="RPB46" s="1"/>
      <c r="RPC46" s="1"/>
      <c r="RPD46" s="1"/>
      <c r="RPE46" s="1"/>
      <c r="RPF46" s="1"/>
      <c r="RPG46" s="1"/>
      <c r="RPH46" s="1"/>
      <c r="RPI46" s="1"/>
      <c r="RPJ46" s="1"/>
      <c r="RPK46" s="1"/>
      <c r="RPL46" s="1"/>
      <c r="RPM46" s="1"/>
      <c r="RPN46" s="1"/>
      <c r="RPO46" s="1"/>
      <c r="RPP46" s="1"/>
      <c r="RPQ46" s="1"/>
      <c r="RPR46" s="1"/>
      <c r="RPS46" s="1"/>
      <c r="RPT46" s="1"/>
      <c r="RPU46" s="1"/>
      <c r="RPV46" s="1"/>
      <c r="RPW46" s="1"/>
      <c r="RPX46" s="1"/>
      <c r="RPY46" s="1"/>
      <c r="RPZ46" s="1"/>
      <c r="RQA46" s="1"/>
      <c r="RQB46" s="1"/>
      <c r="RQC46" s="1"/>
      <c r="RQD46" s="1"/>
      <c r="RQE46" s="1"/>
      <c r="RQF46" s="1"/>
      <c r="RQG46" s="1"/>
      <c r="RQH46" s="1"/>
      <c r="RQI46" s="1"/>
      <c r="RQJ46" s="1"/>
      <c r="RQK46" s="1"/>
      <c r="RQL46" s="1"/>
      <c r="RQM46" s="1"/>
      <c r="RQN46" s="1"/>
      <c r="RQO46" s="1"/>
      <c r="RQP46" s="1"/>
      <c r="RQQ46" s="1"/>
      <c r="RQR46" s="1"/>
      <c r="RQS46" s="1"/>
      <c r="RQT46" s="1"/>
      <c r="RQU46" s="1"/>
      <c r="RQV46" s="1"/>
      <c r="RQW46" s="1"/>
      <c r="RQX46" s="1"/>
      <c r="RQY46" s="1"/>
      <c r="RQZ46" s="1"/>
      <c r="RRA46" s="1"/>
      <c r="RRB46" s="1"/>
      <c r="RRC46" s="1"/>
      <c r="RRD46" s="1"/>
      <c r="RRE46" s="1"/>
      <c r="RRF46" s="1"/>
      <c r="RRG46" s="1"/>
      <c r="RRH46" s="1"/>
      <c r="RRI46" s="1"/>
      <c r="RRJ46" s="1"/>
      <c r="RRK46" s="1"/>
      <c r="RRL46" s="1"/>
      <c r="RRM46" s="1"/>
      <c r="RRN46" s="1"/>
      <c r="RRO46" s="1"/>
      <c r="RRP46" s="1"/>
      <c r="RRQ46" s="1"/>
      <c r="RRR46" s="1"/>
      <c r="RRS46" s="1"/>
      <c r="RRT46" s="1"/>
      <c r="RRU46" s="1"/>
      <c r="RRV46" s="1"/>
      <c r="RRW46" s="1"/>
      <c r="RRX46" s="1"/>
      <c r="RRY46" s="1"/>
      <c r="RRZ46" s="1"/>
      <c r="RSA46" s="1"/>
      <c r="RSB46" s="1"/>
      <c r="RSC46" s="1"/>
      <c r="RSD46" s="1"/>
      <c r="RSE46" s="1"/>
      <c r="RSF46" s="1"/>
      <c r="RSG46" s="1"/>
      <c r="RSH46" s="1"/>
      <c r="RSI46" s="1"/>
      <c r="RSJ46" s="1"/>
      <c r="RSK46" s="1"/>
      <c r="RSL46" s="1"/>
      <c r="RSM46" s="1"/>
      <c r="RSN46" s="1"/>
      <c r="RSO46" s="1"/>
      <c r="RSP46" s="1"/>
      <c r="RSQ46" s="1"/>
      <c r="RSR46" s="1"/>
      <c r="RSS46" s="1"/>
      <c r="RST46" s="1"/>
      <c r="RSU46" s="1"/>
      <c r="RSV46" s="1"/>
      <c r="RSW46" s="1"/>
      <c r="RSX46" s="1"/>
      <c r="RSY46" s="1"/>
      <c r="RSZ46" s="1"/>
      <c r="RTA46" s="1"/>
      <c r="RTB46" s="1"/>
      <c r="RTC46" s="1"/>
      <c r="RTD46" s="1"/>
      <c r="RTE46" s="1"/>
      <c r="RTF46" s="1"/>
      <c r="RTG46" s="1"/>
      <c r="RTH46" s="1"/>
      <c r="RTI46" s="1"/>
      <c r="RTJ46" s="1"/>
      <c r="RTK46" s="1"/>
      <c r="RTL46" s="1"/>
      <c r="RTM46" s="1"/>
      <c r="RTN46" s="1"/>
      <c r="RTO46" s="1"/>
      <c r="RTP46" s="1"/>
      <c r="RTQ46" s="1"/>
      <c r="RTR46" s="1"/>
      <c r="RTS46" s="1"/>
      <c r="RTT46" s="1"/>
      <c r="RTU46" s="1"/>
      <c r="RTV46" s="1"/>
      <c r="RTW46" s="1"/>
      <c r="RTX46" s="1"/>
      <c r="RTY46" s="1"/>
      <c r="RTZ46" s="1"/>
      <c r="RUA46" s="1"/>
      <c r="RUB46" s="1"/>
      <c r="RUC46" s="1"/>
      <c r="RUD46" s="1"/>
      <c r="RUE46" s="1"/>
      <c r="RUF46" s="1"/>
      <c r="RUG46" s="1"/>
      <c r="RUH46" s="1"/>
      <c r="RUI46" s="1"/>
      <c r="RUJ46" s="1"/>
      <c r="RUK46" s="1"/>
      <c r="RUL46" s="1"/>
      <c r="RUM46" s="1"/>
      <c r="RUN46" s="1"/>
      <c r="RUO46" s="1"/>
      <c r="RUP46" s="1"/>
      <c r="RUQ46" s="1"/>
      <c r="RUR46" s="1"/>
      <c r="RUS46" s="1"/>
      <c r="RUT46" s="1"/>
      <c r="RUU46" s="1"/>
      <c r="RUV46" s="1"/>
      <c r="RUW46" s="1"/>
      <c r="RUX46" s="1"/>
      <c r="RUY46" s="1"/>
      <c r="RUZ46" s="1"/>
      <c r="RVA46" s="1"/>
      <c r="RVB46" s="1"/>
      <c r="RVC46" s="1"/>
      <c r="RVD46" s="1"/>
      <c r="RVE46" s="1"/>
      <c r="RVF46" s="1"/>
      <c r="RVG46" s="1"/>
      <c r="RVH46" s="1"/>
      <c r="RVI46" s="1"/>
      <c r="RVJ46" s="1"/>
      <c r="RVK46" s="1"/>
      <c r="RVL46" s="1"/>
      <c r="RVM46" s="1"/>
      <c r="RVN46" s="1"/>
      <c r="RVO46" s="1"/>
      <c r="RVP46" s="1"/>
      <c r="RVQ46" s="1"/>
      <c r="RVR46" s="1"/>
      <c r="RVS46" s="1"/>
      <c r="RVT46" s="1"/>
      <c r="RVU46" s="1"/>
      <c r="RVV46" s="1"/>
      <c r="RVW46" s="1"/>
      <c r="RVX46" s="1"/>
      <c r="RVY46" s="1"/>
      <c r="RVZ46" s="1"/>
      <c r="RWA46" s="1"/>
      <c r="RWB46" s="1"/>
      <c r="RWC46" s="1"/>
      <c r="RWD46" s="1"/>
      <c r="RWE46" s="1"/>
      <c r="RWF46" s="1"/>
      <c r="RWG46" s="1"/>
      <c r="RWH46" s="1"/>
      <c r="RWI46" s="1"/>
      <c r="RWJ46" s="1"/>
      <c r="RWK46" s="1"/>
      <c r="RWL46" s="1"/>
      <c r="RWM46" s="1"/>
      <c r="RWN46" s="1"/>
      <c r="RWO46" s="1"/>
      <c r="RWP46" s="1"/>
      <c r="RWQ46" s="1"/>
      <c r="RWR46" s="1"/>
      <c r="RWS46" s="1"/>
      <c r="RWT46" s="1"/>
      <c r="RWU46" s="1"/>
      <c r="RWV46" s="1"/>
      <c r="RWW46" s="1"/>
      <c r="RWX46" s="1"/>
      <c r="RWY46" s="1"/>
      <c r="RWZ46" s="1"/>
      <c r="RXA46" s="1"/>
      <c r="RXB46" s="1"/>
      <c r="RXC46" s="1"/>
      <c r="RXD46" s="1"/>
      <c r="RXE46" s="1"/>
      <c r="RXF46" s="1"/>
      <c r="RXG46" s="1"/>
      <c r="RXH46" s="1"/>
      <c r="RXI46" s="1"/>
      <c r="RXJ46" s="1"/>
      <c r="RXK46" s="1"/>
      <c r="RXL46" s="1"/>
      <c r="RXM46" s="1"/>
      <c r="RXN46" s="1"/>
      <c r="RXO46" s="1"/>
      <c r="RXP46" s="1"/>
      <c r="RXQ46" s="1"/>
      <c r="RXR46" s="1"/>
      <c r="RXS46" s="1"/>
      <c r="RXT46" s="1"/>
      <c r="RXU46" s="1"/>
      <c r="RXV46" s="1"/>
      <c r="RXW46" s="1"/>
      <c r="RXX46" s="1"/>
      <c r="RXY46" s="1"/>
      <c r="RXZ46" s="1"/>
      <c r="RYA46" s="1"/>
      <c r="RYB46" s="1"/>
      <c r="RYC46" s="1"/>
      <c r="RYD46" s="1"/>
      <c r="RYE46" s="1"/>
      <c r="RYF46" s="1"/>
      <c r="RYG46" s="1"/>
      <c r="RYH46" s="1"/>
      <c r="RYI46" s="1"/>
      <c r="RYJ46" s="1"/>
      <c r="RYK46" s="1"/>
      <c r="RYL46" s="1"/>
      <c r="RYM46" s="1"/>
      <c r="RYN46" s="1"/>
      <c r="RYO46" s="1"/>
      <c r="RYP46" s="1"/>
      <c r="RYQ46" s="1"/>
      <c r="RYR46" s="1"/>
      <c r="RYS46" s="1"/>
      <c r="RYT46" s="1"/>
      <c r="RYU46" s="1"/>
      <c r="RYV46" s="1"/>
      <c r="RYW46" s="1"/>
      <c r="RYX46" s="1"/>
      <c r="RYY46" s="1"/>
      <c r="RYZ46" s="1"/>
      <c r="RZA46" s="1"/>
      <c r="RZB46" s="1"/>
      <c r="RZC46" s="1"/>
      <c r="RZD46" s="1"/>
      <c r="RZE46" s="1"/>
      <c r="RZF46" s="1"/>
      <c r="RZG46" s="1"/>
      <c r="RZH46" s="1"/>
      <c r="RZI46" s="1"/>
      <c r="RZJ46" s="1"/>
      <c r="RZK46" s="1"/>
      <c r="RZL46" s="1"/>
      <c r="RZM46" s="1"/>
      <c r="RZN46" s="1"/>
      <c r="RZO46" s="1"/>
      <c r="RZP46" s="1"/>
      <c r="RZQ46" s="1"/>
      <c r="RZR46" s="1"/>
      <c r="RZS46" s="1"/>
      <c r="RZT46" s="1"/>
      <c r="RZU46" s="1"/>
      <c r="RZV46" s="1"/>
      <c r="RZW46" s="1"/>
      <c r="RZX46" s="1"/>
      <c r="RZY46" s="1"/>
      <c r="RZZ46" s="1"/>
      <c r="SAA46" s="1"/>
      <c r="SAB46" s="1"/>
      <c r="SAC46" s="1"/>
      <c r="SAD46" s="1"/>
      <c r="SAE46" s="1"/>
      <c r="SAF46" s="1"/>
      <c r="SAG46" s="1"/>
      <c r="SAH46" s="1"/>
      <c r="SAI46" s="1"/>
      <c r="SAJ46" s="1"/>
      <c r="SAK46" s="1"/>
      <c r="SAL46" s="1"/>
      <c r="SAM46" s="1"/>
      <c r="SAN46" s="1"/>
      <c r="SAO46" s="1"/>
      <c r="SAP46" s="1"/>
      <c r="SAQ46" s="1"/>
      <c r="SAR46" s="1"/>
      <c r="SAS46" s="1"/>
      <c r="SAT46" s="1"/>
      <c r="SAU46" s="1"/>
      <c r="SAV46" s="1"/>
      <c r="SAW46" s="1"/>
      <c r="SAX46" s="1"/>
      <c r="SAY46" s="1"/>
      <c r="SAZ46" s="1"/>
      <c r="SBA46" s="1"/>
      <c r="SBB46" s="1"/>
      <c r="SBC46" s="1"/>
      <c r="SBD46" s="1"/>
      <c r="SBE46" s="1"/>
      <c r="SBF46" s="1"/>
      <c r="SBG46" s="1"/>
      <c r="SBH46" s="1"/>
      <c r="SBI46" s="1"/>
      <c r="SBJ46" s="1"/>
      <c r="SBK46" s="1"/>
      <c r="SBL46" s="1"/>
      <c r="SBM46" s="1"/>
      <c r="SBN46" s="1"/>
      <c r="SBO46" s="1"/>
      <c r="SBP46" s="1"/>
      <c r="SBQ46" s="1"/>
      <c r="SBR46" s="1"/>
      <c r="SBS46" s="1"/>
      <c r="SBT46" s="1"/>
      <c r="SBU46" s="1"/>
      <c r="SBV46" s="1"/>
      <c r="SBW46" s="1"/>
      <c r="SBX46" s="1"/>
      <c r="SBY46" s="1"/>
      <c r="SBZ46" s="1"/>
      <c r="SCA46" s="1"/>
      <c r="SCB46" s="1"/>
      <c r="SCC46" s="1"/>
      <c r="SCD46" s="1"/>
      <c r="SCE46" s="1"/>
      <c r="SCF46" s="1"/>
      <c r="SCG46" s="1"/>
      <c r="SCH46" s="1"/>
      <c r="SCI46" s="1"/>
      <c r="SCJ46" s="1"/>
      <c r="SCK46" s="1"/>
      <c r="SCL46" s="1"/>
      <c r="SCM46" s="1"/>
      <c r="SCN46" s="1"/>
      <c r="SCO46" s="1"/>
      <c r="SCP46" s="1"/>
      <c r="SCQ46" s="1"/>
      <c r="SCR46" s="1"/>
      <c r="SCS46" s="1"/>
      <c r="SCT46" s="1"/>
      <c r="SCU46" s="1"/>
      <c r="SCV46" s="1"/>
      <c r="SCW46" s="1"/>
      <c r="SCX46" s="1"/>
      <c r="SCY46" s="1"/>
      <c r="SCZ46" s="1"/>
      <c r="SDA46" s="1"/>
      <c r="SDB46" s="1"/>
      <c r="SDC46" s="1"/>
      <c r="SDD46" s="1"/>
      <c r="SDE46" s="1"/>
      <c r="SDF46" s="1"/>
      <c r="SDG46" s="1"/>
      <c r="SDH46" s="1"/>
      <c r="SDI46" s="1"/>
      <c r="SDJ46" s="1"/>
      <c r="SDK46" s="1"/>
      <c r="SDL46" s="1"/>
      <c r="SDM46" s="1"/>
      <c r="SDN46" s="1"/>
      <c r="SDO46" s="1"/>
      <c r="SDP46" s="1"/>
      <c r="SDQ46" s="1"/>
      <c r="SDR46" s="1"/>
      <c r="SDS46" s="1"/>
      <c r="SDT46" s="1"/>
      <c r="SDU46" s="1"/>
      <c r="SDV46" s="1"/>
      <c r="SDW46" s="1"/>
      <c r="SDX46" s="1"/>
      <c r="SDY46" s="1"/>
      <c r="SDZ46" s="1"/>
      <c r="SEA46" s="1"/>
      <c r="SEB46" s="1"/>
      <c r="SEC46" s="1"/>
      <c r="SED46" s="1"/>
      <c r="SEE46" s="1"/>
      <c r="SEF46" s="1"/>
      <c r="SEG46" s="1"/>
      <c r="SEH46" s="1"/>
      <c r="SEI46" s="1"/>
      <c r="SEJ46" s="1"/>
      <c r="SEK46" s="1"/>
      <c r="SEL46" s="1"/>
      <c r="SEM46" s="1"/>
      <c r="SEN46" s="1"/>
      <c r="SEO46" s="1"/>
      <c r="SEP46" s="1"/>
      <c r="SEQ46" s="1"/>
      <c r="SER46" s="1"/>
      <c r="SES46" s="1"/>
      <c r="SET46" s="1"/>
      <c r="SEU46" s="1"/>
      <c r="SEV46" s="1"/>
      <c r="SEW46" s="1"/>
      <c r="SEX46" s="1"/>
      <c r="SEY46" s="1"/>
      <c r="SEZ46" s="1"/>
      <c r="SFA46" s="1"/>
      <c r="SFB46" s="1"/>
      <c r="SFC46" s="1"/>
      <c r="SFD46" s="1"/>
      <c r="SFE46" s="1"/>
      <c r="SFF46" s="1"/>
      <c r="SFG46" s="1"/>
      <c r="SFH46" s="1"/>
      <c r="SFI46" s="1"/>
      <c r="SFJ46" s="1"/>
      <c r="SFK46" s="1"/>
      <c r="SFL46" s="1"/>
      <c r="SFM46" s="1"/>
      <c r="SFN46" s="1"/>
      <c r="SFO46" s="1"/>
      <c r="SFP46" s="1"/>
      <c r="SFQ46" s="1"/>
      <c r="SFR46" s="1"/>
      <c r="SFS46" s="1"/>
      <c r="SFT46" s="1"/>
      <c r="SFU46" s="1"/>
      <c r="SFV46" s="1"/>
      <c r="SFW46" s="1"/>
      <c r="SFX46" s="1"/>
      <c r="SFY46" s="1"/>
      <c r="SFZ46" s="1"/>
      <c r="SGA46" s="1"/>
      <c r="SGB46" s="1"/>
      <c r="SGC46" s="1"/>
      <c r="SGD46" s="1"/>
      <c r="SGE46" s="1"/>
      <c r="SGF46" s="1"/>
      <c r="SGG46" s="1"/>
      <c r="SGH46" s="1"/>
      <c r="SGI46" s="1"/>
      <c r="SGJ46" s="1"/>
      <c r="SGK46" s="1"/>
      <c r="SGL46" s="1"/>
      <c r="SGM46" s="1"/>
      <c r="SGN46" s="1"/>
      <c r="SGO46" s="1"/>
      <c r="SGP46" s="1"/>
      <c r="SGQ46" s="1"/>
      <c r="SGR46" s="1"/>
      <c r="SGS46" s="1"/>
      <c r="SGT46" s="1"/>
      <c r="SGU46" s="1"/>
      <c r="SGV46" s="1"/>
      <c r="SGW46" s="1"/>
      <c r="SGX46" s="1"/>
      <c r="SGY46" s="1"/>
      <c r="SGZ46" s="1"/>
      <c r="SHA46" s="1"/>
      <c r="SHB46" s="1"/>
      <c r="SHC46" s="1"/>
      <c r="SHD46" s="1"/>
      <c r="SHE46" s="1"/>
      <c r="SHF46" s="1"/>
      <c r="SHG46" s="1"/>
      <c r="SHH46" s="1"/>
      <c r="SHI46" s="1"/>
      <c r="SHJ46" s="1"/>
      <c r="SHK46" s="1"/>
      <c r="SHL46" s="1"/>
      <c r="SHM46" s="1"/>
      <c r="SHN46" s="1"/>
      <c r="SHO46" s="1"/>
      <c r="SHP46" s="1"/>
      <c r="SHQ46" s="1"/>
      <c r="SHR46" s="1"/>
      <c r="SHS46" s="1"/>
      <c r="SHT46" s="1"/>
      <c r="SHU46" s="1"/>
      <c r="SHV46" s="1"/>
      <c r="SHW46" s="1"/>
      <c r="SHX46" s="1"/>
      <c r="SHY46" s="1"/>
      <c r="SHZ46" s="1"/>
      <c r="SIA46" s="1"/>
      <c r="SIB46" s="1"/>
      <c r="SIC46" s="1"/>
      <c r="SID46" s="1"/>
      <c r="SIE46" s="1"/>
      <c r="SIF46" s="1"/>
      <c r="SIG46" s="1"/>
      <c r="SIH46" s="1"/>
      <c r="SII46" s="1"/>
      <c r="SIJ46" s="1"/>
      <c r="SIK46" s="1"/>
      <c r="SIL46" s="1"/>
      <c r="SIM46" s="1"/>
      <c r="SIN46" s="1"/>
      <c r="SIO46" s="1"/>
      <c r="SIP46" s="1"/>
      <c r="SIQ46" s="1"/>
      <c r="SIR46" s="1"/>
      <c r="SIS46" s="1"/>
      <c r="SIT46" s="1"/>
      <c r="SIU46" s="1"/>
      <c r="SIV46" s="1"/>
      <c r="SIW46" s="1"/>
      <c r="SIX46" s="1"/>
      <c r="SIY46" s="1"/>
      <c r="SIZ46" s="1"/>
      <c r="SJA46" s="1"/>
      <c r="SJB46" s="1"/>
      <c r="SJC46" s="1"/>
      <c r="SJD46" s="1"/>
      <c r="SJE46" s="1"/>
      <c r="SJF46" s="1"/>
      <c r="SJG46" s="1"/>
      <c r="SJH46" s="1"/>
      <c r="SJI46" s="1"/>
      <c r="SJJ46" s="1"/>
      <c r="SJK46" s="1"/>
      <c r="SJL46" s="1"/>
      <c r="SJM46" s="1"/>
      <c r="SJN46" s="1"/>
      <c r="SJO46" s="1"/>
      <c r="SJP46" s="1"/>
      <c r="SJQ46" s="1"/>
      <c r="SJR46" s="1"/>
      <c r="SJS46" s="1"/>
      <c r="SJT46" s="1"/>
      <c r="SJU46" s="1"/>
      <c r="SJV46" s="1"/>
      <c r="SJW46" s="1"/>
      <c r="SJX46" s="1"/>
      <c r="SJY46" s="1"/>
      <c r="SJZ46" s="1"/>
      <c r="SKA46" s="1"/>
      <c r="SKB46" s="1"/>
      <c r="SKC46" s="1"/>
      <c r="SKD46" s="1"/>
      <c r="SKE46" s="1"/>
      <c r="SKF46" s="1"/>
      <c r="SKG46" s="1"/>
      <c r="SKH46" s="1"/>
      <c r="SKI46" s="1"/>
      <c r="SKJ46" s="1"/>
      <c r="SKK46" s="1"/>
      <c r="SKL46" s="1"/>
      <c r="SKM46" s="1"/>
      <c r="SKN46" s="1"/>
      <c r="SKO46" s="1"/>
      <c r="SKP46" s="1"/>
      <c r="SKQ46" s="1"/>
      <c r="SKR46" s="1"/>
      <c r="SKS46" s="1"/>
      <c r="SKT46" s="1"/>
      <c r="SKU46" s="1"/>
      <c r="SKV46" s="1"/>
      <c r="SKW46" s="1"/>
      <c r="SKX46" s="1"/>
      <c r="SKY46" s="1"/>
      <c r="SKZ46" s="1"/>
      <c r="SLA46" s="1"/>
      <c r="SLB46" s="1"/>
      <c r="SLC46" s="1"/>
      <c r="SLD46" s="1"/>
      <c r="SLE46" s="1"/>
      <c r="SLF46" s="1"/>
      <c r="SLG46" s="1"/>
      <c r="SLH46" s="1"/>
      <c r="SLI46" s="1"/>
      <c r="SLJ46" s="1"/>
      <c r="SLK46" s="1"/>
      <c r="SLL46" s="1"/>
      <c r="SLM46" s="1"/>
      <c r="SLN46" s="1"/>
      <c r="SLO46" s="1"/>
      <c r="SLP46" s="1"/>
      <c r="SLQ46" s="1"/>
      <c r="SLR46" s="1"/>
      <c r="SLS46" s="1"/>
      <c r="SLT46" s="1"/>
      <c r="SLU46" s="1"/>
      <c r="SLV46" s="1"/>
      <c r="SLW46" s="1"/>
      <c r="SLX46" s="1"/>
      <c r="SLY46" s="1"/>
      <c r="SLZ46" s="1"/>
      <c r="SMA46" s="1"/>
      <c r="SMB46" s="1"/>
      <c r="SMC46" s="1"/>
      <c r="SMD46" s="1"/>
      <c r="SME46" s="1"/>
      <c r="SMF46" s="1"/>
      <c r="SMG46" s="1"/>
      <c r="SMH46" s="1"/>
      <c r="SMI46" s="1"/>
      <c r="SMJ46" s="1"/>
      <c r="SMK46" s="1"/>
      <c r="SML46" s="1"/>
      <c r="SMM46" s="1"/>
      <c r="SMN46" s="1"/>
      <c r="SMO46" s="1"/>
      <c r="SMP46" s="1"/>
      <c r="SMQ46" s="1"/>
      <c r="SMR46" s="1"/>
      <c r="SMS46" s="1"/>
      <c r="SMT46" s="1"/>
      <c r="SMU46" s="1"/>
      <c r="SMV46" s="1"/>
      <c r="SMW46" s="1"/>
      <c r="SMX46" s="1"/>
      <c r="SMY46" s="1"/>
      <c r="SMZ46" s="1"/>
      <c r="SNA46" s="1"/>
      <c r="SNB46" s="1"/>
      <c r="SNC46" s="1"/>
      <c r="SND46" s="1"/>
      <c r="SNE46" s="1"/>
      <c r="SNF46" s="1"/>
      <c r="SNG46" s="1"/>
      <c r="SNH46" s="1"/>
      <c r="SNI46" s="1"/>
      <c r="SNJ46" s="1"/>
      <c r="SNK46" s="1"/>
      <c r="SNL46" s="1"/>
      <c r="SNM46" s="1"/>
      <c r="SNN46" s="1"/>
      <c r="SNO46" s="1"/>
      <c r="SNP46" s="1"/>
      <c r="SNQ46" s="1"/>
      <c r="SNR46" s="1"/>
      <c r="SNS46" s="1"/>
      <c r="SNT46" s="1"/>
      <c r="SNU46" s="1"/>
      <c r="SNV46" s="1"/>
      <c r="SNW46" s="1"/>
      <c r="SNX46" s="1"/>
      <c r="SNY46" s="1"/>
      <c r="SNZ46" s="1"/>
      <c r="SOA46" s="1"/>
      <c r="SOB46" s="1"/>
      <c r="SOC46" s="1"/>
      <c r="SOD46" s="1"/>
      <c r="SOE46" s="1"/>
      <c r="SOF46" s="1"/>
      <c r="SOG46" s="1"/>
      <c r="SOH46" s="1"/>
      <c r="SOI46" s="1"/>
      <c r="SOJ46" s="1"/>
      <c r="SOK46" s="1"/>
      <c r="SOL46" s="1"/>
      <c r="SOM46" s="1"/>
      <c r="SON46" s="1"/>
      <c r="SOO46" s="1"/>
      <c r="SOP46" s="1"/>
      <c r="SOQ46" s="1"/>
      <c r="SOR46" s="1"/>
      <c r="SOS46" s="1"/>
      <c r="SOT46" s="1"/>
      <c r="SOU46" s="1"/>
      <c r="SOV46" s="1"/>
      <c r="SOW46" s="1"/>
      <c r="SOX46" s="1"/>
      <c r="SOY46" s="1"/>
      <c r="SOZ46" s="1"/>
      <c r="SPA46" s="1"/>
      <c r="SPB46" s="1"/>
      <c r="SPC46" s="1"/>
      <c r="SPD46" s="1"/>
      <c r="SPE46" s="1"/>
      <c r="SPF46" s="1"/>
      <c r="SPG46" s="1"/>
      <c r="SPH46" s="1"/>
      <c r="SPI46" s="1"/>
      <c r="SPJ46" s="1"/>
      <c r="SPK46" s="1"/>
      <c r="SPL46" s="1"/>
      <c r="SPM46" s="1"/>
      <c r="SPN46" s="1"/>
      <c r="SPO46" s="1"/>
      <c r="SPP46" s="1"/>
      <c r="SPQ46" s="1"/>
      <c r="SPR46" s="1"/>
      <c r="SPS46" s="1"/>
      <c r="SPT46" s="1"/>
      <c r="SPU46" s="1"/>
      <c r="SPV46" s="1"/>
      <c r="SPW46" s="1"/>
      <c r="SPX46" s="1"/>
      <c r="SPY46" s="1"/>
      <c r="SPZ46" s="1"/>
      <c r="SQA46" s="1"/>
      <c r="SQB46" s="1"/>
      <c r="SQC46" s="1"/>
      <c r="SQD46" s="1"/>
      <c r="SQE46" s="1"/>
      <c r="SQF46" s="1"/>
      <c r="SQG46" s="1"/>
      <c r="SQH46" s="1"/>
      <c r="SQI46" s="1"/>
      <c r="SQJ46" s="1"/>
      <c r="SQK46" s="1"/>
      <c r="SQL46" s="1"/>
      <c r="SQM46" s="1"/>
      <c r="SQN46" s="1"/>
      <c r="SQO46" s="1"/>
      <c r="SQP46" s="1"/>
      <c r="SQQ46" s="1"/>
      <c r="SQR46" s="1"/>
      <c r="SQS46" s="1"/>
      <c r="SQT46" s="1"/>
      <c r="SQU46" s="1"/>
      <c r="SQV46" s="1"/>
      <c r="SQW46" s="1"/>
      <c r="SQX46" s="1"/>
      <c r="SQY46" s="1"/>
      <c r="SQZ46" s="1"/>
      <c r="SRA46" s="1"/>
      <c r="SRB46" s="1"/>
      <c r="SRC46" s="1"/>
      <c r="SRD46" s="1"/>
      <c r="SRE46" s="1"/>
      <c r="SRF46" s="1"/>
      <c r="SRG46" s="1"/>
      <c r="SRH46" s="1"/>
      <c r="SRI46" s="1"/>
      <c r="SRJ46" s="1"/>
      <c r="SRK46" s="1"/>
      <c r="SRL46" s="1"/>
      <c r="SRM46" s="1"/>
      <c r="SRN46" s="1"/>
      <c r="SRO46" s="1"/>
      <c r="SRP46" s="1"/>
      <c r="SRQ46" s="1"/>
      <c r="SRR46" s="1"/>
      <c r="SRS46" s="1"/>
      <c r="SRT46" s="1"/>
      <c r="SRU46" s="1"/>
      <c r="SRV46" s="1"/>
      <c r="SRW46" s="1"/>
      <c r="SRX46" s="1"/>
      <c r="SRY46" s="1"/>
      <c r="SRZ46" s="1"/>
      <c r="SSA46" s="1"/>
      <c r="SSB46" s="1"/>
      <c r="SSC46" s="1"/>
      <c r="SSD46" s="1"/>
      <c r="SSE46" s="1"/>
      <c r="SSF46" s="1"/>
      <c r="SSG46" s="1"/>
      <c r="SSH46" s="1"/>
      <c r="SSI46" s="1"/>
      <c r="SSJ46" s="1"/>
      <c r="SSK46" s="1"/>
      <c r="SSL46" s="1"/>
      <c r="SSM46" s="1"/>
      <c r="SSN46" s="1"/>
      <c r="SSO46" s="1"/>
      <c r="SSP46" s="1"/>
      <c r="SSQ46" s="1"/>
      <c r="SSR46" s="1"/>
      <c r="SSS46" s="1"/>
      <c r="SST46" s="1"/>
      <c r="SSU46" s="1"/>
      <c r="SSV46" s="1"/>
      <c r="SSW46" s="1"/>
      <c r="SSX46" s="1"/>
      <c r="SSY46" s="1"/>
      <c r="SSZ46" s="1"/>
      <c r="STA46" s="1"/>
      <c r="STB46" s="1"/>
      <c r="STC46" s="1"/>
      <c r="STD46" s="1"/>
      <c r="STE46" s="1"/>
      <c r="STF46" s="1"/>
      <c r="STG46" s="1"/>
      <c r="STH46" s="1"/>
      <c r="STI46" s="1"/>
      <c r="STJ46" s="1"/>
      <c r="STK46" s="1"/>
      <c r="STL46" s="1"/>
      <c r="STM46" s="1"/>
      <c r="STN46" s="1"/>
      <c r="STO46" s="1"/>
      <c r="STP46" s="1"/>
      <c r="STQ46" s="1"/>
      <c r="STR46" s="1"/>
      <c r="STS46" s="1"/>
      <c r="STT46" s="1"/>
      <c r="STU46" s="1"/>
      <c r="STV46" s="1"/>
      <c r="STW46" s="1"/>
      <c r="STX46" s="1"/>
      <c r="STY46" s="1"/>
      <c r="STZ46" s="1"/>
      <c r="SUA46" s="1"/>
      <c r="SUB46" s="1"/>
      <c r="SUC46" s="1"/>
      <c r="SUD46" s="1"/>
      <c r="SUE46" s="1"/>
      <c r="SUF46" s="1"/>
      <c r="SUG46" s="1"/>
      <c r="SUH46" s="1"/>
      <c r="SUI46" s="1"/>
      <c r="SUJ46" s="1"/>
      <c r="SUK46" s="1"/>
      <c r="SUL46" s="1"/>
      <c r="SUM46" s="1"/>
      <c r="SUN46" s="1"/>
      <c r="SUO46" s="1"/>
      <c r="SUP46" s="1"/>
      <c r="SUQ46" s="1"/>
      <c r="SUR46" s="1"/>
      <c r="SUS46" s="1"/>
      <c r="SUT46" s="1"/>
      <c r="SUU46" s="1"/>
      <c r="SUV46" s="1"/>
      <c r="SUW46" s="1"/>
      <c r="SUX46" s="1"/>
      <c r="SUY46" s="1"/>
      <c r="SUZ46" s="1"/>
      <c r="SVA46" s="1"/>
      <c r="SVB46" s="1"/>
      <c r="SVC46" s="1"/>
      <c r="SVD46" s="1"/>
      <c r="SVE46" s="1"/>
      <c r="SVF46" s="1"/>
      <c r="SVG46" s="1"/>
      <c r="SVH46" s="1"/>
      <c r="SVI46" s="1"/>
      <c r="SVJ46" s="1"/>
      <c r="SVK46" s="1"/>
      <c r="SVL46" s="1"/>
      <c r="SVM46" s="1"/>
      <c r="SVN46" s="1"/>
      <c r="SVO46" s="1"/>
      <c r="SVP46" s="1"/>
      <c r="SVQ46" s="1"/>
      <c r="SVR46" s="1"/>
      <c r="SVS46" s="1"/>
      <c r="SVT46" s="1"/>
      <c r="SVU46" s="1"/>
      <c r="SVV46" s="1"/>
      <c r="SVW46" s="1"/>
      <c r="SVX46" s="1"/>
      <c r="SVY46" s="1"/>
      <c r="SVZ46" s="1"/>
      <c r="SWA46" s="1"/>
      <c r="SWB46" s="1"/>
      <c r="SWC46" s="1"/>
      <c r="SWD46" s="1"/>
      <c r="SWE46" s="1"/>
      <c r="SWF46" s="1"/>
      <c r="SWG46" s="1"/>
      <c r="SWH46" s="1"/>
      <c r="SWI46" s="1"/>
      <c r="SWJ46" s="1"/>
      <c r="SWK46" s="1"/>
      <c r="SWL46" s="1"/>
      <c r="SWM46" s="1"/>
      <c r="SWN46" s="1"/>
      <c r="SWO46" s="1"/>
      <c r="SWP46" s="1"/>
      <c r="SWQ46" s="1"/>
      <c r="SWR46" s="1"/>
      <c r="SWS46" s="1"/>
      <c r="SWT46" s="1"/>
      <c r="SWU46" s="1"/>
      <c r="SWV46" s="1"/>
      <c r="SWW46" s="1"/>
      <c r="SWX46" s="1"/>
      <c r="SWY46" s="1"/>
      <c r="SWZ46" s="1"/>
      <c r="SXA46" s="1"/>
      <c r="SXB46" s="1"/>
      <c r="SXC46" s="1"/>
      <c r="SXD46" s="1"/>
      <c r="SXE46" s="1"/>
      <c r="SXF46" s="1"/>
      <c r="SXG46" s="1"/>
      <c r="SXH46" s="1"/>
      <c r="SXI46" s="1"/>
      <c r="SXJ46" s="1"/>
      <c r="SXK46" s="1"/>
      <c r="SXL46" s="1"/>
      <c r="SXM46" s="1"/>
      <c r="SXN46" s="1"/>
      <c r="SXO46" s="1"/>
      <c r="SXP46" s="1"/>
      <c r="SXQ46" s="1"/>
      <c r="SXR46" s="1"/>
      <c r="SXS46" s="1"/>
      <c r="SXT46" s="1"/>
      <c r="SXU46" s="1"/>
      <c r="SXV46" s="1"/>
      <c r="SXW46" s="1"/>
      <c r="SXX46" s="1"/>
      <c r="SXY46" s="1"/>
      <c r="SXZ46" s="1"/>
      <c r="SYA46" s="1"/>
      <c r="SYB46" s="1"/>
      <c r="SYC46" s="1"/>
      <c r="SYD46" s="1"/>
      <c r="SYE46" s="1"/>
      <c r="SYF46" s="1"/>
      <c r="SYG46" s="1"/>
      <c r="SYH46" s="1"/>
      <c r="SYI46" s="1"/>
      <c r="SYJ46" s="1"/>
      <c r="SYK46" s="1"/>
      <c r="SYL46" s="1"/>
      <c r="SYM46" s="1"/>
      <c r="SYN46" s="1"/>
      <c r="SYO46" s="1"/>
      <c r="SYP46" s="1"/>
      <c r="SYQ46" s="1"/>
      <c r="SYR46" s="1"/>
      <c r="SYS46" s="1"/>
      <c r="SYT46" s="1"/>
      <c r="SYU46" s="1"/>
      <c r="SYV46" s="1"/>
      <c r="SYW46" s="1"/>
      <c r="SYX46" s="1"/>
      <c r="SYY46" s="1"/>
      <c r="SYZ46" s="1"/>
      <c r="SZA46" s="1"/>
      <c r="SZB46" s="1"/>
      <c r="SZC46" s="1"/>
      <c r="SZD46" s="1"/>
      <c r="SZE46" s="1"/>
      <c r="SZF46" s="1"/>
      <c r="SZG46" s="1"/>
      <c r="SZH46" s="1"/>
      <c r="SZI46" s="1"/>
      <c r="SZJ46" s="1"/>
      <c r="SZK46" s="1"/>
      <c r="SZL46" s="1"/>
      <c r="SZM46" s="1"/>
      <c r="SZN46" s="1"/>
      <c r="SZO46" s="1"/>
      <c r="SZP46" s="1"/>
      <c r="SZQ46" s="1"/>
      <c r="SZR46" s="1"/>
      <c r="SZS46" s="1"/>
      <c r="SZT46" s="1"/>
      <c r="SZU46" s="1"/>
      <c r="SZV46" s="1"/>
      <c r="SZW46" s="1"/>
      <c r="SZX46" s="1"/>
      <c r="SZY46" s="1"/>
      <c r="SZZ46" s="1"/>
      <c r="TAA46" s="1"/>
      <c r="TAB46" s="1"/>
      <c r="TAC46" s="1"/>
      <c r="TAD46" s="1"/>
      <c r="TAE46" s="1"/>
      <c r="TAF46" s="1"/>
      <c r="TAG46" s="1"/>
      <c r="TAH46" s="1"/>
      <c r="TAI46" s="1"/>
      <c r="TAJ46" s="1"/>
      <c r="TAK46" s="1"/>
      <c r="TAL46" s="1"/>
      <c r="TAM46" s="1"/>
      <c r="TAN46" s="1"/>
      <c r="TAO46" s="1"/>
      <c r="TAP46" s="1"/>
      <c r="TAQ46" s="1"/>
      <c r="TAR46" s="1"/>
      <c r="TAS46" s="1"/>
      <c r="TAT46" s="1"/>
      <c r="TAU46" s="1"/>
      <c r="TAV46" s="1"/>
      <c r="TAW46" s="1"/>
      <c r="TAX46" s="1"/>
      <c r="TAY46" s="1"/>
      <c r="TAZ46" s="1"/>
      <c r="TBA46" s="1"/>
      <c r="TBB46" s="1"/>
      <c r="TBC46" s="1"/>
      <c r="TBD46" s="1"/>
      <c r="TBE46" s="1"/>
      <c r="TBF46" s="1"/>
      <c r="TBG46" s="1"/>
      <c r="TBH46" s="1"/>
      <c r="TBI46" s="1"/>
      <c r="TBJ46" s="1"/>
      <c r="TBK46" s="1"/>
      <c r="TBL46" s="1"/>
      <c r="TBM46" s="1"/>
      <c r="TBN46" s="1"/>
      <c r="TBO46" s="1"/>
      <c r="TBP46" s="1"/>
      <c r="TBQ46" s="1"/>
      <c r="TBR46" s="1"/>
      <c r="TBS46" s="1"/>
      <c r="TBT46" s="1"/>
      <c r="TBU46" s="1"/>
      <c r="TBV46" s="1"/>
      <c r="TBW46" s="1"/>
      <c r="TBX46" s="1"/>
      <c r="TBY46" s="1"/>
      <c r="TBZ46" s="1"/>
      <c r="TCA46" s="1"/>
      <c r="TCB46" s="1"/>
      <c r="TCC46" s="1"/>
      <c r="TCD46" s="1"/>
      <c r="TCE46" s="1"/>
      <c r="TCF46" s="1"/>
      <c r="TCG46" s="1"/>
      <c r="TCH46" s="1"/>
      <c r="TCI46" s="1"/>
      <c r="TCJ46" s="1"/>
      <c r="TCK46" s="1"/>
      <c r="TCL46" s="1"/>
      <c r="TCM46" s="1"/>
      <c r="TCN46" s="1"/>
      <c r="TCO46" s="1"/>
      <c r="TCP46" s="1"/>
      <c r="TCQ46" s="1"/>
      <c r="TCR46" s="1"/>
      <c r="TCS46" s="1"/>
      <c r="TCT46" s="1"/>
      <c r="TCU46" s="1"/>
      <c r="TCV46" s="1"/>
      <c r="TCW46" s="1"/>
      <c r="TCX46" s="1"/>
      <c r="TCY46" s="1"/>
      <c r="TCZ46" s="1"/>
      <c r="TDA46" s="1"/>
      <c r="TDB46" s="1"/>
      <c r="TDC46" s="1"/>
      <c r="TDD46" s="1"/>
      <c r="TDE46" s="1"/>
      <c r="TDF46" s="1"/>
      <c r="TDG46" s="1"/>
      <c r="TDH46" s="1"/>
      <c r="TDI46" s="1"/>
      <c r="TDJ46" s="1"/>
      <c r="TDK46" s="1"/>
      <c r="TDL46" s="1"/>
      <c r="TDM46" s="1"/>
      <c r="TDN46" s="1"/>
      <c r="TDO46" s="1"/>
      <c r="TDP46" s="1"/>
      <c r="TDQ46" s="1"/>
      <c r="TDR46" s="1"/>
      <c r="TDS46" s="1"/>
      <c r="TDT46" s="1"/>
      <c r="TDU46" s="1"/>
      <c r="TDV46" s="1"/>
      <c r="TDW46" s="1"/>
      <c r="TDX46" s="1"/>
      <c r="TDY46" s="1"/>
      <c r="TDZ46" s="1"/>
      <c r="TEA46" s="1"/>
      <c r="TEB46" s="1"/>
      <c r="TEC46" s="1"/>
      <c r="TED46" s="1"/>
      <c r="TEE46" s="1"/>
      <c r="TEF46" s="1"/>
      <c r="TEG46" s="1"/>
      <c r="TEH46" s="1"/>
      <c r="TEI46" s="1"/>
      <c r="TEJ46" s="1"/>
      <c r="TEK46" s="1"/>
      <c r="TEL46" s="1"/>
      <c r="TEM46" s="1"/>
      <c r="TEN46" s="1"/>
      <c r="TEO46" s="1"/>
      <c r="TEP46" s="1"/>
      <c r="TEQ46" s="1"/>
      <c r="TER46" s="1"/>
      <c r="TES46" s="1"/>
      <c r="TET46" s="1"/>
      <c r="TEU46" s="1"/>
      <c r="TEV46" s="1"/>
      <c r="TEW46" s="1"/>
      <c r="TEX46" s="1"/>
      <c r="TEY46" s="1"/>
      <c r="TEZ46" s="1"/>
      <c r="TFA46" s="1"/>
      <c r="TFB46" s="1"/>
      <c r="TFC46" s="1"/>
      <c r="TFD46" s="1"/>
      <c r="TFE46" s="1"/>
      <c r="TFF46" s="1"/>
      <c r="TFG46" s="1"/>
      <c r="TFH46" s="1"/>
      <c r="TFI46" s="1"/>
      <c r="TFJ46" s="1"/>
      <c r="TFK46" s="1"/>
      <c r="TFL46" s="1"/>
      <c r="TFM46" s="1"/>
      <c r="TFN46" s="1"/>
      <c r="TFO46" s="1"/>
      <c r="TFP46" s="1"/>
      <c r="TFQ46" s="1"/>
      <c r="TFR46" s="1"/>
      <c r="TFS46" s="1"/>
      <c r="TFT46" s="1"/>
      <c r="TFU46" s="1"/>
      <c r="TFV46" s="1"/>
      <c r="TFW46" s="1"/>
      <c r="TFX46" s="1"/>
      <c r="TFY46" s="1"/>
      <c r="TFZ46" s="1"/>
      <c r="TGA46" s="1"/>
      <c r="TGB46" s="1"/>
      <c r="TGC46" s="1"/>
      <c r="TGD46" s="1"/>
      <c r="TGE46" s="1"/>
      <c r="TGF46" s="1"/>
      <c r="TGG46" s="1"/>
      <c r="TGH46" s="1"/>
      <c r="TGI46" s="1"/>
      <c r="TGJ46" s="1"/>
      <c r="TGK46" s="1"/>
      <c r="TGL46" s="1"/>
      <c r="TGM46" s="1"/>
      <c r="TGN46" s="1"/>
      <c r="TGO46" s="1"/>
      <c r="TGP46" s="1"/>
      <c r="TGQ46" s="1"/>
      <c r="TGR46" s="1"/>
      <c r="TGS46" s="1"/>
      <c r="TGT46" s="1"/>
      <c r="TGU46" s="1"/>
      <c r="TGV46" s="1"/>
      <c r="TGW46" s="1"/>
      <c r="TGX46" s="1"/>
      <c r="TGY46" s="1"/>
      <c r="TGZ46" s="1"/>
      <c r="THA46" s="1"/>
      <c r="THB46" s="1"/>
      <c r="THC46" s="1"/>
      <c r="THD46" s="1"/>
      <c r="THE46" s="1"/>
      <c r="THF46" s="1"/>
      <c r="THG46" s="1"/>
      <c r="THH46" s="1"/>
      <c r="THI46" s="1"/>
      <c r="THJ46" s="1"/>
      <c r="THK46" s="1"/>
      <c r="THL46" s="1"/>
      <c r="THM46" s="1"/>
      <c r="THN46" s="1"/>
      <c r="THO46" s="1"/>
      <c r="THP46" s="1"/>
      <c r="THQ46" s="1"/>
      <c r="THR46" s="1"/>
      <c r="THS46" s="1"/>
      <c r="THT46" s="1"/>
      <c r="THU46" s="1"/>
      <c r="THV46" s="1"/>
      <c r="THW46" s="1"/>
      <c r="THX46" s="1"/>
      <c r="THY46" s="1"/>
      <c r="THZ46" s="1"/>
      <c r="TIA46" s="1"/>
      <c r="TIB46" s="1"/>
      <c r="TIC46" s="1"/>
      <c r="TID46" s="1"/>
      <c r="TIE46" s="1"/>
      <c r="TIF46" s="1"/>
      <c r="TIG46" s="1"/>
      <c r="TIH46" s="1"/>
      <c r="TII46" s="1"/>
      <c r="TIJ46" s="1"/>
      <c r="TIK46" s="1"/>
      <c r="TIL46" s="1"/>
      <c r="TIM46" s="1"/>
      <c r="TIN46" s="1"/>
      <c r="TIO46" s="1"/>
      <c r="TIP46" s="1"/>
      <c r="TIQ46" s="1"/>
      <c r="TIR46" s="1"/>
      <c r="TIS46" s="1"/>
      <c r="TIT46" s="1"/>
      <c r="TIU46" s="1"/>
      <c r="TIV46" s="1"/>
      <c r="TIW46" s="1"/>
      <c r="TIX46" s="1"/>
      <c r="TIY46" s="1"/>
      <c r="TIZ46" s="1"/>
      <c r="TJA46" s="1"/>
      <c r="TJB46" s="1"/>
      <c r="TJC46" s="1"/>
      <c r="TJD46" s="1"/>
      <c r="TJE46" s="1"/>
      <c r="TJF46" s="1"/>
      <c r="TJG46" s="1"/>
      <c r="TJH46" s="1"/>
      <c r="TJI46" s="1"/>
      <c r="TJJ46" s="1"/>
      <c r="TJK46" s="1"/>
      <c r="TJL46" s="1"/>
      <c r="TJM46" s="1"/>
      <c r="TJN46" s="1"/>
      <c r="TJO46" s="1"/>
      <c r="TJP46" s="1"/>
      <c r="TJQ46" s="1"/>
      <c r="TJR46" s="1"/>
      <c r="TJS46" s="1"/>
      <c r="TJT46" s="1"/>
      <c r="TJU46" s="1"/>
      <c r="TJV46" s="1"/>
      <c r="TJW46" s="1"/>
      <c r="TJX46" s="1"/>
      <c r="TJY46" s="1"/>
      <c r="TJZ46" s="1"/>
      <c r="TKA46" s="1"/>
      <c r="TKB46" s="1"/>
      <c r="TKC46" s="1"/>
      <c r="TKD46" s="1"/>
      <c r="TKE46" s="1"/>
      <c r="TKF46" s="1"/>
      <c r="TKG46" s="1"/>
      <c r="TKH46" s="1"/>
      <c r="TKI46" s="1"/>
      <c r="TKJ46" s="1"/>
      <c r="TKK46" s="1"/>
      <c r="TKL46" s="1"/>
      <c r="TKM46" s="1"/>
      <c r="TKN46" s="1"/>
      <c r="TKO46" s="1"/>
      <c r="TKP46" s="1"/>
      <c r="TKQ46" s="1"/>
      <c r="TKR46" s="1"/>
      <c r="TKS46" s="1"/>
      <c r="TKT46" s="1"/>
      <c r="TKU46" s="1"/>
      <c r="TKV46" s="1"/>
      <c r="TKW46" s="1"/>
      <c r="TKX46" s="1"/>
      <c r="TKY46" s="1"/>
      <c r="TKZ46" s="1"/>
      <c r="TLA46" s="1"/>
      <c r="TLB46" s="1"/>
      <c r="TLC46" s="1"/>
      <c r="TLD46" s="1"/>
      <c r="TLE46" s="1"/>
      <c r="TLF46" s="1"/>
      <c r="TLG46" s="1"/>
      <c r="TLH46" s="1"/>
      <c r="TLI46" s="1"/>
      <c r="TLJ46" s="1"/>
      <c r="TLK46" s="1"/>
      <c r="TLL46" s="1"/>
      <c r="TLM46" s="1"/>
      <c r="TLN46" s="1"/>
      <c r="TLO46" s="1"/>
      <c r="TLP46" s="1"/>
      <c r="TLQ46" s="1"/>
      <c r="TLR46" s="1"/>
      <c r="TLS46" s="1"/>
      <c r="TLT46" s="1"/>
      <c r="TLU46" s="1"/>
      <c r="TLV46" s="1"/>
      <c r="TLW46" s="1"/>
      <c r="TLX46" s="1"/>
      <c r="TLY46" s="1"/>
      <c r="TLZ46" s="1"/>
      <c r="TMA46" s="1"/>
      <c r="TMB46" s="1"/>
      <c r="TMC46" s="1"/>
      <c r="TMD46" s="1"/>
      <c r="TME46" s="1"/>
      <c r="TMF46" s="1"/>
      <c r="TMG46" s="1"/>
      <c r="TMH46" s="1"/>
      <c r="TMI46" s="1"/>
      <c r="TMJ46" s="1"/>
      <c r="TMK46" s="1"/>
      <c r="TML46" s="1"/>
      <c r="TMM46" s="1"/>
      <c r="TMN46" s="1"/>
      <c r="TMO46" s="1"/>
      <c r="TMP46" s="1"/>
      <c r="TMQ46" s="1"/>
      <c r="TMR46" s="1"/>
      <c r="TMS46" s="1"/>
      <c r="TMT46" s="1"/>
      <c r="TMU46" s="1"/>
      <c r="TMV46" s="1"/>
      <c r="TMW46" s="1"/>
      <c r="TMX46" s="1"/>
      <c r="TMY46" s="1"/>
      <c r="TMZ46" s="1"/>
      <c r="TNA46" s="1"/>
      <c r="TNB46" s="1"/>
      <c r="TNC46" s="1"/>
      <c r="TND46" s="1"/>
      <c r="TNE46" s="1"/>
      <c r="TNF46" s="1"/>
      <c r="TNG46" s="1"/>
      <c r="TNH46" s="1"/>
      <c r="TNI46" s="1"/>
      <c r="TNJ46" s="1"/>
      <c r="TNK46" s="1"/>
      <c r="TNL46" s="1"/>
      <c r="TNM46" s="1"/>
      <c r="TNN46" s="1"/>
      <c r="TNO46" s="1"/>
      <c r="TNP46" s="1"/>
      <c r="TNQ46" s="1"/>
      <c r="TNR46" s="1"/>
      <c r="TNS46" s="1"/>
      <c r="TNT46" s="1"/>
      <c r="TNU46" s="1"/>
      <c r="TNV46" s="1"/>
      <c r="TNW46" s="1"/>
      <c r="TNX46" s="1"/>
      <c r="TNY46" s="1"/>
      <c r="TNZ46" s="1"/>
      <c r="TOA46" s="1"/>
      <c r="TOB46" s="1"/>
      <c r="TOC46" s="1"/>
      <c r="TOD46" s="1"/>
      <c r="TOE46" s="1"/>
      <c r="TOF46" s="1"/>
      <c r="TOG46" s="1"/>
      <c r="TOH46" s="1"/>
      <c r="TOI46" s="1"/>
      <c r="TOJ46" s="1"/>
      <c r="TOK46" s="1"/>
      <c r="TOL46" s="1"/>
      <c r="TOM46" s="1"/>
      <c r="TON46" s="1"/>
      <c r="TOO46" s="1"/>
      <c r="TOP46" s="1"/>
      <c r="TOQ46" s="1"/>
      <c r="TOR46" s="1"/>
      <c r="TOS46" s="1"/>
      <c r="TOT46" s="1"/>
      <c r="TOU46" s="1"/>
      <c r="TOV46" s="1"/>
      <c r="TOW46" s="1"/>
      <c r="TOX46" s="1"/>
      <c r="TOY46" s="1"/>
      <c r="TOZ46" s="1"/>
      <c r="TPA46" s="1"/>
      <c r="TPB46" s="1"/>
      <c r="TPC46" s="1"/>
      <c r="TPD46" s="1"/>
      <c r="TPE46" s="1"/>
      <c r="TPF46" s="1"/>
      <c r="TPG46" s="1"/>
      <c r="TPH46" s="1"/>
      <c r="TPI46" s="1"/>
      <c r="TPJ46" s="1"/>
      <c r="TPK46" s="1"/>
      <c r="TPL46" s="1"/>
      <c r="TPM46" s="1"/>
      <c r="TPN46" s="1"/>
      <c r="TPO46" s="1"/>
      <c r="TPP46" s="1"/>
      <c r="TPQ46" s="1"/>
      <c r="TPR46" s="1"/>
      <c r="TPS46" s="1"/>
      <c r="TPT46" s="1"/>
      <c r="TPU46" s="1"/>
      <c r="TPV46" s="1"/>
      <c r="TPW46" s="1"/>
      <c r="TPX46" s="1"/>
      <c r="TPY46" s="1"/>
      <c r="TPZ46" s="1"/>
      <c r="TQA46" s="1"/>
      <c r="TQB46" s="1"/>
      <c r="TQC46" s="1"/>
      <c r="TQD46" s="1"/>
      <c r="TQE46" s="1"/>
      <c r="TQF46" s="1"/>
      <c r="TQG46" s="1"/>
      <c r="TQH46" s="1"/>
      <c r="TQI46" s="1"/>
      <c r="TQJ46" s="1"/>
      <c r="TQK46" s="1"/>
      <c r="TQL46" s="1"/>
      <c r="TQM46" s="1"/>
      <c r="TQN46" s="1"/>
      <c r="TQO46" s="1"/>
      <c r="TQP46" s="1"/>
      <c r="TQQ46" s="1"/>
      <c r="TQR46" s="1"/>
      <c r="TQS46" s="1"/>
      <c r="TQT46" s="1"/>
      <c r="TQU46" s="1"/>
      <c r="TQV46" s="1"/>
      <c r="TQW46" s="1"/>
      <c r="TQX46" s="1"/>
      <c r="TQY46" s="1"/>
      <c r="TQZ46" s="1"/>
      <c r="TRA46" s="1"/>
      <c r="TRB46" s="1"/>
      <c r="TRC46" s="1"/>
      <c r="TRD46" s="1"/>
      <c r="TRE46" s="1"/>
      <c r="TRF46" s="1"/>
      <c r="TRG46" s="1"/>
      <c r="TRH46" s="1"/>
      <c r="TRI46" s="1"/>
      <c r="TRJ46" s="1"/>
      <c r="TRK46" s="1"/>
      <c r="TRL46" s="1"/>
      <c r="TRM46" s="1"/>
      <c r="TRN46" s="1"/>
      <c r="TRO46" s="1"/>
      <c r="TRP46" s="1"/>
      <c r="TRQ46" s="1"/>
      <c r="TRR46" s="1"/>
      <c r="TRS46" s="1"/>
      <c r="TRT46" s="1"/>
      <c r="TRU46" s="1"/>
      <c r="TRV46" s="1"/>
      <c r="TRW46" s="1"/>
      <c r="TRX46" s="1"/>
      <c r="TRY46" s="1"/>
      <c r="TRZ46" s="1"/>
      <c r="TSA46" s="1"/>
      <c r="TSB46" s="1"/>
      <c r="TSC46" s="1"/>
      <c r="TSD46" s="1"/>
      <c r="TSE46" s="1"/>
      <c r="TSF46" s="1"/>
      <c r="TSG46" s="1"/>
      <c r="TSH46" s="1"/>
      <c r="TSI46" s="1"/>
      <c r="TSJ46" s="1"/>
      <c r="TSK46" s="1"/>
      <c r="TSL46" s="1"/>
      <c r="TSM46" s="1"/>
      <c r="TSN46" s="1"/>
      <c r="TSO46" s="1"/>
      <c r="TSP46" s="1"/>
      <c r="TSQ46" s="1"/>
      <c r="TSR46" s="1"/>
      <c r="TSS46" s="1"/>
      <c r="TST46" s="1"/>
      <c r="TSU46" s="1"/>
      <c r="TSV46" s="1"/>
      <c r="TSW46" s="1"/>
      <c r="TSX46" s="1"/>
      <c r="TSY46" s="1"/>
      <c r="TSZ46" s="1"/>
      <c r="TTA46" s="1"/>
      <c r="TTB46" s="1"/>
      <c r="TTC46" s="1"/>
      <c r="TTD46" s="1"/>
      <c r="TTE46" s="1"/>
      <c r="TTF46" s="1"/>
      <c r="TTG46" s="1"/>
      <c r="TTH46" s="1"/>
      <c r="TTI46" s="1"/>
      <c r="TTJ46" s="1"/>
      <c r="TTK46" s="1"/>
      <c r="TTL46" s="1"/>
      <c r="TTM46" s="1"/>
      <c r="TTN46" s="1"/>
      <c r="TTO46" s="1"/>
      <c r="TTP46" s="1"/>
      <c r="TTQ46" s="1"/>
      <c r="TTR46" s="1"/>
      <c r="TTS46" s="1"/>
      <c r="TTT46" s="1"/>
      <c r="TTU46" s="1"/>
      <c r="TTV46" s="1"/>
      <c r="TTW46" s="1"/>
      <c r="TTX46" s="1"/>
      <c r="TTY46" s="1"/>
      <c r="TTZ46" s="1"/>
      <c r="TUA46" s="1"/>
      <c r="TUB46" s="1"/>
      <c r="TUC46" s="1"/>
      <c r="TUD46" s="1"/>
      <c r="TUE46" s="1"/>
      <c r="TUF46" s="1"/>
      <c r="TUG46" s="1"/>
      <c r="TUH46" s="1"/>
      <c r="TUI46" s="1"/>
      <c r="TUJ46" s="1"/>
      <c r="TUK46" s="1"/>
      <c r="TUL46" s="1"/>
      <c r="TUM46" s="1"/>
      <c r="TUN46" s="1"/>
      <c r="TUO46" s="1"/>
      <c r="TUP46" s="1"/>
      <c r="TUQ46" s="1"/>
      <c r="TUR46" s="1"/>
      <c r="TUS46" s="1"/>
      <c r="TUT46" s="1"/>
      <c r="TUU46" s="1"/>
      <c r="TUV46" s="1"/>
      <c r="TUW46" s="1"/>
      <c r="TUX46" s="1"/>
      <c r="TUY46" s="1"/>
      <c r="TUZ46" s="1"/>
      <c r="TVA46" s="1"/>
      <c r="TVB46" s="1"/>
      <c r="TVC46" s="1"/>
      <c r="TVD46" s="1"/>
      <c r="TVE46" s="1"/>
      <c r="TVF46" s="1"/>
      <c r="TVG46" s="1"/>
      <c r="TVH46" s="1"/>
      <c r="TVI46" s="1"/>
      <c r="TVJ46" s="1"/>
      <c r="TVK46" s="1"/>
      <c r="TVL46" s="1"/>
      <c r="TVM46" s="1"/>
      <c r="TVN46" s="1"/>
      <c r="TVO46" s="1"/>
      <c r="TVP46" s="1"/>
      <c r="TVQ46" s="1"/>
      <c r="TVR46" s="1"/>
      <c r="TVS46" s="1"/>
      <c r="TVT46" s="1"/>
      <c r="TVU46" s="1"/>
      <c r="TVV46" s="1"/>
      <c r="TVW46" s="1"/>
      <c r="TVX46" s="1"/>
      <c r="TVY46" s="1"/>
      <c r="TVZ46" s="1"/>
      <c r="TWA46" s="1"/>
      <c r="TWB46" s="1"/>
      <c r="TWC46" s="1"/>
      <c r="TWD46" s="1"/>
      <c r="TWE46" s="1"/>
      <c r="TWF46" s="1"/>
      <c r="TWG46" s="1"/>
      <c r="TWH46" s="1"/>
      <c r="TWI46" s="1"/>
      <c r="TWJ46" s="1"/>
      <c r="TWK46" s="1"/>
      <c r="TWL46" s="1"/>
      <c r="TWM46" s="1"/>
      <c r="TWN46" s="1"/>
      <c r="TWO46" s="1"/>
      <c r="TWP46" s="1"/>
      <c r="TWQ46" s="1"/>
      <c r="TWR46" s="1"/>
      <c r="TWS46" s="1"/>
      <c r="TWT46" s="1"/>
      <c r="TWU46" s="1"/>
      <c r="TWV46" s="1"/>
      <c r="TWW46" s="1"/>
      <c r="TWX46" s="1"/>
      <c r="TWY46" s="1"/>
      <c r="TWZ46" s="1"/>
      <c r="TXA46" s="1"/>
      <c r="TXB46" s="1"/>
      <c r="TXC46" s="1"/>
      <c r="TXD46" s="1"/>
      <c r="TXE46" s="1"/>
      <c r="TXF46" s="1"/>
      <c r="TXG46" s="1"/>
      <c r="TXH46" s="1"/>
      <c r="TXI46" s="1"/>
      <c r="TXJ46" s="1"/>
      <c r="TXK46" s="1"/>
      <c r="TXL46" s="1"/>
      <c r="TXM46" s="1"/>
      <c r="TXN46" s="1"/>
      <c r="TXO46" s="1"/>
      <c r="TXP46" s="1"/>
      <c r="TXQ46" s="1"/>
      <c r="TXR46" s="1"/>
      <c r="TXS46" s="1"/>
      <c r="TXT46" s="1"/>
      <c r="TXU46" s="1"/>
      <c r="TXV46" s="1"/>
      <c r="TXW46" s="1"/>
      <c r="TXX46" s="1"/>
      <c r="TXY46" s="1"/>
      <c r="TXZ46" s="1"/>
      <c r="TYA46" s="1"/>
      <c r="TYB46" s="1"/>
      <c r="TYC46" s="1"/>
      <c r="TYD46" s="1"/>
      <c r="TYE46" s="1"/>
      <c r="TYF46" s="1"/>
      <c r="TYG46" s="1"/>
      <c r="TYH46" s="1"/>
      <c r="TYI46" s="1"/>
      <c r="TYJ46" s="1"/>
      <c r="TYK46" s="1"/>
      <c r="TYL46" s="1"/>
      <c r="TYM46" s="1"/>
      <c r="TYN46" s="1"/>
      <c r="TYO46" s="1"/>
      <c r="TYP46" s="1"/>
      <c r="TYQ46" s="1"/>
      <c r="TYR46" s="1"/>
      <c r="TYS46" s="1"/>
      <c r="TYT46" s="1"/>
      <c r="TYU46" s="1"/>
      <c r="TYV46" s="1"/>
      <c r="TYW46" s="1"/>
      <c r="TYX46" s="1"/>
      <c r="TYY46" s="1"/>
      <c r="TYZ46" s="1"/>
      <c r="TZA46" s="1"/>
      <c r="TZB46" s="1"/>
      <c r="TZC46" s="1"/>
      <c r="TZD46" s="1"/>
      <c r="TZE46" s="1"/>
      <c r="TZF46" s="1"/>
      <c r="TZG46" s="1"/>
      <c r="TZH46" s="1"/>
      <c r="TZI46" s="1"/>
      <c r="TZJ46" s="1"/>
      <c r="TZK46" s="1"/>
      <c r="TZL46" s="1"/>
      <c r="TZM46" s="1"/>
      <c r="TZN46" s="1"/>
      <c r="TZO46" s="1"/>
      <c r="TZP46" s="1"/>
      <c r="TZQ46" s="1"/>
      <c r="TZR46" s="1"/>
      <c r="TZS46" s="1"/>
      <c r="TZT46" s="1"/>
      <c r="TZU46" s="1"/>
      <c r="TZV46" s="1"/>
      <c r="TZW46" s="1"/>
      <c r="TZX46" s="1"/>
      <c r="TZY46" s="1"/>
      <c r="TZZ46" s="1"/>
      <c r="UAA46" s="1"/>
      <c r="UAB46" s="1"/>
      <c r="UAC46" s="1"/>
      <c r="UAD46" s="1"/>
      <c r="UAE46" s="1"/>
      <c r="UAF46" s="1"/>
      <c r="UAG46" s="1"/>
      <c r="UAH46" s="1"/>
      <c r="UAI46" s="1"/>
      <c r="UAJ46" s="1"/>
      <c r="UAK46" s="1"/>
      <c r="UAL46" s="1"/>
      <c r="UAM46" s="1"/>
      <c r="UAN46" s="1"/>
      <c r="UAO46" s="1"/>
      <c r="UAP46" s="1"/>
      <c r="UAQ46" s="1"/>
      <c r="UAR46" s="1"/>
      <c r="UAS46" s="1"/>
      <c r="UAT46" s="1"/>
      <c r="UAU46" s="1"/>
      <c r="UAV46" s="1"/>
      <c r="UAW46" s="1"/>
      <c r="UAX46" s="1"/>
      <c r="UAY46" s="1"/>
      <c r="UAZ46" s="1"/>
      <c r="UBA46" s="1"/>
      <c r="UBB46" s="1"/>
      <c r="UBC46" s="1"/>
      <c r="UBD46" s="1"/>
      <c r="UBE46" s="1"/>
      <c r="UBF46" s="1"/>
      <c r="UBG46" s="1"/>
      <c r="UBH46" s="1"/>
      <c r="UBI46" s="1"/>
      <c r="UBJ46" s="1"/>
      <c r="UBK46" s="1"/>
      <c r="UBL46" s="1"/>
      <c r="UBM46" s="1"/>
      <c r="UBN46" s="1"/>
      <c r="UBO46" s="1"/>
      <c r="UBP46" s="1"/>
      <c r="UBQ46" s="1"/>
      <c r="UBR46" s="1"/>
      <c r="UBS46" s="1"/>
      <c r="UBT46" s="1"/>
      <c r="UBU46" s="1"/>
      <c r="UBV46" s="1"/>
      <c r="UBW46" s="1"/>
      <c r="UBX46" s="1"/>
      <c r="UBY46" s="1"/>
      <c r="UBZ46" s="1"/>
      <c r="UCA46" s="1"/>
      <c r="UCB46" s="1"/>
      <c r="UCC46" s="1"/>
      <c r="UCD46" s="1"/>
      <c r="UCE46" s="1"/>
      <c r="UCF46" s="1"/>
      <c r="UCG46" s="1"/>
      <c r="UCH46" s="1"/>
      <c r="UCI46" s="1"/>
      <c r="UCJ46" s="1"/>
      <c r="UCK46" s="1"/>
      <c r="UCL46" s="1"/>
      <c r="UCM46" s="1"/>
      <c r="UCN46" s="1"/>
      <c r="UCO46" s="1"/>
      <c r="UCP46" s="1"/>
      <c r="UCQ46" s="1"/>
      <c r="UCR46" s="1"/>
      <c r="UCS46" s="1"/>
      <c r="UCT46" s="1"/>
      <c r="UCU46" s="1"/>
      <c r="UCV46" s="1"/>
      <c r="UCW46" s="1"/>
      <c r="UCX46" s="1"/>
      <c r="UCY46" s="1"/>
      <c r="UCZ46" s="1"/>
      <c r="UDA46" s="1"/>
      <c r="UDB46" s="1"/>
      <c r="UDC46" s="1"/>
      <c r="UDD46" s="1"/>
      <c r="UDE46" s="1"/>
      <c r="UDF46" s="1"/>
      <c r="UDG46" s="1"/>
      <c r="UDH46" s="1"/>
      <c r="UDI46" s="1"/>
      <c r="UDJ46" s="1"/>
      <c r="UDK46" s="1"/>
      <c r="UDL46" s="1"/>
      <c r="UDM46" s="1"/>
      <c r="UDN46" s="1"/>
      <c r="UDO46" s="1"/>
      <c r="UDP46" s="1"/>
      <c r="UDQ46" s="1"/>
      <c r="UDR46" s="1"/>
      <c r="UDS46" s="1"/>
      <c r="UDT46" s="1"/>
      <c r="UDU46" s="1"/>
      <c r="UDV46" s="1"/>
      <c r="UDW46" s="1"/>
      <c r="UDX46" s="1"/>
      <c r="UDY46" s="1"/>
      <c r="UDZ46" s="1"/>
      <c r="UEA46" s="1"/>
      <c r="UEB46" s="1"/>
      <c r="UEC46" s="1"/>
      <c r="UED46" s="1"/>
      <c r="UEE46" s="1"/>
      <c r="UEF46" s="1"/>
      <c r="UEG46" s="1"/>
      <c r="UEH46" s="1"/>
      <c r="UEI46" s="1"/>
      <c r="UEJ46" s="1"/>
      <c r="UEK46" s="1"/>
      <c r="UEL46" s="1"/>
      <c r="UEM46" s="1"/>
      <c r="UEN46" s="1"/>
      <c r="UEO46" s="1"/>
      <c r="UEP46" s="1"/>
      <c r="UEQ46" s="1"/>
      <c r="UER46" s="1"/>
      <c r="UES46" s="1"/>
      <c r="UET46" s="1"/>
      <c r="UEU46" s="1"/>
      <c r="UEV46" s="1"/>
      <c r="UEW46" s="1"/>
      <c r="UEX46" s="1"/>
      <c r="UEY46" s="1"/>
      <c r="UEZ46" s="1"/>
      <c r="UFA46" s="1"/>
      <c r="UFB46" s="1"/>
      <c r="UFC46" s="1"/>
      <c r="UFD46" s="1"/>
      <c r="UFE46" s="1"/>
      <c r="UFF46" s="1"/>
      <c r="UFG46" s="1"/>
      <c r="UFH46" s="1"/>
      <c r="UFI46" s="1"/>
      <c r="UFJ46" s="1"/>
      <c r="UFK46" s="1"/>
      <c r="UFL46" s="1"/>
      <c r="UFM46" s="1"/>
      <c r="UFN46" s="1"/>
      <c r="UFO46" s="1"/>
      <c r="UFP46" s="1"/>
      <c r="UFQ46" s="1"/>
      <c r="UFR46" s="1"/>
      <c r="UFS46" s="1"/>
      <c r="UFT46" s="1"/>
      <c r="UFU46" s="1"/>
      <c r="UFV46" s="1"/>
      <c r="UFW46" s="1"/>
      <c r="UFX46" s="1"/>
      <c r="UFY46" s="1"/>
      <c r="UFZ46" s="1"/>
      <c r="UGA46" s="1"/>
      <c r="UGB46" s="1"/>
      <c r="UGC46" s="1"/>
      <c r="UGD46" s="1"/>
      <c r="UGE46" s="1"/>
      <c r="UGF46" s="1"/>
      <c r="UGG46" s="1"/>
      <c r="UGH46" s="1"/>
      <c r="UGI46" s="1"/>
      <c r="UGJ46" s="1"/>
      <c r="UGK46" s="1"/>
      <c r="UGL46" s="1"/>
      <c r="UGM46" s="1"/>
      <c r="UGN46" s="1"/>
      <c r="UGO46" s="1"/>
      <c r="UGP46" s="1"/>
      <c r="UGQ46" s="1"/>
      <c r="UGR46" s="1"/>
      <c r="UGS46" s="1"/>
      <c r="UGT46" s="1"/>
      <c r="UGU46" s="1"/>
      <c r="UGV46" s="1"/>
      <c r="UGW46" s="1"/>
      <c r="UGX46" s="1"/>
      <c r="UGY46" s="1"/>
      <c r="UGZ46" s="1"/>
      <c r="UHA46" s="1"/>
      <c r="UHB46" s="1"/>
      <c r="UHC46" s="1"/>
      <c r="UHD46" s="1"/>
      <c r="UHE46" s="1"/>
      <c r="UHF46" s="1"/>
      <c r="UHG46" s="1"/>
      <c r="UHH46" s="1"/>
      <c r="UHI46" s="1"/>
      <c r="UHJ46" s="1"/>
      <c r="UHK46" s="1"/>
      <c r="UHL46" s="1"/>
      <c r="UHM46" s="1"/>
      <c r="UHN46" s="1"/>
      <c r="UHO46" s="1"/>
      <c r="UHP46" s="1"/>
      <c r="UHQ46" s="1"/>
      <c r="UHR46" s="1"/>
      <c r="UHS46" s="1"/>
      <c r="UHT46" s="1"/>
      <c r="UHU46" s="1"/>
      <c r="UHV46" s="1"/>
      <c r="UHW46" s="1"/>
      <c r="UHX46" s="1"/>
      <c r="UHY46" s="1"/>
      <c r="UHZ46" s="1"/>
      <c r="UIA46" s="1"/>
      <c r="UIB46" s="1"/>
      <c r="UIC46" s="1"/>
      <c r="UID46" s="1"/>
      <c r="UIE46" s="1"/>
      <c r="UIF46" s="1"/>
      <c r="UIG46" s="1"/>
      <c r="UIH46" s="1"/>
      <c r="UII46" s="1"/>
      <c r="UIJ46" s="1"/>
      <c r="UIK46" s="1"/>
      <c r="UIL46" s="1"/>
      <c r="UIM46" s="1"/>
      <c r="UIN46" s="1"/>
      <c r="UIO46" s="1"/>
      <c r="UIP46" s="1"/>
      <c r="UIQ46" s="1"/>
      <c r="UIR46" s="1"/>
      <c r="UIS46" s="1"/>
      <c r="UIT46" s="1"/>
      <c r="UIU46" s="1"/>
      <c r="UIV46" s="1"/>
      <c r="UIW46" s="1"/>
      <c r="UIX46" s="1"/>
      <c r="UIY46" s="1"/>
      <c r="UIZ46" s="1"/>
      <c r="UJA46" s="1"/>
      <c r="UJB46" s="1"/>
      <c r="UJC46" s="1"/>
      <c r="UJD46" s="1"/>
      <c r="UJE46" s="1"/>
      <c r="UJF46" s="1"/>
      <c r="UJG46" s="1"/>
      <c r="UJH46" s="1"/>
      <c r="UJI46" s="1"/>
      <c r="UJJ46" s="1"/>
      <c r="UJK46" s="1"/>
      <c r="UJL46" s="1"/>
      <c r="UJM46" s="1"/>
      <c r="UJN46" s="1"/>
      <c r="UJO46" s="1"/>
      <c r="UJP46" s="1"/>
      <c r="UJQ46" s="1"/>
      <c r="UJR46" s="1"/>
      <c r="UJS46" s="1"/>
      <c r="UJT46" s="1"/>
      <c r="UJU46" s="1"/>
      <c r="UJV46" s="1"/>
      <c r="UJW46" s="1"/>
      <c r="UJX46" s="1"/>
      <c r="UJY46" s="1"/>
      <c r="UJZ46" s="1"/>
      <c r="UKA46" s="1"/>
      <c r="UKB46" s="1"/>
      <c r="UKC46" s="1"/>
      <c r="UKD46" s="1"/>
      <c r="UKE46" s="1"/>
      <c r="UKF46" s="1"/>
      <c r="UKG46" s="1"/>
      <c r="UKH46" s="1"/>
      <c r="UKI46" s="1"/>
      <c r="UKJ46" s="1"/>
      <c r="UKK46" s="1"/>
      <c r="UKL46" s="1"/>
      <c r="UKM46" s="1"/>
      <c r="UKN46" s="1"/>
      <c r="UKO46" s="1"/>
      <c r="UKP46" s="1"/>
      <c r="UKQ46" s="1"/>
      <c r="UKR46" s="1"/>
      <c r="UKS46" s="1"/>
      <c r="UKT46" s="1"/>
      <c r="UKU46" s="1"/>
      <c r="UKV46" s="1"/>
      <c r="UKW46" s="1"/>
      <c r="UKX46" s="1"/>
      <c r="UKY46" s="1"/>
      <c r="UKZ46" s="1"/>
      <c r="ULA46" s="1"/>
      <c r="ULB46" s="1"/>
      <c r="ULC46" s="1"/>
      <c r="ULD46" s="1"/>
      <c r="ULE46" s="1"/>
      <c r="ULF46" s="1"/>
      <c r="ULG46" s="1"/>
      <c r="ULH46" s="1"/>
      <c r="ULI46" s="1"/>
      <c r="ULJ46" s="1"/>
      <c r="ULK46" s="1"/>
      <c r="ULL46" s="1"/>
      <c r="ULM46" s="1"/>
      <c r="ULN46" s="1"/>
      <c r="ULO46" s="1"/>
      <c r="ULP46" s="1"/>
      <c r="ULQ46" s="1"/>
      <c r="ULR46" s="1"/>
      <c r="ULS46" s="1"/>
      <c r="ULT46" s="1"/>
      <c r="ULU46" s="1"/>
      <c r="ULV46" s="1"/>
      <c r="ULW46" s="1"/>
      <c r="ULX46" s="1"/>
      <c r="ULY46" s="1"/>
      <c r="ULZ46" s="1"/>
      <c r="UMA46" s="1"/>
      <c r="UMB46" s="1"/>
      <c r="UMC46" s="1"/>
      <c r="UMD46" s="1"/>
      <c r="UME46" s="1"/>
      <c r="UMF46" s="1"/>
      <c r="UMG46" s="1"/>
      <c r="UMH46" s="1"/>
      <c r="UMI46" s="1"/>
      <c r="UMJ46" s="1"/>
      <c r="UMK46" s="1"/>
      <c r="UML46" s="1"/>
      <c r="UMM46" s="1"/>
      <c r="UMN46" s="1"/>
      <c r="UMO46" s="1"/>
      <c r="UMP46" s="1"/>
      <c r="UMQ46" s="1"/>
      <c r="UMR46" s="1"/>
      <c r="UMS46" s="1"/>
      <c r="UMT46" s="1"/>
      <c r="UMU46" s="1"/>
      <c r="UMV46" s="1"/>
      <c r="UMW46" s="1"/>
      <c r="UMX46" s="1"/>
      <c r="UMY46" s="1"/>
      <c r="UMZ46" s="1"/>
      <c r="UNA46" s="1"/>
      <c r="UNB46" s="1"/>
      <c r="UNC46" s="1"/>
      <c r="UND46" s="1"/>
      <c r="UNE46" s="1"/>
      <c r="UNF46" s="1"/>
      <c r="UNG46" s="1"/>
      <c r="UNH46" s="1"/>
      <c r="UNI46" s="1"/>
      <c r="UNJ46" s="1"/>
      <c r="UNK46" s="1"/>
      <c r="UNL46" s="1"/>
      <c r="UNM46" s="1"/>
      <c r="UNN46" s="1"/>
      <c r="UNO46" s="1"/>
      <c r="UNP46" s="1"/>
      <c r="UNQ46" s="1"/>
      <c r="UNR46" s="1"/>
      <c r="UNS46" s="1"/>
      <c r="UNT46" s="1"/>
      <c r="UNU46" s="1"/>
      <c r="UNV46" s="1"/>
      <c r="UNW46" s="1"/>
      <c r="UNX46" s="1"/>
      <c r="UNY46" s="1"/>
      <c r="UNZ46" s="1"/>
      <c r="UOA46" s="1"/>
      <c r="UOB46" s="1"/>
      <c r="UOC46" s="1"/>
      <c r="UOD46" s="1"/>
      <c r="UOE46" s="1"/>
      <c r="UOF46" s="1"/>
      <c r="UOG46" s="1"/>
      <c r="UOH46" s="1"/>
      <c r="UOI46" s="1"/>
      <c r="UOJ46" s="1"/>
      <c r="UOK46" s="1"/>
      <c r="UOL46" s="1"/>
      <c r="UOM46" s="1"/>
      <c r="UON46" s="1"/>
      <c r="UOO46" s="1"/>
      <c r="UOP46" s="1"/>
      <c r="UOQ46" s="1"/>
      <c r="UOR46" s="1"/>
      <c r="UOS46" s="1"/>
      <c r="UOT46" s="1"/>
      <c r="UOU46" s="1"/>
      <c r="UOV46" s="1"/>
      <c r="UOW46" s="1"/>
      <c r="UOX46" s="1"/>
      <c r="UOY46" s="1"/>
      <c r="UOZ46" s="1"/>
      <c r="UPA46" s="1"/>
      <c r="UPB46" s="1"/>
      <c r="UPC46" s="1"/>
      <c r="UPD46" s="1"/>
      <c r="UPE46" s="1"/>
      <c r="UPF46" s="1"/>
      <c r="UPG46" s="1"/>
      <c r="UPH46" s="1"/>
      <c r="UPI46" s="1"/>
      <c r="UPJ46" s="1"/>
      <c r="UPK46" s="1"/>
      <c r="UPL46" s="1"/>
      <c r="UPM46" s="1"/>
      <c r="UPN46" s="1"/>
      <c r="UPO46" s="1"/>
      <c r="UPP46" s="1"/>
      <c r="UPQ46" s="1"/>
      <c r="UPR46" s="1"/>
      <c r="UPS46" s="1"/>
      <c r="UPT46" s="1"/>
      <c r="UPU46" s="1"/>
      <c r="UPV46" s="1"/>
      <c r="UPW46" s="1"/>
      <c r="UPX46" s="1"/>
      <c r="UPY46" s="1"/>
      <c r="UPZ46" s="1"/>
      <c r="UQA46" s="1"/>
      <c r="UQB46" s="1"/>
      <c r="UQC46" s="1"/>
      <c r="UQD46" s="1"/>
      <c r="UQE46" s="1"/>
      <c r="UQF46" s="1"/>
      <c r="UQG46" s="1"/>
      <c r="UQH46" s="1"/>
      <c r="UQI46" s="1"/>
      <c r="UQJ46" s="1"/>
      <c r="UQK46" s="1"/>
      <c r="UQL46" s="1"/>
      <c r="UQM46" s="1"/>
      <c r="UQN46" s="1"/>
      <c r="UQO46" s="1"/>
      <c r="UQP46" s="1"/>
      <c r="UQQ46" s="1"/>
      <c r="UQR46" s="1"/>
      <c r="UQS46" s="1"/>
      <c r="UQT46" s="1"/>
      <c r="UQU46" s="1"/>
      <c r="UQV46" s="1"/>
      <c r="UQW46" s="1"/>
      <c r="UQX46" s="1"/>
      <c r="UQY46" s="1"/>
      <c r="UQZ46" s="1"/>
      <c r="URA46" s="1"/>
      <c r="URB46" s="1"/>
      <c r="URC46" s="1"/>
      <c r="URD46" s="1"/>
      <c r="URE46" s="1"/>
      <c r="URF46" s="1"/>
      <c r="URG46" s="1"/>
      <c r="URH46" s="1"/>
      <c r="URI46" s="1"/>
      <c r="URJ46" s="1"/>
      <c r="URK46" s="1"/>
      <c r="URL46" s="1"/>
      <c r="URM46" s="1"/>
      <c r="URN46" s="1"/>
      <c r="URO46" s="1"/>
      <c r="URP46" s="1"/>
      <c r="URQ46" s="1"/>
      <c r="URR46" s="1"/>
      <c r="URS46" s="1"/>
      <c r="URT46" s="1"/>
      <c r="URU46" s="1"/>
      <c r="URV46" s="1"/>
      <c r="URW46" s="1"/>
      <c r="URX46" s="1"/>
      <c r="URY46" s="1"/>
      <c r="URZ46" s="1"/>
      <c r="USA46" s="1"/>
      <c r="USB46" s="1"/>
      <c r="USC46" s="1"/>
      <c r="USD46" s="1"/>
      <c r="USE46" s="1"/>
      <c r="USF46" s="1"/>
      <c r="USG46" s="1"/>
      <c r="USH46" s="1"/>
      <c r="USI46" s="1"/>
      <c r="USJ46" s="1"/>
      <c r="USK46" s="1"/>
      <c r="USL46" s="1"/>
      <c r="USM46" s="1"/>
      <c r="USN46" s="1"/>
      <c r="USO46" s="1"/>
      <c r="USP46" s="1"/>
      <c r="USQ46" s="1"/>
      <c r="USR46" s="1"/>
      <c r="USS46" s="1"/>
      <c r="UST46" s="1"/>
      <c r="USU46" s="1"/>
      <c r="USV46" s="1"/>
      <c r="USW46" s="1"/>
      <c r="USX46" s="1"/>
      <c r="USY46" s="1"/>
      <c r="USZ46" s="1"/>
      <c r="UTA46" s="1"/>
      <c r="UTB46" s="1"/>
      <c r="UTC46" s="1"/>
      <c r="UTD46" s="1"/>
      <c r="UTE46" s="1"/>
      <c r="UTF46" s="1"/>
      <c r="UTG46" s="1"/>
      <c r="UTH46" s="1"/>
      <c r="UTI46" s="1"/>
      <c r="UTJ46" s="1"/>
      <c r="UTK46" s="1"/>
      <c r="UTL46" s="1"/>
      <c r="UTM46" s="1"/>
      <c r="UTN46" s="1"/>
      <c r="UTO46" s="1"/>
      <c r="UTP46" s="1"/>
      <c r="UTQ46" s="1"/>
      <c r="UTR46" s="1"/>
      <c r="UTS46" s="1"/>
      <c r="UTT46" s="1"/>
      <c r="UTU46" s="1"/>
      <c r="UTV46" s="1"/>
      <c r="UTW46" s="1"/>
      <c r="UTX46" s="1"/>
      <c r="UTY46" s="1"/>
      <c r="UTZ46" s="1"/>
      <c r="UUA46" s="1"/>
      <c r="UUB46" s="1"/>
      <c r="UUC46" s="1"/>
      <c r="UUD46" s="1"/>
      <c r="UUE46" s="1"/>
      <c r="UUF46" s="1"/>
      <c r="UUG46" s="1"/>
      <c r="UUH46" s="1"/>
      <c r="UUI46" s="1"/>
      <c r="UUJ46" s="1"/>
      <c r="UUK46" s="1"/>
      <c r="UUL46" s="1"/>
      <c r="UUM46" s="1"/>
      <c r="UUN46" s="1"/>
      <c r="UUO46" s="1"/>
      <c r="UUP46" s="1"/>
      <c r="UUQ46" s="1"/>
      <c r="UUR46" s="1"/>
      <c r="UUS46" s="1"/>
      <c r="UUT46" s="1"/>
      <c r="UUU46" s="1"/>
      <c r="UUV46" s="1"/>
      <c r="UUW46" s="1"/>
      <c r="UUX46" s="1"/>
      <c r="UUY46" s="1"/>
      <c r="UUZ46" s="1"/>
      <c r="UVA46" s="1"/>
      <c r="UVB46" s="1"/>
      <c r="UVC46" s="1"/>
      <c r="UVD46" s="1"/>
      <c r="UVE46" s="1"/>
      <c r="UVF46" s="1"/>
      <c r="UVG46" s="1"/>
      <c r="UVH46" s="1"/>
      <c r="UVI46" s="1"/>
      <c r="UVJ46" s="1"/>
      <c r="UVK46" s="1"/>
      <c r="UVL46" s="1"/>
      <c r="UVM46" s="1"/>
      <c r="UVN46" s="1"/>
      <c r="UVO46" s="1"/>
      <c r="UVP46" s="1"/>
      <c r="UVQ46" s="1"/>
      <c r="UVR46" s="1"/>
      <c r="UVS46" s="1"/>
      <c r="UVT46" s="1"/>
      <c r="UVU46" s="1"/>
      <c r="UVV46" s="1"/>
      <c r="UVW46" s="1"/>
      <c r="UVX46" s="1"/>
      <c r="UVY46" s="1"/>
      <c r="UVZ46" s="1"/>
      <c r="UWA46" s="1"/>
      <c r="UWB46" s="1"/>
      <c r="UWC46" s="1"/>
      <c r="UWD46" s="1"/>
      <c r="UWE46" s="1"/>
      <c r="UWF46" s="1"/>
      <c r="UWG46" s="1"/>
      <c r="UWH46" s="1"/>
      <c r="UWI46" s="1"/>
      <c r="UWJ46" s="1"/>
      <c r="UWK46" s="1"/>
      <c r="UWL46" s="1"/>
      <c r="UWM46" s="1"/>
      <c r="UWN46" s="1"/>
      <c r="UWO46" s="1"/>
      <c r="UWP46" s="1"/>
      <c r="UWQ46" s="1"/>
      <c r="UWR46" s="1"/>
      <c r="UWS46" s="1"/>
      <c r="UWT46" s="1"/>
      <c r="UWU46" s="1"/>
      <c r="UWV46" s="1"/>
      <c r="UWW46" s="1"/>
      <c r="UWX46" s="1"/>
      <c r="UWY46" s="1"/>
      <c r="UWZ46" s="1"/>
      <c r="UXA46" s="1"/>
      <c r="UXB46" s="1"/>
      <c r="UXC46" s="1"/>
      <c r="UXD46" s="1"/>
      <c r="UXE46" s="1"/>
      <c r="UXF46" s="1"/>
      <c r="UXG46" s="1"/>
      <c r="UXH46" s="1"/>
      <c r="UXI46" s="1"/>
      <c r="UXJ46" s="1"/>
      <c r="UXK46" s="1"/>
      <c r="UXL46" s="1"/>
      <c r="UXM46" s="1"/>
      <c r="UXN46" s="1"/>
      <c r="UXO46" s="1"/>
      <c r="UXP46" s="1"/>
      <c r="UXQ46" s="1"/>
      <c r="UXR46" s="1"/>
      <c r="UXS46" s="1"/>
      <c r="UXT46" s="1"/>
      <c r="UXU46" s="1"/>
      <c r="UXV46" s="1"/>
      <c r="UXW46" s="1"/>
      <c r="UXX46" s="1"/>
      <c r="UXY46" s="1"/>
      <c r="UXZ46" s="1"/>
      <c r="UYA46" s="1"/>
      <c r="UYB46" s="1"/>
      <c r="UYC46" s="1"/>
      <c r="UYD46" s="1"/>
      <c r="UYE46" s="1"/>
      <c r="UYF46" s="1"/>
      <c r="UYG46" s="1"/>
      <c r="UYH46" s="1"/>
      <c r="UYI46" s="1"/>
      <c r="UYJ46" s="1"/>
      <c r="UYK46" s="1"/>
      <c r="UYL46" s="1"/>
      <c r="UYM46" s="1"/>
      <c r="UYN46" s="1"/>
      <c r="UYO46" s="1"/>
      <c r="UYP46" s="1"/>
      <c r="UYQ46" s="1"/>
      <c r="UYR46" s="1"/>
      <c r="UYS46" s="1"/>
      <c r="UYT46" s="1"/>
      <c r="UYU46" s="1"/>
      <c r="UYV46" s="1"/>
      <c r="UYW46" s="1"/>
      <c r="UYX46" s="1"/>
      <c r="UYY46" s="1"/>
      <c r="UYZ46" s="1"/>
      <c r="UZA46" s="1"/>
      <c r="UZB46" s="1"/>
      <c r="UZC46" s="1"/>
      <c r="UZD46" s="1"/>
      <c r="UZE46" s="1"/>
      <c r="UZF46" s="1"/>
      <c r="UZG46" s="1"/>
      <c r="UZH46" s="1"/>
      <c r="UZI46" s="1"/>
      <c r="UZJ46" s="1"/>
      <c r="UZK46" s="1"/>
      <c r="UZL46" s="1"/>
      <c r="UZM46" s="1"/>
      <c r="UZN46" s="1"/>
      <c r="UZO46" s="1"/>
      <c r="UZP46" s="1"/>
      <c r="UZQ46" s="1"/>
      <c r="UZR46" s="1"/>
      <c r="UZS46" s="1"/>
      <c r="UZT46" s="1"/>
      <c r="UZU46" s="1"/>
      <c r="UZV46" s="1"/>
      <c r="UZW46" s="1"/>
      <c r="UZX46" s="1"/>
      <c r="UZY46" s="1"/>
      <c r="UZZ46" s="1"/>
      <c r="VAA46" s="1"/>
      <c r="VAB46" s="1"/>
      <c r="VAC46" s="1"/>
      <c r="VAD46" s="1"/>
      <c r="VAE46" s="1"/>
      <c r="VAF46" s="1"/>
      <c r="VAG46" s="1"/>
      <c r="VAH46" s="1"/>
      <c r="VAI46" s="1"/>
      <c r="VAJ46" s="1"/>
      <c r="VAK46" s="1"/>
      <c r="VAL46" s="1"/>
      <c r="VAM46" s="1"/>
      <c r="VAN46" s="1"/>
      <c r="VAO46" s="1"/>
      <c r="VAP46" s="1"/>
      <c r="VAQ46" s="1"/>
      <c r="VAR46" s="1"/>
      <c r="VAS46" s="1"/>
      <c r="VAT46" s="1"/>
      <c r="VAU46" s="1"/>
      <c r="VAV46" s="1"/>
      <c r="VAW46" s="1"/>
      <c r="VAX46" s="1"/>
      <c r="VAY46" s="1"/>
      <c r="VAZ46" s="1"/>
      <c r="VBA46" s="1"/>
      <c r="VBB46" s="1"/>
      <c r="VBC46" s="1"/>
      <c r="VBD46" s="1"/>
      <c r="VBE46" s="1"/>
      <c r="VBF46" s="1"/>
      <c r="VBG46" s="1"/>
      <c r="VBH46" s="1"/>
      <c r="VBI46" s="1"/>
      <c r="VBJ46" s="1"/>
      <c r="VBK46" s="1"/>
      <c r="VBL46" s="1"/>
      <c r="VBM46" s="1"/>
      <c r="VBN46" s="1"/>
      <c r="VBO46" s="1"/>
      <c r="VBP46" s="1"/>
      <c r="VBQ46" s="1"/>
      <c r="VBR46" s="1"/>
      <c r="VBS46" s="1"/>
      <c r="VBT46" s="1"/>
      <c r="VBU46" s="1"/>
      <c r="VBV46" s="1"/>
      <c r="VBW46" s="1"/>
      <c r="VBX46" s="1"/>
      <c r="VBY46" s="1"/>
      <c r="VBZ46" s="1"/>
      <c r="VCA46" s="1"/>
      <c r="VCB46" s="1"/>
      <c r="VCC46" s="1"/>
      <c r="VCD46" s="1"/>
      <c r="VCE46" s="1"/>
      <c r="VCF46" s="1"/>
      <c r="VCG46" s="1"/>
      <c r="VCH46" s="1"/>
      <c r="VCI46" s="1"/>
      <c r="VCJ46" s="1"/>
      <c r="VCK46" s="1"/>
      <c r="VCL46" s="1"/>
      <c r="VCM46" s="1"/>
      <c r="VCN46" s="1"/>
      <c r="VCO46" s="1"/>
      <c r="VCP46" s="1"/>
      <c r="VCQ46" s="1"/>
      <c r="VCR46" s="1"/>
      <c r="VCS46" s="1"/>
      <c r="VCT46" s="1"/>
      <c r="VCU46" s="1"/>
      <c r="VCV46" s="1"/>
      <c r="VCW46" s="1"/>
      <c r="VCX46" s="1"/>
      <c r="VCY46" s="1"/>
      <c r="VCZ46" s="1"/>
      <c r="VDA46" s="1"/>
      <c r="VDB46" s="1"/>
      <c r="VDC46" s="1"/>
      <c r="VDD46" s="1"/>
      <c r="VDE46" s="1"/>
      <c r="VDF46" s="1"/>
      <c r="VDG46" s="1"/>
      <c r="VDH46" s="1"/>
      <c r="VDI46" s="1"/>
      <c r="VDJ46" s="1"/>
      <c r="VDK46" s="1"/>
      <c r="VDL46" s="1"/>
      <c r="VDM46" s="1"/>
      <c r="VDN46" s="1"/>
      <c r="VDO46" s="1"/>
      <c r="VDP46" s="1"/>
      <c r="VDQ46" s="1"/>
      <c r="VDR46" s="1"/>
      <c r="VDS46" s="1"/>
      <c r="VDT46" s="1"/>
      <c r="VDU46" s="1"/>
      <c r="VDV46" s="1"/>
      <c r="VDW46" s="1"/>
      <c r="VDX46" s="1"/>
      <c r="VDY46" s="1"/>
      <c r="VDZ46" s="1"/>
      <c r="VEA46" s="1"/>
      <c r="VEB46" s="1"/>
      <c r="VEC46" s="1"/>
      <c r="VED46" s="1"/>
      <c r="VEE46" s="1"/>
      <c r="VEF46" s="1"/>
      <c r="VEG46" s="1"/>
      <c r="VEH46" s="1"/>
      <c r="VEI46" s="1"/>
      <c r="VEJ46" s="1"/>
      <c r="VEK46" s="1"/>
      <c r="VEL46" s="1"/>
      <c r="VEM46" s="1"/>
      <c r="VEN46" s="1"/>
      <c r="VEO46" s="1"/>
      <c r="VEP46" s="1"/>
      <c r="VEQ46" s="1"/>
      <c r="VER46" s="1"/>
      <c r="VES46" s="1"/>
      <c r="VET46" s="1"/>
      <c r="VEU46" s="1"/>
      <c r="VEV46" s="1"/>
      <c r="VEW46" s="1"/>
      <c r="VEX46" s="1"/>
      <c r="VEY46" s="1"/>
      <c r="VEZ46" s="1"/>
      <c r="VFA46" s="1"/>
      <c r="VFB46" s="1"/>
      <c r="VFC46" s="1"/>
      <c r="VFD46" s="1"/>
      <c r="VFE46" s="1"/>
      <c r="VFF46" s="1"/>
      <c r="VFG46" s="1"/>
      <c r="VFH46" s="1"/>
      <c r="VFI46" s="1"/>
      <c r="VFJ46" s="1"/>
      <c r="VFK46" s="1"/>
      <c r="VFL46" s="1"/>
      <c r="VFM46" s="1"/>
      <c r="VFN46" s="1"/>
      <c r="VFO46" s="1"/>
      <c r="VFP46" s="1"/>
      <c r="VFQ46" s="1"/>
      <c r="VFR46" s="1"/>
      <c r="VFS46" s="1"/>
      <c r="VFT46" s="1"/>
      <c r="VFU46" s="1"/>
      <c r="VFV46" s="1"/>
      <c r="VFW46" s="1"/>
      <c r="VFX46" s="1"/>
      <c r="VFY46" s="1"/>
      <c r="VFZ46" s="1"/>
      <c r="VGA46" s="1"/>
      <c r="VGB46" s="1"/>
      <c r="VGC46" s="1"/>
      <c r="VGD46" s="1"/>
      <c r="VGE46" s="1"/>
      <c r="VGF46" s="1"/>
      <c r="VGG46" s="1"/>
      <c r="VGH46" s="1"/>
      <c r="VGI46" s="1"/>
      <c r="VGJ46" s="1"/>
      <c r="VGK46" s="1"/>
      <c r="VGL46" s="1"/>
      <c r="VGM46" s="1"/>
      <c r="VGN46" s="1"/>
      <c r="VGO46" s="1"/>
      <c r="VGP46" s="1"/>
      <c r="VGQ46" s="1"/>
      <c r="VGR46" s="1"/>
      <c r="VGS46" s="1"/>
      <c r="VGT46" s="1"/>
      <c r="VGU46" s="1"/>
      <c r="VGV46" s="1"/>
      <c r="VGW46" s="1"/>
      <c r="VGX46" s="1"/>
      <c r="VGY46" s="1"/>
      <c r="VGZ46" s="1"/>
      <c r="VHA46" s="1"/>
      <c r="VHB46" s="1"/>
      <c r="VHC46" s="1"/>
      <c r="VHD46" s="1"/>
      <c r="VHE46" s="1"/>
      <c r="VHF46" s="1"/>
      <c r="VHG46" s="1"/>
      <c r="VHH46" s="1"/>
      <c r="VHI46" s="1"/>
      <c r="VHJ46" s="1"/>
      <c r="VHK46" s="1"/>
      <c r="VHL46" s="1"/>
      <c r="VHM46" s="1"/>
      <c r="VHN46" s="1"/>
      <c r="VHO46" s="1"/>
      <c r="VHP46" s="1"/>
      <c r="VHQ46" s="1"/>
      <c r="VHR46" s="1"/>
      <c r="VHS46" s="1"/>
      <c r="VHT46" s="1"/>
      <c r="VHU46" s="1"/>
      <c r="VHV46" s="1"/>
      <c r="VHW46" s="1"/>
      <c r="VHX46" s="1"/>
      <c r="VHY46" s="1"/>
      <c r="VHZ46" s="1"/>
      <c r="VIA46" s="1"/>
      <c r="VIB46" s="1"/>
      <c r="VIC46" s="1"/>
      <c r="VID46" s="1"/>
      <c r="VIE46" s="1"/>
      <c r="VIF46" s="1"/>
      <c r="VIG46" s="1"/>
      <c r="VIH46" s="1"/>
      <c r="VII46" s="1"/>
      <c r="VIJ46" s="1"/>
      <c r="VIK46" s="1"/>
      <c r="VIL46" s="1"/>
      <c r="VIM46" s="1"/>
      <c r="VIN46" s="1"/>
      <c r="VIO46" s="1"/>
      <c r="VIP46" s="1"/>
      <c r="VIQ46" s="1"/>
      <c r="VIR46" s="1"/>
      <c r="VIS46" s="1"/>
      <c r="VIT46" s="1"/>
      <c r="VIU46" s="1"/>
      <c r="VIV46" s="1"/>
      <c r="VIW46" s="1"/>
      <c r="VIX46" s="1"/>
      <c r="VIY46" s="1"/>
      <c r="VIZ46" s="1"/>
      <c r="VJA46" s="1"/>
      <c r="VJB46" s="1"/>
      <c r="VJC46" s="1"/>
      <c r="VJD46" s="1"/>
      <c r="VJE46" s="1"/>
      <c r="VJF46" s="1"/>
      <c r="VJG46" s="1"/>
      <c r="VJH46" s="1"/>
      <c r="VJI46" s="1"/>
      <c r="VJJ46" s="1"/>
      <c r="VJK46" s="1"/>
      <c r="VJL46" s="1"/>
      <c r="VJM46" s="1"/>
      <c r="VJN46" s="1"/>
      <c r="VJO46" s="1"/>
      <c r="VJP46" s="1"/>
      <c r="VJQ46" s="1"/>
      <c r="VJR46" s="1"/>
      <c r="VJS46" s="1"/>
      <c r="VJT46" s="1"/>
      <c r="VJU46" s="1"/>
      <c r="VJV46" s="1"/>
      <c r="VJW46" s="1"/>
      <c r="VJX46" s="1"/>
      <c r="VJY46" s="1"/>
      <c r="VJZ46" s="1"/>
      <c r="VKA46" s="1"/>
      <c r="VKB46" s="1"/>
      <c r="VKC46" s="1"/>
      <c r="VKD46" s="1"/>
      <c r="VKE46" s="1"/>
      <c r="VKF46" s="1"/>
      <c r="VKG46" s="1"/>
      <c r="VKH46" s="1"/>
      <c r="VKI46" s="1"/>
      <c r="VKJ46" s="1"/>
      <c r="VKK46" s="1"/>
      <c r="VKL46" s="1"/>
      <c r="VKM46" s="1"/>
      <c r="VKN46" s="1"/>
      <c r="VKO46" s="1"/>
      <c r="VKP46" s="1"/>
      <c r="VKQ46" s="1"/>
      <c r="VKR46" s="1"/>
      <c r="VKS46" s="1"/>
      <c r="VKT46" s="1"/>
      <c r="VKU46" s="1"/>
      <c r="VKV46" s="1"/>
      <c r="VKW46" s="1"/>
      <c r="VKX46" s="1"/>
      <c r="VKY46" s="1"/>
      <c r="VKZ46" s="1"/>
      <c r="VLA46" s="1"/>
      <c r="VLB46" s="1"/>
      <c r="VLC46" s="1"/>
      <c r="VLD46" s="1"/>
      <c r="VLE46" s="1"/>
      <c r="VLF46" s="1"/>
      <c r="VLG46" s="1"/>
      <c r="VLH46" s="1"/>
      <c r="VLI46" s="1"/>
      <c r="VLJ46" s="1"/>
      <c r="VLK46" s="1"/>
      <c r="VLL46" s="1"/>
      <c r="VLM46" s="1"/>
      <c r="VLN46" s="1"/>
      <c r="VLO46" s="1"/>
      <c r="VLP46" s="1"/>
      <c r="VLQ46" s="1"/>
      <c r="VLR46" s="1"/>
      <c r="VLS46" s="1"/>
      <c r="VLT46" s="1"/>
      <c r="VLU46" s="1"/>
      <c r="VLV46" s="1"/>
      <c r="VLW46" s="1"/>
      <c r="VLX46" s="1"/>
      <c r="VLY46" s="1"/>
      <c r="VLZ46" s="1"/>
      <c r="VMA46" s="1"/>
      <c r="VMB46" s="1"/>
      <c r="VMC46" s="1"/>
      <c r="VMD46" s="1"/>
      <c r="VME46" s="1"/>
      <c r="VMF46" s="1"/>
      <c r="VMG46" s="1"/>
      <c r="VMH46" s="1"/>
      <c r="VMI46" s="1"/>
      <c r="VMJ46" s="1"/>
      <c r="VMK46" s="1"/>
      <c r="VML46" s="1"/>
      <c r="VMM46" s="1"/>
      <c r="VMN46" s="1"/>
      <c r="VMO46" s="1"/>
      <c r="VMP46" s="1"/>
      <c r="VMQ46" s="1"/>
      <c r="VMR46" s="1"/>
      <c r="VMS46" s="1"/>
      <c r="VMT46" s="1"/>
      <c r="VMU46" s="1"/>
      <c r="VMV46" s="1"/>
      <c r="VMW46" s="1"/>
      <c r="VMX46" s="1"/>
      <c r="VMY46" s="1"/>
      <c r="VMZ46" s="1"/>
      <c r="VNA46" s="1"/>
      <c r="VNB46" s="1"/>
      <c r="VNC46" s="1"/>
      <c r="VND46" s="1"/>
      <c r="VNE46" s="1"/>
      <c r="VNF46" s="1"/>
      <c r="VNG46" s="1"/>
      <c r="VNH46" s="1"/>
      <c r="VNI46" s="1"/>
      <c r="VNJ46" s="1"/>
      <c r="VNK46" s="1"/>
      <c r="VNL46" s="1"/>
      <c r="VNM46" s="1"/>
      <c r="VNN46" s="1"/>
      <c r="VNO46" s="1"/>
      <c r="VNP46" s="1"/>
      <c r="VNQ46" s="1"/>
      <c r="VNR46" s="1"/>
      <c r="VNS46" s="1"/>
      <c r="VNT46" s="1"/>
      <c r="VNU46" s="1"/>
      <c r="VNV46" s="1"/>
      <c r="VNW46" s="1"/>
      <c r="VNX46" s="1"/>
      <c r="VNY46" s="1"/>
      <c r="VNZ46" s="1"/>
      <c r="VOA46" s="1"/>
      <c r="VOB46" s="1"/>
      <c r="VOC46" s="1"/>
      <c r="VOD46" s="1"/>
      <c r="VOE46" s="1"/>
      <c r="VOF46" s="1"/>
      <c r="VOG46" s="1"/>
      <c r="VOH46" s="1"/>
      <c r="VOI46" s="1"/>
      <c r="VOJ46" s="1"/>
      <c r="VOK46" s="1"/>
      <c r="VOL46" s="1"/>
      <c r="VOM46" s="1"/>
      <c r="VON46" s="1"/>
      <c r="VOO46" s="1"/>
      <c r="VOP46" s="1"/>
      <c r="VOQ46" s="1"/>
      <c r="VOR46" s="1"/>
      <c r="VOS46" s="1"/>
      <c r="VOT46" s="1"/>
      <c r="VOU46" s="1"/>
      <c r="VOV46" s="1"/>
      <c r="VOW46" s="1"/>
      <c r="VOX46" s="1"/>
      <c r="VOY46" s="1"/>
      <c r="VOZ46" s="1"/>
      <c r="VPA46" s="1"/>
      <c r="VPB46" s="1"/>
      <c r="VPC46" s="1"/>
      <c r="VPD46" s="1"/>
      <c r="VPE46" s="1"/>
      <c r="VPF46" s="1"/>
      <c r="VPG46" s="1"/>
      <c r="VPH46" s="1"/>
      <c r="VPI46" s="1"/>
      <c r="VPJ46" s="1"/>
      <c r="VPK46" s="1"/>
      <c r="VPL46" s="1"/>
      <c r="VPM46" s="1"/>
      <c r="VPN46" s="1"/>
      <c r="VPO46" s="1"/>
      <c r="VPP46" s="1"/>
      <c r="VPQ46" s="1"/>
      <c r="VPR46" s="1"/>
      <c r="VPS46" s="1"/>
      <c r="VPT46" s="1"/>
      <c r="VPU46" s="1"/>
      <c r="VPV46" s="1"/>
      <c r="VPW46" s="1"/>
      <c r="VPX46" s="1"/>
      <c r="VPY46" s="1"/>
      <c r="VPZ46" s="1"/>
      <c r="VQA46" s="1"/>
      <c r="VQB46" s="1"/>
      <c r="VQC46" s="1"/>
      <c r="VQD46" s="1"/>
      <c r="VQE46" s="1"/>
      <c r="VQF46" s="1"/>
      <c r="VQG46" s="1"/>
      <c r="VQH46" s="1"/>
      <c r="VQI46" s="1"/>
      <c r="VQJ46" s="1"/>
      <c r="VQK46" s="1"/>
      <c r="VQL46" s="1"/>
      <c r="VQM46" s="1"/>
      <c r="VQN46" s="1"/>
      <c r="VQO46" s="1"/>
      <c r="VQP46" s="1"/>
      <c r="VQQ46" s="1"/>
      <c r="VQR46" s="1"/>
      <c r="VQS46" s="1"/>
      <c r="VQT46" s="1"/>
      <c r="VQU46" s="1"/>
      <c r="VQV46" s="1"/>
      <c r="VQW46" s="1"/>
      <c r="VQX46" s="1"/>
      <c r="VQY46" s="1"/>
      <c r="VQZ46" s="1"/>
      <c r="VRA46" s="1"/>
      <c r="VRB46" s="1"/>
      <c r="VRC46" s="1"/>
      <c r="VRD46" s="1"/>
      <c r="VRE46" s="1"/>
      <c r="VRF46" s="1"/>
      <c r="VRG46" s="1"/>
      <c r="VRH46" s="1"/>
      <c r="VRI46" s="1"/>
      <c r="VRJ46" s="1"/>
      <c r="VRK46" s="1"/>
      <c r="VRL46" s="1"/>
      <c r="VRM46" s="1"/>
      <c r="VRN46" s="1"/>
      <c r="VRO46" s="1"/>
      <c r="VRP46" s="1"/>
      <c r="VRQ46" s="1"/>
      <c r="VRR46" s="1"/>
      <c r="VRS46" s="1"/>
      <c r="VRT46" s="1"/>
      <c r="VRU46" s="1"/>
      <c r="VRV46" s="1"/>
      <c r="VRW46" s="1"/>
      <c r="VRX46" s="1"/>
      <c r="VRY46" s="1"/>
      <c r="VRZ46" s="1"/>
      <c r="VSA46" s="1"/>
      <c r="VSB46" s="1"/>
      <c r="VSC46" s="1"/>
      <c r="VSD46" s="1"/>
      <c r="VSE46" s="1"/>
      <c r="VSF46" s="1"/>
      <c r="VSG46" s="1"/>
      <c r="VSH46" s="1"/>
      <c r="VSI46" s="1"/>
      <c r="VSJ46" s="1"/>
      <c r="VSK46" s="1"/>
      <c r="VSL46" s="1"/>
      <c r="VSM46" s="1"/>
      <c r="VSN46" s="1"/>
      <c r="VSO46" s="1"/>
      <c r="VSP46" s="1"/>
      <c r="VSQ46" s="1"/>
    </row>
    <row r="47" spans="4:15383" s="3" customFormat="1" ht="20.100000000000001" customHeight="1">
      <c r="D47" s="17"/>
      <c r="E47" s="24"/>
      <c r="F47" s="22"/>
      <c r="G47" s="22"/>
      <c r="H47" s="22"/>
      <c r="I47" s="22"/>
      <c r="J47" s="22"/>
      <c r="K47" s="22"/>
      <c r="L47" s="22"/>
      <c r="M47" s="22"/>
      <c r="N47" s="22"/>
      <c r="O47" s="22"/>
      <c r="P47" s="22"/>
      <c r="Q47" s="22"/>
      <c r="R47" s="22"/>
      <c r="S47" s="22"/>
      <c r="T47" s="22"/>
      <c r="U47" s="22"/>
      <c r="V47" s="584" t="str">
        <f>HYPERLINK("#'価格データ'!A1","価格データ")</f>
        <v>価格データ</v>
      </c>
      <c r="W47" s="584"/>
      <c r="X47" s="584"/>
      <c r="Y47" s="584"/>
      <c r="Z47" s="584"/>
      <c r="AA47" s="584"/>
      <c r="AB47" s="584"/>
      <c r="AC47" s="584"/>
      <c r="AD47" s="584"/>
      <c r="AE47" s="584"/>
      <c r="AF47" s="584"/>
      <c r="AG47" s="584"/>
      <c r="AH47" s="584"/>
      <c r="AI47" s="584"/>
      <c r="AJ47" s="584"/>
      <c r="AK47" s="584"/>
      <c r="AL47" s="584"/>
      <c r="AM47" s="584"/>
      <c r="AN47" s="28"/>
      <c r="AO47" s="28"/>
      <c r="AP47" s="28"/>
      <c r="AQ47" s="28"/>
      <c r="AR47" s="28"/>
      <c r="AS47" s="26"/>
      <c r="AT47" s="27"/>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row>
    <row r="48" spans="4:15383" s="3" customFormat="1" ht="20.100000000000001" customHeight="1">
      <c r="D48" s="17"/>
      <c r="E48" s="24"/>
      <c r="F48" s="22"/>
      <c r="G48" s="22"/>
      <c r="H48" s="22"/>
      <c r="I48" s="22"/>
      <c r="J48" s="22"/>
      <c r="K48" s="22"/>
      <c r="L48" s="22"/>
      <c r="M48" s="22"/>
      <c r="N48" s="22"/>
      <c r="O48" s="22"/>
      <c r="P48" s="22"/>
      <c r="Q48" s="22"/>
      <c r="R48" s="22"/>
      <c r="S48" s="22"/>
      <c r="T48" s="22"/>
      <c r="U48" s="22"/>
      <c r="V48" s="584" t="str">
        <f>HYPERLINK("#'棚卸資産評価方法データ'!A1","棚卸資産評価方法データ")</f>
        <v>棚卸資産評価方法データ</v>
      </c>
      <c r="W48" s="584"/>
      <c r="X48" s="584"/>
      <c r="Y48" s="584"/>
      <c r="Z48" s="584"/>
      <c r="AA48" s="584"/>
      <c r="AB48" s="584"/>
      <c r="AC48" s="584"/>
      <c r="AD48" s="584"/>
      <c r="AE48" s="584"/>
      <c r="AF48" s="584"/>
      <c r="AG48" s="584"/>
      <c r="AH48" s="584"/>
      <c r="AI48" s="584"/>
      <c r="AJ48" s="584"/>
      <c r="AK48" s="584"/>
      <c r="AL48" s="584"/>
      <c r="AM48" s="584"/>
      <c r="AN48" s="19"/>
      <c r="AO48" s="19"/>
      <c r="AP48" s="19"/>
      <c r="AQ48" s="19"/>
      <c r="AR48" s="19"/>
      <c r="AS48" s="23"/>
    </row>
    <row r="49" spans="2:15383" s="3" customFormat="1" ht="20.100000000000001" customHeight="1">
      <c r="D49" s="17"/>
      <c r="E49" s="24"/>
      <c r="F49" s="22"/>
      <c r="G49" s="22"/>
      <c r="H49" s="22"/>
      <c r="I49" s="22"/>
      <c r="J49" s="22"/>
      <c r="K49" s="22"/>
      <c r="L49" s="22"/>
      <c r="M49" s="22"/>
      <c r="N49" s="22"/>
      <c r="O49" s="22"/>
      <c r="P49" s="22"/>
      <c r="Q49" s="22"/>
      <c r="R49" s="22"/>
      <c r="S49" s="22"/>
      <c r="T49" s="22"/>
      <c r="U49" s="22"/>
      <c r="V49" s="584" t="str">
        <f>HYPERLINK("#'在庫単価データ'!A1","在庫単価データ")</f>
        <v>在庫単価データ</v>
      </c>
      <c r="W49" s="584"/>
      <c r="X49" s="584"/>
      <c r="Y49" s="584"/>
      <c r="Z49" s="584"/>
      <c r="AA49" s="584"/>
      <c r="AB49" s="584"/>
      <c r="AC49" s="584"/>
      <c r="AD49" s="584"/>
      <c r="AE49" s="584"/>
      <c r="AF49" s="584"/>
      <c r="AG49" s="584"/>
      <c r="AH49" s="584"/>
      <c r="AI49" s="584"/>
      <c r="AJ49" s="584"/>
      <c r="AK49" s="584"/>
      <c r="AL49" s="584"/>
      <c r="AM49" s="584"/>
      <c r="AN49" s="19"/>
      <c r="AO49" s="19"/>
      <c r="AP49" s="19"/>
      <c r="AQ49" s="19"/>
      <c r="AR49" s="19"/>
      <c r="AS49" s="23"/>
    </row>
    <row r="50" spans="2:15383" ht="20.100000000000001" customHeight="1">
      <c r="B50" s="3"/>
      <c r="C50" s="3"/>
      <c r="D50" s="17"/>
      <c r="E50" s="24"/>
      <c r="F50" s="22"/>
      <c r="G50" s="22"/>
      <c r="H50" s="22"/>
      <c r="I50" s="22"/>
      <c r="J50" s="22"/>
      <c r="K50" s="22"/>
      <c r="L50" s="22"/>
      <c r="M50" s="22"/>
      <c r="N50" s="22"/>
      <c r="O50" s="22"/>
      <c r="P50" s="22"/>
      <c r="Q50" s="22"/>
      <c r="R50" s="22"/>
      <c r="S50" s="22"/>
      <c r="T50" s="22"/>
      <c r="U50" s="22"/>
      <c r="V50" s="25"/>
      <c r="W50" s="22"/>
      <c r="X50" s="22"/>
      <c r="Y50" s="22"/>
      <c r="Z50" s="22"/>
      <c r="AA50" s="22"/>
      <c r="AB50" s="22"/>
      <c r="AC50" s="22"/>
      <c r="AD50" s="22"/>
      <c r="AE50" s="22"/>
      <c r="AF50" s="22"/>
      <c r="AG50" s="22"/>
      <c r="AH50" s="22"/>
      <c r="AI50" s="22"/>
      <c r="AJ50" s="22"/>
      <c r="AK50" s="22"/>
      <c r="AL50" s="22"/>
      <c r="AM50" s="22"/>
      <c r="AN50" s="22"/>
      <c r="AO50" s="22"/>
      <c r="AP50" s="22"/>
      <c r="AQ50" s="22"/>
      <c r="AR50" s="22"/>
      <c r="AS50" s="26"/>
      <c r="AT50" s="27"/>
      <c r="AU50" s="3"/>
    </row>
    <row r="51" spans="2:15383" ht="20.100000000000001" customHeight="1">
      <c r="B51" s="3"/>
      <c r="C51" s="3"/>
      <c r="D51" s="17"/>
      <c r="E51" s="18" t="s">
        <v>11</v>
      </c>
      <c r="F51" s="25"/>
      <c r="G51" s="25"/>
      <c r="H51" s="25"/>
      <c r="I51" s="25"/>
      <c r="J51" s="25"/>
      <c r="K51" s="25"/>
      <c r="L51" s="25"/>
      <c r="M51" s="25"/>
      <c r="N51" s="25"/>
      <c r="O51" s="25"/>
      <c r="P51" s="25"/>
      <c r="Q51" s="25"/>
      <c r="R51" s="25"/>
      <c r="S51" s="25"/>
      <c r="T51" s="25"/>
      <c r="U51" s="25"/>
      <c r="V51" s="22"/>
      <c r="W51" s="25"/>
      <c r="X51" s="25"/>
      <c r="Y51" s="25"/>
      <c r="Z51" s="25"/>
      <c r="AA51" s="25"/>
      <c r="AB51" s="25"/>
      <c r="AC51" s="25"/>
      <c r="AD51" s="25"/>
      <c r="AE51" s="25"/>
      <c r="AF51" s="25"/>
      <c r="AG51" s="25"/>
      <c r="AH51" s="25"/>
      <c r="AI51" s="25"/>
      <c r="AJ51" s="25"/>
      <c r="AK51" s="25"/>
      <c r="AL51" s="25"/>
      <c r="AM51" s="25"/>
      <c r="AN51" s="25"/>
      <c r="AO51" s="25"/>
      <c r="AP51" s="25"/>
      <c r="AQ51" s="25"/>
      <c r="AR51" s="25"/>
      <c r="AS51" s="26"/>
      <c r="AT51" s="27"/>
      <c r="AU51" s="3"/>
    </row>
    <row r="52" spans="2:15383" s="3" customFormat="1" ht="20.100000000000001" customHeight="1">
      <c r="D52" s="17"/>
      <c r="E52" s="24"/>
      <c r="F52" s="22"/>
      <c r="G52" s="22"/>
      <c r="H52" s="22"/>
      <c r="I52" s="22"/>
      <c r="J52" s="22"/>
      <c r="K52" s="22"/>
      <c r="L52" s="22"/>
      <c r="M52" s="22"/>
      <c r="N52" s="22"/>
      <c r="O52" s="22"/>
      <c r="P52" s="22"/>
      <c r="Q52" s="22"/>
      <c r="R52" s="22"/>
      <c r="S52" s="22"/>
      <c r="T52" s="22"/>
      <c r="U52" s="22"/>
      <c r="V52" s="584" t="str">
        <f>HYPERLINK("#'発注伝票データ'!A1","発注伝票データ")</f>
        <v>発注伝票データ</v>
      </c>
      <c r="W52" s="584"/>
      <c r="X52" s="584"/>
      <c r="Y52" s="584"/>
      <c r="Z52" s="584"/>
      <c r="AA52" s="584"/>
      <c r="AB52" s="584"/>
      <c r="AC52" s="584"/>
      <c r="AD52" s="584"/>
      <c r="AE52" s="584"/>
      <c r="AF52" s="584"/>
      <c r="AG52" s="584"/>
      <c r="AH52" s="584"/>
      <c r="AI52" s="584"/>
      <c r="AJ52" s="584"/>
      <c r="AK52" s="584"/>
      <c r="AL52" s="584"/>
      <c r="AM52" s="584"/>
      <c r="AN52" s="19"/>
      <c r="AO52" s="19"/>
      <c r="AP52" s="19"/>
      <c r="AQ52" s="19"/>
      <c r="AR52" s="19"/>
      <c r="AS52" s="23"/>
    </row>
    <row r="53" spans="2:15383" s="3" customFormat="1" ht="20.100000000000001" customHeight="1">
      <c r="D53" s="17"/>
      <c r="E53" s="24"/>
      <c r="F53" s="22"/>
      <c r="G53" s="22"/>
      <c r="H53" s="22"/>
      <c r="I53" s="22"/>
      <c r="J53" s="22"/>
      <c r="K53" s="22"/>
      <c r="L53" s="22"/>
      <c r="M53" s="22"/>
      <c r="N53" s="22"/>
      <c r="O53" s="22"/>
      <c r="P53" s="22"/>
      <c r="Q53" s="22"/>
      <c r="R53" s="22"/>
      <c r="S53" s="22"/>
      <c r="T53" s="22"/>
      <c r="U53" s="22"/>
      <c r="V53" s="584" t="str">
        <f>HYPERLINK("#'仕入伝票データ'!A1","仕入伝票データ")</f>
        <v>仕入伝票データ</v>
      </c>
      <c r="W53" s="584"/>
      <c r="X53" s="584"/>
      <c r="Y53" s="584"/>
      <c r="Z53" s="584"/>
      <c r="AA53" s="584"/>
      <c r="AB53" s="584"/>
      <c r="AC53" s="584"/>
      <c r="AD53" s="584"/>
      <c r="AE53" s="584"/>
      <c r="AF53" s="584"/>
      <c r="AG53" s="584"/>
      <c r="AH53" s="584"/>
      <c r="AI53" s="584"/>
      <c r="AJ53" s="584"/>
      <c r="AK53" s="584"/>
      <c r="AL53" s="584"/>
      <c r="AM53" s="584"/>
      <c r="AN53" s="28"/>
      <c r="AO53" s="28"/>
      <c r="AP53" s="28"/>
      <c r="AQ53" s="28"/>
      <c r="AR53" s="28"/>
      <c r="AS53" s="26"/>
      <c r="AT53" s="27"/>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1"/>
      <c r="VB53" s="1"/>
      <c r="VC53" s="1"/>
      <c r="VD53" s="1"/>
      <c r="VE53" s="1"/>
      <c r="VF53" s="1"/>
      <c r="VG53" s="1"/>
      <c r="VH53" s="1"/>
      <c r="VI53" s="1"/>
      <c r="VJ53" s="1"/>
      <c r="VK53" s="1"/>
      <c r="VL53" s="1"/>
      <c r="VM53" s="1"/>
      <c r="VN53" s="1"/>
      <c r="VO53" s="1"/>
      <c r="VP53" s="1"/>
      <c r="VQ53" s="1"/>
      <c r="VR53" s="1"/>
      <c r="VS53" s="1"/>
      <c r="VT53" s="1"/>
      <c r="VU53" s="1"/>
      <c r="VV53" s="1"/>
      <c r="VW53" s="1"/>
      <c r="VX53" s="1"/>
      <c r="VY53" s="1"/>
      <c r="VZ53" s="1"/>
      <c r="WA53" s="1"/>
      <c r="WB53" s="1"/>
      <c r="WC53" s="1"/>
      <c r="WD53" s="1"/>
      <c r="WE53" s="1"/>
      <c r="WF53" s="1"/>
      <c r="WG53" s="1"/>
      <c r="WH53" s="1"/>
      <c r="WI53" s="1"/>
      <c r="WJ53" s="1"/>
      <c r="WK53" s="1"/>
      <c r="WL53" s="1"/>
      <c r="WM53" s="1"/>
      <c r="WN53" s="1"/>
      <c r="WO53" s="1"/>
      <c r="WP53" s="1"/>
      <c r="WQ53" s="1"/>
      <c r="WR53" s="1"/>
      <c r="WS53" s="1"/>
      <c r="WT53" s="1"/>
      <c r="WU53" s="1"/>
      <c r="WV53" s="1"/>
      <c r="WW53" s="1"/>
      <c r="WX53" s="1"/>
      <c r="WY53" s="1"/>
      <c r="WZ53" s="1"/>
      <c r="XA53" s="1"/>
      <c r="XB53" s="1"/>
      <c r="XC53" s="1"/>
      <c r="XD53" s="1"/>
      <c r="XE53" s="1"/>
      <c r="XF53" s="1"/>
      <c r="XG53" s="1"/>
      <c r="XH53" s="1"/>
      <c r="XI53" s="1"/>
      <c r="XJ53" s="1"/>
      <c r="XK53" s="1"/>
      <c r="XL53" s="1"/>
      <c r="XM53" s="1"/>
      <c r="XN53" s="1"/>
      <c r="XO53" s="1"/>
      <c r="XP53" s="1"/>
      <c r="XQ53" s="1"/>
      <c r="XR53" s="1"/>
      <c r="XS53" s="1"/>
      <c r="XT53" s="1"/>
      <c r="XU53" s="1"/>
      <c r="XV53" s="1"/>
      <c r="XW53" s="1"/>
      <c r="XX53" s="1"/>
      <c r="XY53" s="1"/>
      <c r="XZ53" s="1"/>
      <c r="YA53" s="1"/>
      <c r="YB53" s="1"/>
      <c r="YC53" s="1"/>
      <c r="YD53" s="1"/>
      <c r="YE53" s="1"/>
      <c r="YF53" s="1"/>
      <c r="YG53" s="1"/>
      <c r="YH53" s="1"/>
      <c r="YI53" s="1"/>
      <c r="YJ53" s="1"/>
      <c r="YK53" s="1"/>
      <c r="YL53" s="1"/>
      <c r="YM53" s="1"/>
      <c r="YN53" s="1"/>
      <c r="YO53" s="1"/>
      <c r="YP53" s="1"/>
      <c r="YQ53" s="1"/>
      <c r="YR53" s="1"/>
      <c r="YS53" s="1"/>
      <c r="YT53" s="1"/>
      <c r="YU53" s="1"/>
      <c r="YV53" s="1"/>
      <c r="YW53" s="1"/>
      <c r="YX53" s="1"/>
      <c r="YY53" s="1"/>
      <c r="YZ53" s="1"/>
      <c r="ZA53" s="1"/>
      <c r="ZB53" s="1"/>
      <c r="ZC53" s="1"/>
      <c r="ZD53" s="1"/>
      <c r="ZE53" s="1"/>
      <c r="ZF53" s="1"/>
      <c r="ZG53" s="1"/>
      <c r="ZH53" s="1"/>
      <c r="ZI53" s="1"/>
      <c r="ZJ53" s="1"/>
      <c r="ZK53" s="1"/>
      <c r="ZL53" s="1"/>
      <c r="ZM53" s="1"/>
      <c r="ZN53" s="1"/>
      <c r="ZO53" s="1"/>
      <c r="ZP53" s="1"/>
      <c r="ZQ53" s="1"/>
      <c r="ZR53" s="1"/>
      <c r="ZS53" s="1"/>
      <c r="ZT53" s="1"/>
      <c r="ZU53" s="1"/>
      <c r="ZV53" s="1"/>
      <c r="ZW53" s="1"/>
      <c r="ZX53" s="1"/>
      <c r="ZY53" s="1"/>
      <c r="ZZ53" s="1"/>
      <c r="AAA53" s="1"/>
      <c r="AAB53" s="1"/>
      <c r="AAC53" s="1"/>
      <c r="AAD53" s="1"/>
      <c r="AAE53" s="1"/>
      <c r="AAF53" s="1"/>
      <c r="AAG53" s="1"/>
      <c r="AAH53" s="1"/>
      <c r="AAI53" s="1"/>
      <c r="AAJ53" s="1"/>
      <c r="AAK53" s="1"/>
      <c r="AAL53" s="1"/>
      <c r="AAM53" s="1"/>
      <c r="AAN53" s="1"/>
      <c r="AAO53" s="1"/>
      <c r="AAP53" s="1"/>
      <c r="AAQ53" s="1"/>
      <c r="AAR53" s="1"/>
      <c r="AAS53" s="1"/>
      <c r="AAT53" s="1"/>
      <c r="AAU53" s="1"/>
      <c r="AAV53" s="1"/>
      <c r="AAW53" s="1"/>
      <c r="AAX53" s="1"/>
      <c r="AAY53" s="1"/>
      <c r="AAZ53" s="1"/>
      <c r="ABA53" s="1"/>
      <c r="ABB53" s="1"/>
      <c r="ABC53" s="1"/>
      <c r="ABD53" s="1"/>
      <c r="ABE53" s="1"/>
      <c r="ABF53" s="1"/>
      <c r="ABG53" s="1"/>
      <c r="ABH53" s="1"/>
      <c r="ABI53" s="1"/>
      <c r="ABJ53" s="1"/>
      <c r="ABK53" s="1"/>
      <c r="ABL53" s="1"/>
      <c r="ABM53" s="1"/>
      <c r="ABN53" s="1"/>
      <c r="ABO53" s="1"/>
      <c r="ABP53" s="1"/>
      <c r="ABQ53" s="1"/>
      <c r="ABR53" s="1"/>
      <c r="ABS53" s="1"/>
      <c r="ABT53" s="1"/>
      <c r="ABU53" s="1"/>
      <c r="ABV53" s="1"/>
      <c r="ABW53" s="1"/>
      <c r="ABX53" s="1"/>
      <c r="ABY53" s="1"/>
      <c r="ABZ53" s="1"/>
      <c r="ACA53" s="1"/>
      <c r="ACB53" s="1"/>
      <c r="ACC53" s="1"/>
      <c r="ACD53" s="1"/>
      <c r="ACE53" s="1"/>
      <c r="ACF53" s="1"/>
      <c r="ACG53" s="1"/>
      <c r="ACH53" s="1"/>
      <c r="ACI53" s="1"/>
      <c r="ACJ53" s="1"/>
      <c r="ACK53" s="1"/>
      <c r="ACL53" s="1"/>
      <c r="ACM53" s="1"/>
      <c r="ACN53" s="1"/>
      <c r="ACO53" s="1"/>
      <c r="ACP53" s="1"/>
      <c r="ACQ53" s="1"/>
      <c r="ACR53" s="1"/>
      <c r="ACS53" s="1"/>
      <c r="ACT53" s="1"/>
      <c r="ACU53" s="1"/>
      <c r="ACV53" s="1"/>
      <c r="ACW53" s="1"/>
      <c r="ACX53" s="1"/>
      <c r="ACY53" s="1"/>
      <c r="ACZ53" s="1"/>
      <c r="ADA53" s="1"/>
      <c r="ADB53" s="1"/>
      <c r="ADC53" s="1"/>
      <c r="ADD53" s="1"/>
      <c r="ADE53" s="1"/>
      <c r="ADF53" s="1"/>
      <c r="ADG53" s="1"/>
      <c r="ADH53" s="1"/>
      <c r="ADI53" s="1"/>
      <c r="ADJ53" s="1"/>
      <c r="ADK53" s="1"/>
      <c r="ADL53" s="1"/>
      <c r="ADM53" s="1"/>
      <c r="ADN53" s="1"/>
      <c r="ADO53" s="1"/>
      <c r="ADP53" s="1"/>
      <c r="ADQ53" s="1"/>
      <c r="ADR53" s="1"/>
      <c r="ADS53" s="1"/>
      <c r="ADT53" s="1"/>
      <c r="ADU53" s="1"/>
      <c r="ADV53" s="1"/>
      <c r="ADW53" s="1"/>
      <c r="ADX53" s="1"/>
      <c r="ADY53" s="1"/>
      <c r="ADZ53" s="1"/>
      <c r="AEA53" s="1"/>
      <c r="AEB53" s="1"/>
      <c r="AEC53" s="1"/>
      <c r="AED53" s="1"/>
      <c r="AEE53" s="1"/>
      <c r="AEF53" s="1"/>
      <c r="AEG53" s="1"/>
      <c r="AEH53" s="1"/>
      <c r="AEI53" s="1"/>
      <c r="AEJ53" s="1"/>
      <c r="AEK53" s="1"/>
      <c r="AEL53" s="1"/>
      <c r="AEM53" s="1"/>
      <c r="AEN53" s="1"/>
      <c r="AEO53" s="1"/>
      <c r="AEP53" s="1"/>
      <c r="AEQ53" s="1"/>
      <c r="AER53" s="1"/>
      <c r="AES53" s="1"/>
      <c r="AET53" s="1"/>
      <c r="AEU53" s="1"/>
      <c r="AEV53" s="1"/>
      <c r="AEW53" s="1"/>
      <c r="AEX53" s="1"/>
      <c r="AEY53" s="1"/>
      <c r="AEZ53" s="1"/>
      <c r="AFA53" s="1"/>
      <c r="AFB53" s="1"/>
      <c r="AFC53" s="1"/>
      <c r="AFD53" s="1"/>
      <c r="AFE53" s="1"/>
      <c r="AFF53" s="1"/>
      <c r="AFG53" s="1"/>
      <c r="AFH53" s="1"/>
      <c r="AFI53" s="1"/>
      <c r="AFJ53" s="1"/>
      <c r="AFK53" s="1"/>
      <c r="AFL53" s="1"/>
      <c r="AFM53" s="1"/>
      <c r="AFN53" s="1"/>
      <c r="AFO53" s="1"/>
      <c r="AFP53" s="1"/>
      <c r="AFQ53" s="1"/>
      <c r="AFR53" s="1"/>
      <c r="AFS53" s="1"/>
      <c r="AFT53" s="1"/>
      <c r="AFU53" s="1"/>
      <c r="AFV53" s="1"/>
      <c r="AFW53" s="1"/>
      <c r="AFX53" s="1"/>
      <c r="AFY53" s="1"/>
      <c r="AFZ53" s="1"/>
      <c r="AGA53" s="1"/>
      <c r="AGB53" s="1"/>
      <c r="AGC53" s="1"/>
      <c r="AGD53" s="1"/>
      <c r="AGE53" s="1"/>
      <c r="AGF53" s="1"/>
      <c r="AGG53" s="1"/>
      <c r="AGH53" s="1"/>
      <c r="AGI53" s="1"/>
      <c r="AGJ53" s="1"/>
      <c r="AGK53" s="1"/>
      <c r="AGL53" s="1"/>
      <c r="AGM53" s="1"/>
      <c r="AGN53" s="1"/>
      <c r="AGO53" s="1"/>
      <c r="AGP53" s="1"/>
      <c r="AGQ53" s="1"/>
      <c r="AGR53" s="1"/>
      <c r="AGS53" s="1"/>
      <c r="AGT53" s="1"/>
      <c r="AGU53" s="1"/>
      <c r="AGV53" s="1"/>
      <c r="AGW53" s="1"/>
      <c r="AGX53" s="1"/>
      <c r="AGY53" s="1"/>
      <c r="AGZ53" s="1"/>
      <c r="AHA53" s="1"/>
      <c r="AHB53" s="1"/>
      <c r="AHC53" s="1"/>
      <c r="AHD53" s="1"/>
      <c r="AHE53" s="1"/>
      <c r="AHF53" s="1"/>
      <c r="AHG53" s="1"/>
      <c r="AHH53" s="1"/>
      <c r="AHI53" s="1"/>
      <c r="AHJ53" s="1"/>
      <c r="AHK53" s="1"/>
      <c r="AHL53" s="1"/>
      <c r="AHM53" s="1"/>
      <c r="AHN53" s="1"/>
      <c r="AHO53" s="1"/>
      <c r="AHP53" s="1"/>
      <c r="AHQ53" s="1"/>
      <c r="AHR53" s="1"/>
      <c r="AHS53" s="1"/>
      <c r="AHT53" s="1"/>
      <c r="AHU53" s="1"/>
      <c r="AHV53" s="1"/>
      <c r="AHW53" s="1"/>
      <c r="AHX53" s="1"/>
      <c r="AHY53" s="1"/>
      <c r="AHZ53" s="1"/>
      <c r="AIA53" s="1"/>
      <c r="AIB53" s="1"/>
      <c r="AIC53" s="1"/>
      <c r="AID53" s="1"/>
      <c r="AIE53" s="1"/>
      <c r="AIF53" s="1"/>
      <c r="AIG53" s="1"/>
      <c r="AIH53" s="1"/>
      <c r="AII53" s="1"/>
      <c r="AIJ53" s="1"/>
      <c r="AIK53" s="1"/>
      <c r="AIL53" s="1"/>
      <c r="AIM53" s="1"/>
      <c r="AIN53" s="1"/>
      <c r="AIO53" s="1"/>
      <c r="AIP53" s="1"/>
      <c r="AIQ53" s="1"/>
      <c r="AIR53" s="1"/>
      <c r="AIS53" s="1"/>
      <c r="AIT53" s="1"/>
      <c r="AIU53" s="1"/>
      <c r="AIV53" s="1"/>
      <c r="AIW53" s="1"/>
      <c r="AIX53" s="1"/>
      <c r="AIY53" s="1"/>
      <c r="AIZ53" s="1"/>
      <c r="AJA53" s="1"/>
      <c r="AJB53" s="1"/>
      <c r="AJC53" s="1"/>
      <c r="AJD53" s="1"/>
      <c r="AJE53" s="1"/>
      <c r="AJF53" s="1"/>
      <c r="AJG53" s="1"/>
      <c r="AJH53" s="1"/>
      <c r="AJI53" s="1"/>
      <c r="AJJ53" s="1"/>
      <c r="AJK53" s="1"/>
      <c r="AJL53" s="1"/>
      <c r="AJM53" s="1"/>
      <c r="AJN53" s="1"/>
      <c r="AJO53" s="1"/>
      <c r="AJP53" s="1"/>
      <c r="AJQ53" s="1"/>
      <c r="AJR53" s="1"/>
      <c r="AJS53" s="1"/>
      <c r="AJT53" s="1"/>
      <c r="AJU53" s="1"/>
      <c r="AJV53" s="1"/>
      <c r="AJW53" s="1"/>
      <c r="AJX53" s="1"/>
      <c r="AJY53" s="1"/>
      <c r="AJZ53" s="1"/>
      <c r="AKA53" s="1"/>
      <c r="AKB53" s="1"/>
      <c r="AKC53" s="1"/>
      <c r="AKD53" s="1"/>
      <c r="AKE53" s="1"/>
      <c r="AKF53" s="1"/>
      <c r="AKG53" s="1"/>
      <c r="AKH53" s="1"/>
      <c r="AKI53" s="1"/>
      <c r="AKJ53" s="1"/>
      <c r="AKK53" s="1"/>
      <c r="AKL53" s="1"/>
      <c r="AKM53" s="1"/>
      <c r="AKN53" s="1"/>
      <c r="AKO53" s="1"/>
      <c r="AKP53" s="1"/>
      <c r="AKQ53" s="1"/>
      <c r="AKR53" s="1"/>
      <c r="AKS53" s="1"/>
      <c r="AKT53" s="1"/>
      <c r="AKU53" s="1"/>
      <c r="AKV53" s="1"/>
      <c r="AKW53" s="1"/>
      <c r="AKX53" s="1"/>
      <c r="AKY53" s="1"/>
      <c r="AKZ53" s="1"/>
      <c r="ALA53" s="1"/>
      <c r="ALB53" s="1"/>
      <c r="ALC53" s="1"/>
      <c r="ALD53" s="1"/>
      <c r="ALE53" s="1"/>
      <c r="ALF53" s="1"/>
      <c r="ALG53" s="1"/>
      <c r="ALH53" s="1"/>
      <c r="ALI53" s="1"/>
      <c r="ALJ53" s="1"/>
      <c r="ALK53" s="1"/>
      <c r="ALL53" s="1"/>
      <c r="ALM53" s="1"/>
      <c r="ALN53" s="1"/>
      <c r="ALO53" s="1"/>
      <c r="ALP53" s="1"/>
      <c r="ALQ53" s="1"/>
      <c r="ALR53" s="1"/>
      <c r="ALS53" s="1"/>
      <c r="ALT53" s="1"/>
      <c r="ALU53" s="1"/>
      <c r="ALV53" s="1"/>
      <c r="ALW53" s="1"/>
      <c r="ALX53" s="1"/>
      <c r="ALY53" s="1"/>
      <c r="ALZ53" s="1"/>
      <c r="AMA53" s="1"/>
      <c r="AMB53" s="1"/>
      <c r="AMC53" s="1"/>
      <c r="AMD53" s="1"/>
      <c r="AME53" s="1"/>
      <c r="AMF53" s="1"/>
      <c r="AMG53" s="1"/>
      <c r="AMH53" s="1"/>
      <c r="AMI53" s="1"/>
      <c r="AMJ53" s="1"/>
      <c r="AMK53" s="1"/>
      <c r="AML53" s="1"/>
      <c r="AMM53" s="1"/>
      <c r="AMN53" s="1"/>
      <c r="AMO53" s="1"/>
      <c r="AMP53" s="1"/>
      <c r="AMQ53" s="1"/>
      <c r="AMR53" s="1"/>
      <c r="AMS53" s="1"/>
      <c r="AMT53" s="1"/>
      <c r="AMU53" s="1"/>
      <c r="AMV53" s="1"/>
      <c r="AMW53" s="1"/>
      <c r="AMX53" s="1"/>
      <c r="AMY53" s="1"/>
      <c r="AMZ53" s="1"/>
      <c r="ANA53" s="1"/>
      <c r="ANB53" s="1"/>
      <c r="ANC53" s="1"/>
      <c r="AND53" s="1"/>
      <c r="ANE53" s="1"/>
      <c r="ANF53" s="1"/>
      <c r="ANG53" s="1"/>
      <c r="ANH53" s="1"/>
      <c r="ANI53" s="1"/>
      <c r="ANJ53" s="1"/>
      <c r="ANK53" s="1"/>
      <c r="ANL53" s="1"/>
      <c r="ANM53" s="1"/>
      <c r="ANN53" s="1"/>
      <c r="ANO53" s="1"/>
      <c r="ANP53" s="1"/>
      <c r="ANQ53" s="1"/>
      <c r="ANR53" s="1"/>
      <c r="ANS53" s="1"/>
      <c r="ANT53" s="1"/>
      <c r="ANU53" s="1"/>
      <c r="ANV53" s="1"/>
      <c r="ANW53" s="1"/>
      <c r="ANX53" s="1"/>
      <c r="ANY53" s="1"/>
      <c r="ANZ53" s="1"/>
      <c r="AOA53" s="1"/>
      <c r="AOB53" s="1"/>
      <c r="AOC53" s="1"/>
      <c r="AOD53" s="1"/>
      <c r="AOE53" s="1"/>
      <c r="AOF53" s="1"/>
      <c r="AOG53" s="1"/>
      <c r="AOH53" s="1"/>
      <c r="AOI53" s="1"/>
      <c r="AOJ53" s="1"/>
      <c r="AOK53" s="1"/>
      <c r="AOL53" s="1"/>
      <c r="AOM53" s="1"/>
      <c r="AON53" s="1"/>
      <c r="AOO53" s="1"/>
      <c r="AOP53" s="1"/>
      <c r="AOQ53" s="1"/>
      <c r="AOR53" s="1"/>
      <c r="AOS53" s="1"/>
      <c r="AOT53" s="1"/>
      <c r="AOU53" s="1"/>
      <c r="AOV53" s="1"/>
      <c r="AOW53" s="1"/>
      <c r="AOX53" s="1"/>
      <c r="AOY53" s="1"/>
      <c r="AOZ53" s="1"/>
      <c r="APA53" s="1"/>
      <c r="APB53" s="1"/>
      <c r="APC53" s="1"/>
      <c r="APD53" s="1"/>
      <c r="APE53" s="1"/>
      <c r="APF53" s="1"/>
      <c r="APG53" s="1"/>
      <c r="APH53" s="1"/>
      <c r="API53" s="1"/>
      <c r="APJ53" s="1"/>
      <c r="APK53" s="1"/>
      <c r="APL53" s="1"/>
      <c r="APM53" s="1"/>
      <c r="APN53" s="1"/>
      <c r="APO53" s="1"/>
      <c r="APP53" s="1"/>
      <c r="APQ53" s="1"/>
      <c r="APR53" s="1"/>
      <c r="APS53" s="1"/>
      <c r="APT53" s="1"/>
      <c r="APU53" s="1"/>
      <c r="APV53" s="1"/>
      <c r="APW53" s="1"/>
      <c r="APX53" s="1"/>
      <c r="APY53" s="1"/>
      <c r="APZ53" s="1"/>
      <c r="AQA53" s="1"/>
      <c r="AQB53" s="1"/>
      <c r="AQC53" s="1"/>
      <c r="AQD53" s="1"/>
      <c r="AQE53" s="1"/>
      <c r="AQF53" s="1"/>
      <c r="AQG53" s="1"/>
      <c r="AQH53" s="1"/>
      <c r="AQI53" s="1"/>
      <c r="AQJ53" s="1"/>
      <c r="AQK53" s="1"/>
      <c r="AQL53" s="1"/>
      <c r="AQM53" s="1"/>
      <c r="AQN53" s="1"/>
      <c r="AQO53" s="1"/>
      <c r="AQP53" s="1"/>
      <c r="AQQ53" s="1"/>
      <c r="AQR53" s="1"/>
      <c r="AQS53" s="1"/>
      <c r="AQT53" s="1"/>
      <c r="AQU53" s="1"/>
      <c r="AQV53" s="1"/>
      <c r="AQW53" s="1"/>
      <c r="AQX53" s="1"/>
      <c r="AQY53" s="1"/>
      <c r="AQZ53" s="1"/>
      <c r="ARA53" s="1"/>
      <c r="ARB53" s="1"/>
      <c r="ARC53" s="1"/>
      <c r="ARD53" s="1"/>
      <c r="ARE53" s="1"/>
      <c r="ARF53" s="1"/>
      <c r="ARG53" s="1"/>
      <c r="ARH53" s="1"/>
      <c r="ARI53" s="1"/>
      <c r="ARJ53" s="1"/>
      <c r="ARK53" s="1"/>
      <c r="ARL53" s="1"/>
      <c r="ARM53" s="1"/>
      <c r="ARN53" s="1"/>
      <c r="ARO53" s="1"/>
      <c r="ARP53" s="1"/>
      <c r="ARQ53" s="1"/>
      <c r="ARR53" s="1"/>
      <c r="ARS53" s="1"/>
      <c r="ART53" s="1"/>
      <c r="ARU53" s="1"/>
      <c r="ARV53" s="1"/>
      <c r="ARW53" s="1"/>
      <c r="ARX53" s="1"/>
      <c r="ARY53" s="1"/>
      <c r="ARZ53" s="1"/>
      <c r="ASA53" s="1"/>
      <c r="ASB53" s="1"/>
      <c r="ASC53" s="1"/>
      <c r="ASD53" s="1"/>
      <c r="ASE53" s="1"/>
      <c r="ASF53" s="1"/>
      <c r="ASG53" s="1"/>
      <c r="ASH53" s="1"/>
      <c r="ASI53" s="1"/>
      <c r="ASJ53" s="1"/>
      <c r="ASK53" s="1"/>
      <c r="ASL53" s="1"/>
      <c r="ASM53" s="1"/>
      <c r="ASN53" s="1"/>
      <c r="ASO53" s="1"/>
      <c r="ASP53" s="1"/>
      <c r="ASQ53" s="1"/>
      <c r="ASR53" s="1"/>
      <c r="ASS53" s="1"/>
      <c r="AST53" s="1"/>
      <c r="ASU53" s="1"/>
      <c r="ASV53" s="1"/>
      <c r="ASW53" s="1"/>
      <c r="ASX53" s="1"/>
      <c r="ASY53" s="1"/>
      <c r="ASZ53" s="1"/>
      <c r="ATA53" s="1"/>
      <c r="ATB53" s="1"/>
      <c r="ATC53" s="1"/>
      <c r="ATD53" s="1"/>
      <c r="ATE53" s="1"/>
      <c r="ATF53" s="1"/>
      <c r="ATG53" s="1"/>
      <c r="ATH53" s="1"/>
      <c r="ATI53" s="1"/>
      <c r="ATJ53" s="1"/>
      <c r="ATK53" s="1"/>
      <c r="ATL53" s="1"/>
      <c r="ATM53" s="1"/>
      <c r="ATN53" s="1"/>
      <c r="ATO53" s="1"/>
      <c r="ATP53" s="1"/>
      <c r="ATQ53" s="1"/>
      <c r="ATR53" s="1"/>
      <c r="ATS53" s="1"/>
      <c r="ATT53" s="1"/>
      <c r="ATU53" s="1"/>
      <c r="ATV53" s="1"/>
      <c r="ATW53" s="1"/>
      <c r="ATX53" s="1"/>
      <c r="ATY53" s="1"/>
      <c r="ATZ53" s="1"/>
      <c r="AUA53" s="1"/>
      <c r="AUB53" s="1"/>
      <c r="AUC53" s="1"/>
      <c r="AUD53" s="1"/>
      <c r="AUE53" s="1"/>
      <c r="AUF53" s="1"/>
      <c r="AUG53" s="1"/>
      <c r="AUH53" s="1"/>
      <c r="AUI53" s="1"/>
      <c r="AUJ53" s="1"/>
      <c r="AUK53" s="1"/>
      <c r="AUL53" s="1"/>
      <c r="AUM53" s="1"/>
      <c r="AUN53" s="1"/>
      <c r="AUO53" s="1"/>
      <c r="AUP53" s="1"/>
      <c r="AUQ53" s="1"/>
      <c r="AUR53" s="1"/>
      <c r="AUS53" s="1"/>
      <c r="AUT53" s="1"/>
      <c r="AUU53" s="1"/>
      <c r="AUV53" s="1"/>
      <c r="AUW53" s="1"/>
      <c r="AUX53" s="1"/>
      <c r="AUY53" s="1"/>
      <c r="AUZ53" s="1"/>
      <c r="AVA53" s="1"/>
      <c r="AVB53" s="1"/>
      <c r="AVC53" s="1"/>
      <c r="AVD53" s="1"/>
      <c r="AVE53" s="1"/>
      <c r="AVF53" s="1"/>
      <c r="AVG53" s="1"/>
      <c r="AVH53" s="1"/>
      <c r="AVI53" s="1"/>
      <c r="AVJ53" s="1"/>
      <c r="AVK53" s="1"/>
      <c r="AVL53" s="1"/>
      <c r="AVM53" s="1"/>
      <c r="AVN53" s="1"/>
      <c r="AVO53" s="1"/>
      <c r="AVP53" s="1"/>
      <c r="AVQ53" s="1"/>
      <c r="AVR53" s="1"/>
      <c r="AVS53" s="1"/>
      <c r="AVT53" s="1"/>
      <c r="AVU53" s="1"/>
      <c r="AVV53" s="1"/>
      <c r="AVW53" s="1"/>
      <c r="AVX53" s="1"/>
      <c r="AVY53" s="1"/>
      <c r="AVZ53" s="1"/>
      <c r="AWA53" s="1"/>
      <c r="AWB53" s="1"/>
      <c r="AWC53" s="1"/>
      <c r="AWD53" s="1"/>
      <c r="AWE53" s="1"/>
      <c r="AWF53" s="1"/>
      <c r="AWG53" s="1"/>
      <c r="AWH53" s="1"/>
      <c r="AWI53" s="1"/>
      <c r="AWJ53" s="1"/>
      <c r="AWK53" s="1"/>
      <c r="AWL53" s="1"/>
      <c r="AWM53" s="1"/>
      <c r="AWN53" s="1"/>
      <c r="AWO53" s="1"/>
      <c r="AWP53" s="1"/>
      <c r="AWQ53" s="1"/>
      <c r="AWR53" s="1"/>
      <c r="AWS53" s="1"/>
      <c r="AWT53" s="1"/>
      <c r="AWU53" s="1"/>
      <c r="AWV53" s="1"/>
      <c r="AWW53" s="1"/>
      <c r="AWX53" s="1"/>
      <c r="AWY53" s="1"/>
      <c r="AWZ53" s="1"/>
      <c r="AXA53" s="1"/>
      <c r="AXB53" s="1"/>
      <c r="AXC53" s="1"/>
      <c r="AXD53" s="1"/>
      <c r="AXE53" s="1"/>
      <c r="AXF53" s="1"/>
      <c r="AXG53" s="1"/>
      <c r="AXH53" s="1"/>
      <c r="AXI53" s="1"/>
      <c r="AXJ53" s="1"/>
      <c r="AXK53" s="1"/>
      <c r="AXL53" s="1"/>
      <c r="AXM53" s="1"/>
      <c r="AXN53" s="1"/>
      <c r="AXO53" s="1"/>
      <c r="AXP53" s="1"/>
      <c r="AXQ53" s="1"/>
      <c r="AXR53" s="1"/>
      <c r="AXS53" s="1"/>
      <c r="AXT53" s="1"/>
      <c r="AXU53" s="1"/>
      <c r="AXV53" s="1"/>
      <c r="AXW53" s="1"/>
      <c r="AXX53" s="1"/>
      <c r="AXY53" s="1"/>
      <c r="AXZ53" s="1"/>
      <c r="AYA53" s="1"/>
      <c r="AYB53" s="1"/>
      <c r="AYC53" s="1"/>
      <c r="AYD53" s="1"/>
      <c r="AYE53" s="1"/>
      <c r="AYF53" s="1"/>
      <c r="AYG53" s="1"/>
      <c r="AYH53" s="1"/>
      <c r="AYI53" s="1"/>
      <c r="AYJ53" s="1"/>
      <c r="AYK53" s="1"/>
      <c r="AYL53" s="1"/>
      <c r="AYM53" s="1"/>
      <c r="AYN53" s="1"/>
      <c r="AYO53" s="1"/>
      <c r="AYP53" s="1"/>
      <c r="AYQ53" s="1"/>
      <c r="AYR53" s="1"/>
      <c r="AYS53" s="1"/>
      <c r="AYT53" s="1"/>
      <c r="AYU53" s="1"/>
      <c r="AYV53" s="1"/>
      <c r="AYW53" s="1"/>
      <c r="AYX53" s="1"/>
      <c r="AYY53" s="1"/>
      <c r="AYZ53" s="1"/>
      <c r="AZA53" s="1"/>
      <c r="AZB53" s="1"/>
      <c r="AZC53" s="1"/>
      <c r="AZD53" s="1"/>
      <c r="AZE53" s="1"/>
      <c r="AZF53" s="1"/>
      <c r="AZG53" s="1"/>
      <c r="AZH53" s="1"/>
      <c r="AZI53" s="1"/>
      <c r="AZJ53" s="1"/>
      <c r="AZK53" s="1"/>
      <c r="AZL53" s="1"/>
      <c r="AZM53" s="1"/>
      <c r="AZN53" s="1"/>
      <c r="AZO53" s="1"/>
      <c r="AZP53" s="1"/>
      <c r="AZQ53" s="1"/>
      <c r="AZR53" s="1"/>
      <c r="AZS53" s="1"/>
      <c r="AZT53" s="1"/>
      <c r="AZU53" s="1"/>
      <c r="AZV53" s="1"/>
      <c r="AZW53" s="1"/>
      <c r="AZX53" s="1"/>
      <c r="AZY53" s="1"/>
      <c r="AZZ53" s="1"/>
      <c r="BAA53" s="1"/>
      <c r="BAB53" s="1"/>
      <c r="BAC53" s="1"/>
      <c r="BAD53" s="1"/>
      <c r="BAE53" s="1"/>
      <c r="BAF53" s="1"/>
      <c r="BAG53" s="1"/>
      <c r="BAH53" s="1"/>
      <c r="BAI53" s="1"/>
      <c r="BAJ53" s="1"/>
      <c r="BAK53" s="1"/>
      <c r="BAL53" s="1"/>
      <c r="BAM53" s="1"/>
      <c r="BAN53" s="1"/>
      <c r="BAO53" s="1"/>
      <c r="BAP53" s="1"/>
      <c r="BAQ53" s="1"/>
      <c r="BAR53" s="1"/>
      <c r="BAS53" s="1"/>
      <c r="BAT53" s="1"/>
      <c r="BAU53" s="1"/>
      <c r="BAV53" s="1"/>
      <c r="BAW53" s="1"/>
      <c r="BAX53" s="1"/>
      <c r="BAY53" s="1"/>
      <c r="BAZ53" s="1"/>
      <c r="BBA53" s="1"/>
      <c r="BBB53" s="1"/>
      <c r="BBC53" s="1"/>
      <c r="BBD53" s="1"/>
      <c r="BBE53" s="1"/>
      <c r="BBF53" s="1"/>
      <c r="BBG53" s="1"/>
      <c r="BBH53" s="1"/>
      <c r="BBI53" s="1"/>
      <c r="BBJ53" s="1"/>
      <c r="BBK53" s="1"/>
      <c r="BBL53" s="1"/>
      <c r="BBM53" s="1"/>
      <c r="BBN53" s="1"/>
      <c r="BBO53" s="1"/>
      <c r="BBP53" s="1"/>
      <c r="BBQ53" s="1"/>
      <c r="BBR53" s="1"/>
      <c r="BBS53" s="1"/>
      <c r="BBT53" s="1"/>
      <c r="BBU53" s="1"/>
      <c r="BBV53" s="1"/>
      <c r="BBW53" s="1"/>
      <c r="BBX53" s="1"/>
      <c r="BBY53" s="1"/>
      <c r="BBZ53" s="1"/>
      <c r="BCA53" s="1"/>
      <c r="BCB53" s="1"/>
      <c r="BCC53" s="1"/>
      <c r="BCD53" s="1"/>
      <c r="BCE53" s="1"/>
      <c r="BCF53" s="1"/>
      <c r="BCG53" s="1"/>
      <c r="BCH53" s="1"/>
      <c r="BCI53" s="1"/>
      <c r="BCJ53" s="1"/>
      <c r="BCK53" s="1"/>
      <c r="BCL53" s="1"/>
      <c r="BCM53" s="1"/>
      <c r="BCN53" s="1"/>
      <c r="BCO53" s="1"/>
      <c r="BCP53" s="1"/>
      <c r="BCQ53" s="1"/>
      <c r="BCR53" s="1"/>
      <c r="BCS53" s="1"/>
      <c r="BCT53" s="1"/>
      <c r="BCU53" s="1"/>
      <c r="BCV53" s="1"/>
      <c r="BCW53" s="1"/>
      <c r="BCX53" s="1"/>
      <c r="BCY53" s="1"/>
      <c r="BCZ53" s="1"/>
      <c r="BDA53" s="1"/>
      <c r="BDB53" s="1"/>
      <c r="BDC53" s="1"/>
      <c r="BDD53" s="1"/>
      <c r="BDE53" s="1"/>
      <c r="BDF53" s="1"/>
      <c r="BDG53" s="1"/>
      <c r="BDH53" s="1"/>
      <c r="BDI53" s="1"/>
      <c r="BDJ53" s="1"/>
      <c r="BDK53" s="1"/>
      <c r="BDL53" s="1"/>
      <c r="BDM53" s="1"/>
      <c r="BDN53" s="1"/>
      <c r="BDO53" s="1"/>
      <c r="BDP53" s="1"/>
      <c r="BDQ53" s="1"/>
      <c r="BDR53" s="1"/>
      <c r="BDS53" s="1"/>
      <c r="BDT53" s="1"/>
      <c r="BDU53" s="1"/>
      <c r="BDV53" s="1"/>
      <c r="BDW53" s="1"/>
      <c r="BDX53" s="1"/>
      <c r="BDY53" s="1"/>
      <c r="BDZ53" s="1"/>
      <c r="BEA53" s="1"/>
      <c r="BEB53" s="1"/>
      <c r="BEC53" s="1"/>
      <c r="BED53" s="1"/>
      <c r="BEE53" s="1"/>
      <c r="BEF53" s="1"/>
      <c r="BEG53" s="1"/>
      <c r="BEH53" s="1"/>
      <c r="BEI53" s="1"/>
      <c r="BEJ53" s="1"/>
      <c r="BEK53" s="1"/>
      <c r="BEL53" s="1"/>
      <c r="BEM53" s="1"/>
      <c r="BEN53" s="1"/>
      <c r="BEO53" s="1"/>
      <c r="BEP53" s="1"/>
      <c r="BEQ53" s="1"/>
      <c r="BER53" s="1"/>
      <c r="BES53" s="1"/>
      <c r="BET53" s="1"/>
      <c r="BEU53" s="1"/>
      <c r="BEV53" s="1"/>
      <c r="BEW53" s="1"/>
      <c r="BEX53" s="1"/>
      <c r="BEY53" s="1"/>
      <c r="BEZ53" s="1"/>
      <c r="BFA53" s="1"/>
      <c r="BFB53" s="1"/>
      <c r="BFC53" s="1"/>
      <c r="BFD53" s="1"/>
      <c r="BFE53" s="1"/>
      <c r="BFF53" s="1"/>
      <c r="BFG53" s="1"/>
      <c r="BFH53" s="1"/>
      <c r="BFI53" s="1"/>
      <c r="BFJ53" s="1"/>
      <c r="BFK53" s="1"/>
      <c r="BFL53" s="1"/>
      <c r="BFM53" s="1"/>
      <c r="BFN53" s="1"/>
      <c r="BFO53" s="1"/>
      <c r="BFP53" s="1"/>
      <c r="BFQ53" s="1"/>
      <c r="BFR53" s="1"/>
      <c r="BFS53" s="1"/>
      <c r="BFT53" s="1"/>
      <c r="BFU53" s="1"/>
      <c r="BFV53" s="1"/>
      <c r="BFW53" s="1"/>
      <c r="BFX53" s="1"/>
      <c r="BFY53" s="1"/>
      <c r="BFZ53" s="1"/>
      <c r="BGA53" s="1"/>
      <c r="BGB53" s="1"/>
      <c r="BGC53" s="1"/>
      <c r="BGD53" s="1"/>
      <c r="BGE53" s="1"/>
      <c r="BGF53" s="1"/>
      <c r="BGG53" s="1"/>
      <c r="BGH53" s="1"/>
      <c r="BGI53" s="1"/>
      <c r="BGJ53" s="1"/>
      <c r="BGK53" s="1"/>
      <c r="BGL53" s="1"/>
      <c r="BGM53" s="1"/>
      <c r="BGN53" s="1"/>
      <c r="BGO53" s="1"/>
      <c r="BGP53" s="1"/>
      <c r="BGQ53" s="1"/>
      <c r="BGR53" s="1"/>
      <c r="BGS53" s="1"/>
      <c r="BGT53" s="1"/>
      <c r="BGU53" s="1"/>
      <c r="BGV53" s="1"/>
      <c r="BGW53" s="1"/>
      <c r="BGX53" s="1"/>
      <c r="BGY53" s="1"/>
      <c r="BGZ53" s="1"/>
      <c r="BHA53" s="1"/>
      <c r="BHB53" s="1"/>
      <c r="BHC53" s="1"/>
      <c r="BHD53" s="1"/>
      <c r="BHE53" s="1"/>
      <c r="BHF53" s="1"/>
      <c r="BHG53" s="1"/>
      <c r="BHH53" s="1"/>
      <c r="BHI53" s="1"/>
      <c r="BHJ53" s="1"/>
      <c r="BHK53" s="1"/>
      <c r="BHL53" s="1"/>
      <c r="BHM53" s="1"/>
      <c r="BHN53" s="1"/>
      <c r="BHO53" s="1"/>
      <c r="BHP53" s="1"/>
      <c r="BHQ53" s="1"/>
      <c r="BHR53" s="1"/>
      <c r="BHS53" s="1"/>
      <c r="BHT53" s="1"/>
      <c r="BHU53" s="1"/>
      <c r="BHV53" s="1"/>
      <c r="BHW53" s="1"/>
      <c r="BHX53" s="1"/>
      <c r="BHY53" s="1"/>
      <c r="BHZ53" s="1"/>
      <c r="BIA53" s="1"/>
      <c r="BIB53" s="1"/>
      <c r="BIC53" s="1"/>
      <c r="BID53" s="1"/>
      <c r="BIE53" s="1"/>
      <c r="BIF53" s="1"/>
      <c r="BIG53" s="1"/>
      <c r="BIH53" s="1"/>
      <c r="BII53" s="1"/>
      <c r="BIJ53" s="1"/>
      <c r="BIK53" s="1"/>
      <c r="BIL53" s="1"/>
      <c r="BIM53" s="1"/>
      <c r="BIN53" s="1"/>
      <c r="BIO53" s="1"/>
      <c r="BIP53" s="1"/>
      <c r="BIQ53" s="1"/>
      <c r="BIR53" s="1"/>
      <c r="BIS53" s="1"/>
      <c r="BIT53" s="1"/>
      <c r="BIU53" s="1"/>
      <c r="BIV53" s="1"/>
      <c r="BIW53" s="1"/>
      <c r="BIX53" s="1"/>
      <c r="BIY53" s="1"/>
      <c r="BIZ53" s="1"/>
      <c r="BJA53" s="1"/>
      <c r="BJB53" s="1"/>
      <c r="BJC53" s="1"/>
      <c r="BJD53" s="1"/>
      <c r="BJE53" s="1"/>
      <c r="BJF53" s="1"/>
      <c r="BJG53" s="1"/>
      <c r="BJH53" s="1"/>
      <c r="BJI53" s="1"/>
      <c r="BJJ53" s="1"/>
      <c r="BJK53" s="1"/>
      <c r="BJL53" s="1"/>
      <c r="BJM53" s="1"/>
      <c r="BJN53" s="1"/>
      <c r="BJO53" s="1"/>
      <c r="BJP53" s="1"/>
      <c r="BJQ53" s="1"/>
      <c r="BJR53" s="1"/>
      <c r="BJS53" s="1"/>
      <c r="BJT53" s="1"/>
      <c r="BJU53" s="1"/>
      <c r="BJV53" s="1"/>
      <c r="BJW53" s="1"/>
      <c r="BJX53" s="1"/>
      <c r="BJY53" s="1"/>
      <c r="BJZ53" s="1"/>
      <c r="BKA53" s="1"/>
      <c r="BKB53" s="1"/>
      <c r="BKC53" s="1"/>
      <c r="BKD53" s="1"/>
      <c r="BKE53" s="1"/>
      <c r="BKF53" s="1"/>
      <c r="BKG53" s="1"/>
      <c r="BKH53" s="1"/>
      <c r="BKI53" s="1"/>
      <c r="BKJ53" s="1"/>
      <c r="BKK53" s="1"/>
      <c r="BKL53" s="1"/>
      <c r="BKM53" s="1"/>
      <c r="BKN53" s="1"/>
      <c r="BKO53" s="1"/>
      <c r="BKP53" s="1"/>
      <c r="BKQ53" s="1"/>
      <c r="BKR53" s="1"/>
      <c r="BKS53" s="1"/>
      <c r="BKT53" s="1"/>
      <c r="BKU53" s="1"/>
      <c r="BKV53" s="1"/>
      <c r="BKW53" s="1"/>
      <c r="BKX53" s="1"/>
      <c r="BKY53" s="1"/>
      <c r="BKZ53" s="1"/>
      <c r="BLA53" s="1"/>
      <c r="BLB53" s="1"/>
      <c r="BLC53" s="1"/>
      <c r="BLD53" s="1"/>
      <c r="BLE53" s="1"/>
      <c r="BLF53" s="1"/>
      <c r="BLG53" s="1"/>
      <c r="BLH53" s="1"/>
      <c r="BLI53" s="1"/>
      <c r="BLJ53" s="1"/>
      <c r="BLK53" s="1"/>
      <c r="BLL53" s="1"/>
      <c r="BLM53" s="1"/>
      <c r="BLN53" s="1"/>
      <c r="BLO53" s="1"/>
      <c r="BLP53" s="1"/>
      <c r="BLQ53" s="1"/>
      <c r="BLR53" s="1"/>
      <c r="BLS53" s="1"/>
      <c r="BLT53" s="1"/>
      <c r="BLU53" s="1"/>
      <c r="BLV53" s="1"/>
      <c r="BLW53" s="1"/>
      <c r="BLX53" s="1"/>
      <c r="BLY53" s="1"/>
      <c r="BLZ53" s="1"/>
      <c r="BMA53" s="1"/>
      <c r="BMB53" s="1"/>
      <c r="BMC53" s="1"/>
      <c r="BMD53" s="1"/>
      <c r="BME53" s="1"/>
      <c r="BMF53" s="1"/>
      <c r="BMG53" s="1"/>
      <c r="BMH53" s="1"/>
      <c r="BMI53" s="1"/>
      <c r="BMJ53" s="1"/>
      <c r="BMK53" s="1"/>
      <c r="BML53" s="1"/>
      <c r="BMM53" s="1"/>
      <c r="BMN53" s="1"/>
      <c r="BMO53" s="1"/>
      <c r="BMP53" s="1"/>
      <c r="BMQ53" s="1"/>
      <c r="BMR53" s="1"/>
      <c r="BMS53" s="1"/>
      <c r="BMT53" s="1"/>
      <c r="BMU53" s="1"/>
      <c r="BMV53" s="1"/>
      <c r="BMW53" s="1"/>
      <c r="BMX53" s="1"/>
      <c r="BMY53" s="1"/>
      <c r="BMZ53" s="1"/>
      <c r="BNA53" s="1"/>
      <c r="BNB53" s="1"/>
      <c r="BNC53" s="1"/>
      <c r="BND53" s="1"/>
      <c r="BNE53" s="1"/>
      <c r="BNF53" s="1"/>
      <c r="BNG53" s="1"/>
      <c r="BNH53" s="1"/>
      <c r="BNI53" s="1"/>
      <c r="BNJ53" s="1"/>
      <c r="BNK53" s="1"/>
      <c r="BNL53" s="1"/>
      <c r="BNM53" s="1"/>
      <c r="BNN53" s="1"/>
      <c r="BNO53" s="1"/>
      <c r="BNP53" s="1"/>
      <c r="BNQ53" s="1"/>
      <c r="BNR53" s="1"/>
      <c r="BNS53" s="1"/>
      <c r="BNT53" s="1"/>
      <c r="BNU53" s="1"/>
      <c r="BNV53" s="1"/>
      <c r="BNW53" s="1"/>
      <c r="BNX53" s="1"/>
      <c r="BNY53" s="1"/>
      <c r="BNZ53" s="1"/>
      <c r="BOA53" s="1"/>
      <c r="BOB53" s="1"/>
      <c r="BOC53" s="1"/>
      <c r="BOD53" s="1"/>
      <c r="BOE53" s="1"/>
      <c r="BOF53" s="1"/>
      <c r="BOG53" s="1"/>
      <c r="BOH53" s="1"/>
      <c r="BOI53" s="1"/>
      <c r="BOJ53" s="1"/>
      <c r="BOK53" s="1"/>
      <c r="BOL53" s="1"/>
      <c r="BOM53" s="1"/>
      <c r="BON53" s="1"/>
      <c r="BOO53" s="1"/>
      <c r="BOP53" s="1"/>
      <c r="BOQ53" s="1"/>
      <c r="BOR53" s="1"/>
      <c r="BOS53" s="1"/>
      <c r="BOT53" s="1"/>
      <c r="BOU53" s="1"/>
      <c r="BOV53" s="1"/>
      <c r="BOW53" s="1"/>
      <c r="BOX53" s="1"/>
      <c r="BOY53" s="1"/>
      <c r="BOZ53" s="1"/>
      <c r="BPA53" s="1"/>
      <c r="BPB53" s="1"/>
      <c r="BPC53" s="1"/>
      <c r="BPD53" s="1"/>
      <c r="BPE53" s="1"/>
      <c r="BPF53" s="1"/>
      <c r="BPG53" s="1"/>
      <c r="BPH53" s="1"/>
      <c r="BPI53" s="1"/>
      <c r="BPJ53" s="1"/>
      <c r="BPK53" s="1"/>
      <c r="BPL53" s="1"/>
      <c r="BPM53" s="1"/>
      <c r="BPN53" s="1"/>
      <c r="BPO53" s="1"/>
      <c r="BPP53" s="1"/>
      <c r="BPQ53" s="1"/>
      <c r="BPR53" s="1"/>
      <c r="BPS53" s="1"/>
      <c r="BPT53" s="1"/>
      <c r="BPU53" s="1"/>
      <c r="BPV53" s="1"/>
      <c r="BPW53" s="1"/>
      <c r="BPX53" s="1"/>
      <c r="BPY53" s="1"/>
      <c r="BPZ53" s="1"/>
      <c r="BQA53" s="1"/>
      <c r="BQB53" s="1"/>
      <c r="BQC53" s="1"/>
      <c r="BQD53" s="1"/>
      <c r="BQE53" s="1"/>
      <c r="BQF53" s="1"/>
      <c r="BQG53" s="1"/>
      <c r="BQH53" s="1"/>
      <c r="BQI53" s="1"/>
      <c r="BQJ53" s="1"/>
      <c r="BQK53" s="1"/>
      <c r="BQL53" s="1"/>
      <c r="BQM53" s="1"/>
      <c r="BQN53" s="1"/>
      <c r="BQO53" s="1"/>
      <c r="BQP53" s="1"/>
      <c r="BQQ53" s="1"/>
      <c r="BQR53" s="1"/>
      <c r="BQS53" s="1"/>
      <c r="BQT53" s="1"/>
      <c r="BQU53" s="1"/>
      <c r="BQV53" s="1"/>
      <c r="BQW53" s="1"/>
      <c r="BQX53" s="1"/>
      <c r="BQY53" s="1"/>
      <c r="BQZ53" s="1"/>
      <c r="BRA53" s="1"/>
      <c r="BRB53" s="1"/>
      <c r="BRC53" s="1"/>
      <c r="BRD53" s="1"/>
      <c r="BRE53" s="1"/>
      <c r="BRF53" s="1"/>
      <c r="BRG53" s="1"/>
      <c r="BRH53" s="1"/>
      <c r="BRI53" s="1"/>
      <c r="BRJ53" s="1"/>
      <c r="BRK53" s="1"/>
      <c r="BRL53" s="1"/>
      <c r="BRM53" s="1"/>
      <c r="BRN53" s="1"/>
      <c r="BRO53" s="1"/>
      <c r="BRP53" s="1"/>
      <c r="BRQ53" s="1"/>
      <c r="BRR53" s="1"/>
      <c r="BRS53" s="1"/>
      <c r="BRT53" s="1"/>
      <c r="BRU53" s="1"/>
      <c r="BRV53" s="1"/>
      <c r="BRW53" s="1"/>
      <c r="BRX53" s="1"/>
      <c r="BRY53" s="1"/>
      <c r="BRZ53" s="1"/>
      <c r="BSA53" s="1"/>
      <c r="BSB53" s="1"/>
      <c r="BSC53" s="1"/>
      <c r="BSD53" s="1"/>
      <c r="BSE53" s="1"/>
      <c r="BSF53" s="1"/>
      <c r="BSG53" s="1"/>
      <c r="BSH53" s="1"/>
      <c r="BSI53" s="1"/>
      <c r="BSJ53" s="1"/>
      <c r="BSK53" s="1"/>
      <c r="BSL53" s="1"/>
      <c r="BSM53" s="1"/>
      <c r="BSN53" s="1"/>
      <c r="BSO53" s="1"/>
      <c r="BSP53" s="1"/>
      <c r="BSQ53" s="1"/>
      <c r="BSR53" s="1"/>
      <c r="BSS53" s="1"/>
      <c r="BST53" s="1"/>
      <c r="BSU53" s="1"/>
      <c r="BSV53" s="1"/>
      <c r="BSW53" s="1"/>
      <c r="BSX53" s="1"/>
      <c r="BSY53" s="1"/>
      <c r="BSZ53" s="1"/>
      <c r="BTA53" s="1"/>
      <c r="BTB53" s="1"/>
      <c r="BTC53" s="1"/>
      <c r="BTD53" s="1"/>
      <c r="BTE53" s="1"/>
      <c r="BTF53" s="1"/>
      <c r="BTG53" s="1"/>
      <c r="BTH53" s="1"/>
      <c r="BTI53" s="1"/>
      <c r="BTJ53" s="1"/>
      <c r="BTK53" s="1"/>
      <c r="BTL53" s="1"/>
      <c r="BTM53" s="1"/>
      <c r="BTN53" s="1"/>
      <c r="BTO53" s="1"/>
      <c r="BTP53" s="1"/>
      <c r="BTQ53" s="1"/>
      <c r="BTR53" s="1"/>
      <c r="BTS53" s="1"/>
      <c r="BTT53" s="1"/>
      <c r="BTU53" s="1"/>
      <c r="BTV53" s="1"/>
      <c r="BTW53" s="1"/>
      <c r="BTX53" s="1"/>
      <c r="BTY53" s="1"/>
      <c r="BTZ53" s="1"/>
      <c r="BUA53" s="1"/>
      <c r="BUB53" s="1"/>
      <c r="BUC53" s="1"/>
      <c r="BUD53" s="1"/>
      <c r="BUE53" s="1"/>
      <c r="BUF53" s="1"/>
      <c r="BUG53" s="1"/>
      <c r="BUH53" s="1"/>
      <c r="BUI53" s="1"/>
      <c r="BUJ53" s="1"/>
      <c r="BUK53" s="1"/>
      <c r="BUL53" s="1"/>
      <c r="BUM53" s="1"/>
      <c r="BUN53" s="1"/>
      <c r="BUO53" s="1"/>
      <c r="BUP53" s="1"/>
      <c r="BUQ53" s="1"/>
      <c r="BUR53" s="1"/>
      <c r="BUS53" s="1"/>
      <c r="BUT53" s="1"/>
      <c r="BUU53" s="1"/>
      <c r="BUV53" s="1"/>
      <c r="BUW53" s="1"/>
      <c r="BUX53" s="1"/>
      <c r="BUY53" s="1"/>
      <c r="BUZ53" s="1"/>
      <c r="BVA53" s="1"/>
      <c r="BVB53" s="1"/>
      <c r="BVC53" s="1"/>
      <c r="BVD53" s="1"/>
      <c r="BVE53" s="1"/>
      <c r="BVF53" s="1"/>
      <c r="BVG53" s="1"/>
      <c r="BVH53" s="1"/>
      <c r="BVI53" s="1"/>
      <c r="BVJ53" s="1"/>
      <c r="BVK53" s="1"/>
      <c r="BVL53" s="1"/>
      <c r="BVM53" s="1"/>
      <c r="BVN53" s="1"/>
      <c r="BVO53" s="1"/>
      <c r="BVP53" s="1"/>
      <c r="BVQ53" s="1"/>
      <c r="BVR53" s="1"/>
      <c r="BVS53" s="1"/>
      <c r="BVT53" s="1"/>
      <c r="BVU53" s="1"/>
      <c r="BVV53" s="1"/>
      <c r="BVW53" s="1"/>
      <c r="BVX53" s="1"/>
      <c r="BVY53" s="1"/>
      <c r="BVZ53" s="1"/>
      <c r="BWA53" s="1"/>
      <c r="BWB53" s="1"/>
      <c r="BWC53" s="1"/>
      <c r="BWD53" s="1"/>
      <c r="BWE53" s="1"/>
      <c r="BWF53" s="1"/>
      <c r="BWG53" s="1"/>
      <c r="BWH53" s="1"/>
      <c r="BWI53" s="1"/>
      <c r="BWJ53" s="1"/>
      <c r="BWK53" s="1"/>
      <c r="BWL53" s="1"/>
      <c r="BWM53" s="1"/>
      <c r="BWN53" s="1"/>
      <c r="BWO53" s="1"/>
      <c r="BWP53" s="1"/>
      <c r="BWQ53" s="1"/>
      <c r="BWR53" s="1"/>
      <c r="BWS53" s="1"/>
      <c r="BWT53" s="1"/>
      <c r="BWU53" s="1"/>
      <c r="BWV53" s="1"/>
      <c r="BWW53" s="1"/>
      <c r="BWX53" s="1"/>
      <c r="BWY53" s="1"/>
      <c r="BWZ53" s="1"/>
      <c r="BXA53" s="1"/>
      <c r="BXB53" s="1"/>
      <c r="BXC53" s="1"/>
      <c r="BXD53" s="1"/>
      <c r="BXE53" s="1"/>
      <c r="BXF53" s="1"/>
      <c r="BXG53" s="1"/>
      <c r="BXH53" s="1"/>
      <c r="BXI53" s="1"/>
      <c r="BXJ53" s="1"/>
      <c r="BXK53" s="1"/>
      <c r="BXL53" s="1"/>
      <c r="BXM53" s="1"/>
      <c r="BXN53" s="1"/>
      <c r="BXO53" s="1"/>
      <c r="BXP53" s="1"/>
      <c r="BXQ53" s="1"/>
      <c r="BXR53" s="1"/>
      <c r="BXS53" s="1"/>
      <c r="BXT53" s="1"/>
      <c r="BXU53" s="1"/>
      <c r="BXV53" s="1"/>
      <c r="BXW53" s="1"/>
      <c r="BXX53" s="1"/>
      <c r="BXY53" s="1"/>
      <c r="BXZ53" s="1"/>
      <c r="BYA53" s="1"/>
      <c r="BYB53" s="1"/>
      <c r="BYC53" s="1"/>
      <c r="BYD53" s="1"/>
      <c r="BYE53" s="1"/>
      <c r="BYF53" s="1"/>
      <c r="BYG53" s="1"/>
      <c r="BYH53" s="1"/>
      <c r="BYI53" s="1"/>
      <c r="BYJ53" s="1"/>
      <c r="BYK53" s="1"/>
      <c r="BYL53" s="1"/>
      <c r="BYM53" s="1"/>
      <c r="BYN53" s="1"/>
      <c r="BYO53" s="1"/>
      <c r="BYP53" s="1"/>
      <c r="BYQ53" s="1"/>
      <c r="BYR53" s="1"/>
      <c r="BYS53" s="1"/>
      <c r="BYT53" s="1"/>
      <c r="BYU53" s="1"/>
      <c r="BYV53" s="1"/>
      <c r="BYW53" s="1"/>
      <c r="BYX53" s="1"/>
      <c r="BYY53" s="1"/>
      <c r="BYZ53" s="1"/>
      <c r="BZA53" s="1"/>
      <c r="BZB53" s="1"/>
      <c r="BZC53" s="1"/>
      <c r="BZD53" s="1"/>
      <c r="BZE53" s="1"/>
      <c r="BZF53" s="1"/>
      <c r="BZG53" s="1"/>
      <c r="BZH53" s="1"/>
      <c r="BZI53" s="1"/>
      <c r="BZJ53" s="1"/>
      <c r="BZK53" s="1"/>
      <c r="BZL53" s="1"/>
      <c r="BZM53" s="1"/>
      <c r="BZN53" s="1"/>
      <c r="BZO53" s="1"/>
      <c r="BZP53" s="1"/>
      <c r="BZQ53" s="1"/>
      <c r="BZR53" s="1"/>
      <c r="BZS53" s="1"/>
      <c r="BZT53" s="1"/>
      <c r="BZU53" s="1"/>
      <c r="BZV53" s="1"/>
      <c r="BZW53" s="1"/>
      <c r="BZX53" s="1"/>
      <c r="BZY53" s="1"/>
      <c r="BZZ53" s="1"/>
      <c r="CAA53" s="1"/>
      <c r="CAB53" s="1"/>
      <c r="CAC53" s="1"/>
      <c r="CAD53" s="1"/>
      <c r="CAE53" s="1"/>
      <c r="CAF53" s="1"/>
      <c r="CAG53" s="1"/>
      <c r="CAH53" s="1"/>
      <c r="CAI53" s="1"/>
      <c r="CAJ53" s="1"/>
      <c r="CAK53" s="1"/>
      <c r="CAL53" s="1"/>
      <c r="CAM53" s="1"/>
      <c r="CAN53" s="1"/>
      <c r="CAO53" s="1"/>
      <c r="CAP53" s="1"/>
      <c r="CAQ53" s="1"/>
      <c r="CAR53" s="1"/>
      <c r="CAS53" s="1"/>
      <c r="CAT53" s="1"/>
      <c r="CAU53" s="1"/>
      <c r="CAV53" s="1"/>
      <c r="CAW53" s="1"/>
      <c r="CAX53" s="1"/>
      <c r="CAY53" s="1"/>
      <c r="CAZ53" s="1"/>
      <c r="CBA53" s="1"/>
      <c r="CBB53" s="1"/>
      <c r="CBC53" s="1"/>
      <c r="CBD53" s="1"/>
      <c r="CBE53" s="1"/>
      <c r="CBF53" s="1"/>
      <c r="CBG53" s="1"/>
      <c r="CBH53" s="1"/>
      <c r="CBI53" s="1"/>
      <c r="CBJ53" s="1"/>
      <c r="CBK53" s="1"/>
      <c r="CBL53" s="1"/>
      <c r="CBM53" s="1"/>
      <c r="CBN53" s="1"/>
      <c r="CBO53" s="1"/>
      <c r="CBP53" s="1"/>
      <c r="CBQ53" s="1"/>
      <c r="CBR53" s="1"/>
      <c r="CBS53" s="1"/>
      <c r="CBT53" s="1"/>
      <c r="CBU53" s="1"/>
      <c r="CBV53" s="1"/>
      <c r="CBW53" s="1"/>
      <c r="CBX53" s="1"/>
      <c r="CBY53" s="1"/>
      <c r="CBZ53" s="1"/>
      <c r="CCA53" s="1"/>
      <c r="CCB53" s="1"/>
      <c r="CCC53" s="1"/>
      <c r="CCD53" s="1"/>
      <c r="CCE53" s="1"/>
      <c r="CCF53" s="1"/>
      <c r="CCG53" s="1"/>
      <c r="CCH53" s="1"/>
      <c r="CCI53" s="1"/>
      <c r="CCJ53" s="1"/>
      <c r="CCK53" s="1"/>
      <c r="CCL53" s="1"/>
      <c r="CCM53" s="1"/>
      <c r="CCN53" s="1"/>
      <c r="CCO53" s="1"/>
      <c r="CCP53" s="1"/>
      <c r="CCQ53" s="1"/>
      <c r="CCR53" s="1"/>
      <c r="CCS53" s="1"/>
      <c r="CCT53" s="1"/>
      <c r="CCU53" s="1"/>
      <c r="CCV53" s="1"/>
      <c r="CCW53" s="1"/>
      <c r="CCX53" s="1"/>
      <c r="CCY53" s="1"/>
      <c r="CCZ53" s="1"/>
      <c r="CDA53" s="1"/>
      <c r="CDB53" s="1"/>
      <c r="CDC53" s="1"/>
      <c r="CDD53" s="1"/>
      <c r="CDE53" s="1"/>
      <c r="CDF53" s="1"/>
      <c r="CDG53" s="1"/>
      <c r="CDH53" s="1"/>
      <c r="CDI53" s="1"/>
      <c r="CDJ53" s="1"/>
      <c r="CDK53" s="1"/>
      <c r="CDL53" s="1"/>
      <c r="CDM53" s="1"/>
      <c r="CDN53" s="1"/>
      <c r="CDO53" s="1"/>
      <c r="CDP53" s="1"/>
      <c r="CDQ53" s="1"/>
      <c r="CDR53" s="1"/>
      <c r="CDS53" s="1"/>
      <c r="CDT53" s="1"/>
      <c r="CDU53" s="1"/>
      <c r="CDV53" s="1"/>
      <c r="CDW53" s="1"/>
      <c r="CDX53" s="1"/>
      <c r="CDY53" s="1"/>
      <c r="CDZ53" s="1"/>
      <c r="CEA53" s="1"/>
      <c r="CEB53" s="1"/>
      <c r="CEC53" s="1"/>
      <c r="CED53" s="1"/>
      <c r="CEE53" s="1"/>
      <c r="CEF53" s="1"/>
      <c r="CEG53" s="1"/>
      <c r="CEH53" s="1"/>
      <c r="CEI53" s="1"/>
      <c r="CEJ53" s="1"/>
      <c r="CEK53" s="1"/>
      <c r="CEL53" s="1"/>
      <c r="CEM53" s="1"/>
      <c r="CEN53" s="1"/>
      <c r="CEO53" s="1"/>
      <c r="CEP53" s="1"/>
      <c r="CEQ53" s="1"/>
      <c r="CER53" s="1"/>
      <c r="CES53" s="1"/>
      <c r="CET53" s="1"/>
      <c r="CEU53" s="1"/>
      <c r="CEV53" s="1"/>
      <c r="CEW53" s="1"/>
      <c r="CEX53" s="1"/>
      <c r="CEY53" s="1"/>
      <c r="CEZ53" s="1"/>
      <c r="CFA53" s="1"/>
      <c r="CFB53" s="1"/>
      <c r="CFC53" s="1"/>
      <c r="CFD53" s="1"/>
      <c r="CFE53" s="1"/>
      <c r="CFF53" s="1"/>
      <c r="CFG53" s="1"/>
      <c r="CFH53" s="1"/>
      <c r="CFI53" s="1"/>
      <c r="CFJ53" s="1"/>
      <c r="CFK53" s="1"/>
      <c r="CFL53" s="1"/>
      <c r="CFM53" s="1"/>
      <c r="CFN53" s="1"/>
      <c r="CFO53" s="1"/>
      <c r="CFP53" s="1"/>
      <c r="CFQ53" s="1"/>
      <c r="CFR53" s="1"/>
      <c r="CFS53" s="1"/>
      <c r="CFT53" s="1"/>
      <c r="CFU53" s="1"/>
      <c r="CFV53" s="1"/>
      <c r="CFW53" s="1"/>
      <c r="CFX53" s="1"/>
      <c r="CFY53" s="1"/>
      <c r="CFZ53" s="1"/>
      <c r="CGA53" s="1"/>
      <c r="CGB53" s="1"/>
      <c r="CGC53" s="1"/>
      <c r="CGD53" s="1"/>
      <c r="CGE53" s="1"/>
      <c r="CGF53" s="1"/>
      <c r="CGG53" s="1"/>
      <c r="CGH53" s="1"/>
      <c r="CGI53" s="1"/>
      <c r="CGJ53" s="1"/>
      <c r="CGK53" s="1"/>
      <c r="CGL53" s="1"/>
      <c r="CGM53" s="1"/>
      <c r="CGN53" s="1"/>
      <c r="CGO53" s="1"/>
      <c r="CGP53" s="1"/>
      <c r="CGQ53" s="1"/>
      <c r="CGR53" s="1"/>
      <c r="CGS53" s="1"/>
      <c r="CGT53" s="1"/>
      <c r="CGU53" s="1"/>
      <c r="CGV53" s="1"/>
      <c r="CGW53" s="1"/>
      <c r="CGX53" s="1"/>
      <c r="CGY53" s="1"/>
      <c r="CGZ53" s="1"/>
      <c r="CHA53" s="1"/>
      <c r="CHB53" s="1"/>
      <c r="CHC53" s="1"/>
      <c r="CHD53" s="1"/>
      <c r="CHE53" s="1"/>
      <c r="CHF53" s="1"/>
      <c r="CHG53" s="1"/>
      <c r="CHH53" s="1"/>
      <c r="CHI53" s="1"/>
      <c r="CHJ53" s="1"/>
      <c r="CHK53" s="1"/>
      <c r="CHL53" s="1"/>
      <c r="CHM53" s="1"/>
      <c r="CHN53" s="1"/>
      <c r="CHO53" s="1"/>
      <c r="CHP53" s="1"/>
      <c r="CHQ53" s="1"/>
      <c r="CHR53" s="1"/>
      <c r="CHS53" s="1"/>
      <c r="CHT53" s="1"/>
      <c r="CHU53" s="1"/>
      <c r="CHV53" s="1"/>
      <c r="CHW53" s="1"/>
      <c r="CHX53" s="1"/>
      <c r="CHY53" s="1"/>
      <c r="CHZ53" s="1"/>
      <c r="CIA53" s="1"/>
      <c r="CIB53" s="1"/>
      <c r="CIC53" s="1"/>
      <c r="CID53" s="1"/>
      <c r="CIE53" s="1"/>
      <c r="CIF53" s="1"/>
      <c r="CIG53" s="1"/>
      <c r="CIH53" s="1"/>
      <c r="CII53" s="1"/>
      <c r="CIJ53" s="1"/>
      <c r="CIK53" s="1"/>
      <c r="CIL53" s="1"/>
      <c r="CIM53" s="1"/>
      <c r="CIN53" s="1"/>
      <c r="CIO53" s="1"/>
      <c r="CIP53" s="1"/>
      <c r="CIQ53" s="1"/>
      <c r="CIR53" s="1"/>
      <c r="CIS53" s="1"/>
      <c r="CIT53" s="1"/>
      <c r="CIU53" s="1"/>
      <c r="CIV53" s="1"/>
      <c r="CIW53" s="1"/>
      <c r="CIX53" s="1"/>
      <c r="CIY53" s="1"/>
      <c r="CIZ53" s="1"/>
      <c r="CJA53" s="1"/>
      <c r="CJB53" s="1"/>
      <c r="CJC53" s="1"/>
      <c r="CJD53" s="1"/>
      <c r="CJE53" s="1"/>
      <c r="CJF53" s="1"/>
      <c r="CJG53" s="1"/>
      <c r="CJH53" s="1"/>
      <c r="CJI53" s="1"/>
      <c r="CJJ53" s="1"/>
      <c r="CJK53" s="1"/>
      <c r="CJL53" s="1"/>
      <c r="CJM53" s="1"/>
      <c r="CJN53" s="1"/>
      <c r="CJO53" s="1"/>
      <c r="CJP53" s="1"/>
      <c r="CJQ53" s="1"/>
      <c r="CJR53" s="1"/>
      <c r="CJS53" s="1"/>
      <c r="CJT53" s="1"/>
      <c r="CJU53" s="1"/>
      <c r="CJV53" s="1"/>
      <c r="CJW53" s="1"/>
      <c r="CJX53" s="1"/>
      <c r="CJY53" s="1"/>
      <c r="CJZ53" s="1"/>
      <c r="CKA53" s="1"/>
      <c r="CKB53" s="1"/>
      <c r="CKC53" s="1"/>
      <c r="CKD53" s="1"/>
      <c r="CKE53" s="1"/>
      <c r="CKF53" s="1"/>
      <c r="CKG53" s="1"/>
      <c r="CKH53" s="1"/>
      <c r="CKI53" s="1"/>
      <c r="CKJ53" s="1"/>
      <c r="CKK53" s="1"/>
      <c r="CKL53" s="1"/>
      <c r="CKM53" s="1"/>
      <c r="CKN53" s="1"/>
      <c r="CKO53" s="1"/>
      <c r="CKP53" s="1"/>
      <c r="CKQ53" s="1"/>
      <c r="CKR53" s="1"/>
      <c r="CKS53" s="1"/>
      <c r="CKT53" s="1"/>
      <c r="CKU53" s="1"/>
      <c r="CKV53" s="1"/>
      <c r="CKW53" s="1"/>
      <c r="CKX53" s="1"/>
      <c r="CKY53" s="1"/>
      <c r="CKZ53" s="1"/>
      <c r="CLA53" s="1"/>
      <c r="CLB53" s="1"/>
      <c r="CLC53" s="1"/>
      <c r="CLD53" s="1"/>
      <c r="CLE53" s="1"/>
      <c r="CLF53" s="1"/>
      <c r="CLG53" s="1"/>
      <c r="CLH53" s="1"/>
      <c r="CLI53" s="1"/>
      <c r="CLJ53" s="1"/>
      <c r="CLK53" s="1"/>
      <c r="CLL53" s="1"/>
      <c r="CLM53" s="1"/>
      <c r="CLN53" s="1"/>
      <c r="CLO53" s="1"/>
      <c r="CLP53" s="1"/>
      <c r="CLQ53" s="1"/>
      <c r="CLR53" s="1"/>
      <c r="CLS53" s="1"/>
      <c r="CLT53" s="1"/>
      <c r="CLU53" s="1"/>
      <c r="CLV53" s="1"/>
      <c r="CLW53" s="1"/>
      <c r="CLX53" s="1"/>
      <c r="CLY53" s="1"/>
      <c r="CLZ53" s="1"/>
      <c r="CMA53" s="1"/>
      <c r="CMB53" s="1"/>
      <c r="CMC53" s="1"/>
      <c r="CMD53" s="1"/>
      <c r="CME53" s="1"/>
      <c r="CMF53" s="1"/>
      <c r="CMG53" s="1"/>
      <c r="CMH53" s="1"/>
      <c r="CMI53" s="1"/>
      <c r="CMJ53" s="1"/>
      <c r="CMK53" s="1"/>
      <c r="CML53" s="1"/>
      <c r="CMM53" s="1"/>
      <c r="CMN53" s="1"/>
      <c r="CMO53" s="1"/>
      <c r="CMP53" s="1"/>
      <c r="CMQ53" s="1"/>
      <c r="CMR53" s="1"/>
      <c r="CMS53" s="1"/>
      <c r="CMT53" s="1"/>
      <c r="CMU53" s="1"/>
      <c r="CMV53" s="1"/>
      <c r="CMW53" s="1"/>
      <c r="CMX53" s="1"/>
      <c r="CMY53" s="1"/>
      <c r="CMZ53" s="1"/>
      <c r="CNA53" s="1"/>
      <c r="CNB53" s="1"/>
      <c r="CNC53" s="1"/>
      <c r="CND53" s="1"/>
      <c r="CNE53" s="1"/>
      <c r="CNF53" s="1"/>
      <c r="CNG53" s="1"/>
      <c r="CNH53" s="1"/>
      <c r="CNI53" s="1"/>
      <c r="CNJ53" s="1"/>
      <c r="CNK53" s="1"/>
      <c r="CNL53" s="1"/>
      <c r="CNM53" s="1"/>
      <c r="CNN53" s="1"/>
      <c r="CNO53" s="1"/>
      <c r="CNP53" s="1"/>
      <c r="CNQ53" s="1"/>
      <c r="CNR53" s="1"/>
      <c r="CNS53" s="1"/>
      <c r="CNT53" s="1"/>
      <c r="CNU53" s="1"/>
      <c r="CNV53" s="1"/>
      <c r="CNW53" s="1"/>
      <c r="CNX53" s="1"/>
      <c r="CNY53" s="1"/>
      <c r="CNZ53" s="1"/>
      <c r="COA53" s="1"/>
      <c r="COB53" s="1"/>
      <c r="COC53" s="1"/>
      <c r="COD53" s="1"/>
      <c r="COE53" s="1"/>
      <c r="COF53" s="1"/>
      <c r="COG53" s="1"/>
      <c r="COH53" s="1"/>
      <c r="COI53" s="1"/>
      <c r="COJ53" s="1"/>
      <c r="COK53" s="1"/>
      <c r="COL53" s="1"/>
      <c r="COM53" s="1"/>
      <c r="CON53" s="1"/>
      <c r="COO53" s="1"/>
      <c r="COP53" s="1"/>
      <c r="COQ53" s="1"/>
      <c r="COR53" s="1"/>
      <c r="COS53" s="1"/>
      <c r="COT53" s="1"/>
      <c r="COU53" s="1"/>
      <c r="COV53" s="1"/>
      <c r="COW53" s="1"/>
      <c r="COX53" s="1"/>
      <c r="COY53" s="1"/>
      <c r="COZ53" s="1"/>
      <c r="CPA53" s="1"/>
      <c r="CPB53" s="1"/>
      <c r="CPC53" s="1"/>
      <c r="CPD53" s="1"/>
      <c r="CPE53" s="1"/>
      <c r="CPF53" s="1"/>
      <c r="CPG53" s="1"/>
      <c r="CPH53" s="1"/>
      <c r="CPI53" s="1"/>
      <c r="CPJ53" s="1"/>
      <c r="CPK53" s="1"/>
      <c r="CPL53" s="1"/>
      <c r="CPM53" s="1"/>
      <c r="CPN53" s="1"/>
      <c r="CPO53" s="1"/>
      <c r="CPP53" s="1"/>
      <c r="CPQ53" s="1"/>
      <c r="CPR53" s="1"/>
      <c r="CPS53" s="1"/>
      <c r="CPT53" s="1"/>
      <c r="CPU53" s="1"/>
      <c r="CPV53" s="1"/>
      <c r="CPW53" s="1"/>
      <c r="CPX53" s="1"/>
      <c r="CPY53" s="1"/>
      <c r="CPZ53" s="1"/>
      <c r="CQA53" s="1"/>
      <c r="CQB53" s="1"/>
      <c r="CQC53" s="1"/>
      <c r="CQD53" s="1"/>
      <c r="CQE53" s="1"/>
      <c r="CQF53" s="1"/>
      <c r="CQG53" s="1"/>
      <c r="CQH53" s="1"/>
      <c r="CQI53" s="1"/>
      <c r="CQJ53" s="1"/>
      <c r="CQK53" s="1"/>
      <c r="CQL53" s="1"/>
      <c r="CQM53" s="1"/>
      <c r="CQN53" s="1"/>
      <c r="CQO53" s="1"/>
      <c r="CQP53" s="1"/>
      <c r="CQQ53" s="1"/>
      <c r="CQR53" s="1"/>
      <c r="CQS53" s="1"/>
      <c r="CQT53" s="1"/>
      <c r="CQU53" s="1"/>
      <c r="CQV53" s="1"/>
      <c r="CQW53" s="1"/>
      <c r="CQX53" s="1"/>
      <c r="CQY53" s="1"/>
      <c r="CQZ53" s="1"/>
      <c r="CRA53" s="1"/>
      <c r="CRB53" s="1"/>
      <c r="CRC53" s="1"/>
      <c r="CRD53" s="1"/>
      <c r="CRE53" s="1"/>
      <c r="CRF53" s="1"/>
      <c r="CRG53" s="1"/>
      <c r="CRH53" s="1"/>
      <c r="CRI53" s="1"/>
      <c r="CRJ53" s="1"/>
      <c r="CRK53" s="1"/>
      <c r="CRL53" s="1"/>
      <c r="CRM53" s="1"/>
      <c r="CRN53" s="1"/>
      <c r="CRO53" s="1"/>
      <c r="CRP53" s="1"/>
      <c r="CRQ53" s="1"/>
      <c r="CRR53" s="1"/>
      <c r="CRS53" s="1"/>
      <c r="CRT53" s="1"/>
      <c r="CRU53" s="1"/>
      <c r="CRV53" s="1"/>
      <c r="CRW53" s="1"/>
      <c r="CRX53" s="1"/>
      <c r="CRY53" s="1"/>
      <c r="CRZ53" s="1"/>
      <c r="CSA53" s="1"/>
      <c r="CSB53" s="1"/>
      <c r="CSC53" s="1"/>
      <c r="CSD53" s="1"/>
      <c r="CSE53" s="1"/>
      <c r="CSF53" s="1"/>
      <c r="CSG53" s="1"/>
      <c r="CSH53" s="1"/>
      <c r="CSI53" s="1"/>
      <c r="CSJ53" s="1"/>
      <c r="CSK53" s="1"/>
      <c r="CSL53" s="1"/>
      <c r="CSM53" s="1"/>
      <c r="CSN53" s="1"/>
      <c r="CSO53" s="1"/>
      <c r="CSP53" s="1"/>
      <c r="CSQ53" s="1"/>
      <c r="CSR53" s="1"/>
      <c r="CSS53" s="1"/>
      <c r="CST53" s="1"/>
      <c r="CSU53" s="1"/>
      <c r="CSV53" s="1"/>
      <c r="CSW53" s="1"/>
      <c r="CSX53" s="1"/>
      <c r="CSY53" s="1"/>
      <c r="CSZ53" s="1"/>
      <c r="CTA53" s="1"/>
      <c r="CTB53" s="1"/>
      <c r="CTC53" s="1"/>
      <c r="CTD53" s="1"/>
      <c r="CTE53" s="1"/>
      <c r="CTF53" s="1"/>
      <c r="CTG53" s="1"/>
      <c r="CTH53" s="1"/>
      <c r="CTI53" s="1"/>
      <c r="CTJ53" s="1"/>
      <c r="CTK53" s="1"/>
      <c r="CTL53" s="1"/>
      <c r="CTM53" s="1"/>
      <c r="CTN53" s="1"/>
      <c r="CTO53" s="1"/>
      <c r="CTP53" s="1"/>
      <c r="CTQ53" s="1"/>
      <c r="CTR53" s="1"/>
      <c r="CTS53" s="1"/>
      <c r="CTT53" s="1"/>
      <c r="CTU53" s="1"/>
      <c r="CTV53" s="1"/>
      <c r="CTW53" s="1"/>
      <c r="CTX53" s="1"/>
      <c r="CTY53" s="1"/>
      <c r="CTZ53" s="1"/>
      <c r="CUA53" s="1"/>
      <c r="CUB53" s="1"/>
      <c r="CUC53" s="1"/>
      <c r="CUD53" s="1"/>
      <c r="CUE53" s="1"/>
      <c r="CUF53" s="1"/>
      <c r="CUG53" s="1"/>
      <c r="CUH53" s="1"/>
      <c r="CUI53" s="1"/>
      <c r="CUJ53" s="1"/>
      <c r="CUK53" s="1"/>
      <c r="CUL53" s="1"/>
      <c r="CUM53" s="1"/>
      <c r="CUN53" s="1"/>
      <c r="CUO53" s="1"/>
      <c r="CUP53" s="1"/>
      <c r="CUQ53" s="1"/>
      <c r="CUR53" s="1"/>
      <c r="CUS53" s="1"/>
      <c r="CUT53" s="1"/>
      <c r="CUU53" s="1"/>
      <c r="CUV53" s="1"/>
      <c r="CUW53" s="1"/>
      <c r="CUX53" s="1"/>
      <c r="CUY53" s="1"/>
      <c r="CUZ53" s="1"/>
      <c r="CVA53" s="1"/>
      <c r="CVB53" s="1"/>
      <c r="CVC53" s="1"/>
      <c r="CVD53" s="1"/>
      <c r="CVE53" s="1"/>
      <c r="CVF53" s="1"/>
      <c r="CVG53" s="1"/>
      <c r="CVH53" s="1"/>
      <c r="CVI53" s="1"/>
      <c r="CVJ53" s="1"/>
      <c r="CVK53" s="1"/>
      <c r="CVL53" s="1"/>
      <c r="CVM53" s="1"/>
      <c r="CVN53" s="1"/>
      <c r="CVO53" s="1"/>
      <c r="CVP53" s="1"/>
      <c r="CVQ53" s="1"/>
      <c r="CVR53" s="1"/>
      <c r="CVS53" s="1"/>
      <c r="CVT53" s="1"/>
      <c r="CVU53" s="1"/>
      <c r="CVV53" s="1"/>
      <c r="CVW53" s="1"/>
      <c r="CVX53" s="1"/>
      <c r="CVY53" s="1"/>
      <c r="CVZ53" s="1"/>
      <c r="CWA53" s="1"/>
      <c r="CWB53" s="1"/>
      <c r="CWC53" s="1"/>
      <c r="CWD53" s="1"/>
      <c r="CWE53" s="1"/>
      <c r="CWF53" s="1"/>
      <c r="CWG53" s="1"/>
      <c r="CWH53" s="1"/>
      <c r="CWI53" s="1"/>
      <c r="CWJ53" s="1"/>
      <c r="CWK53" s="1"/>
      <c r="CWL53" s="1"/>
      <c r="CWM53" s="1"/>
      <c r="CWN53" s="1"/>
      <c r="CWO53" s="1"/>
      <c r="CWP53" s="1"/>
      <c r="CWQ53" s="1"/>
      <c r="CWR53" s="1"/>
      <c r="CWS53" s="1"/>
      <c r="CWT53" s="1"/>
      <c r="CWU53" s="1"/>
      <c r="CWV53" s="1"/>
      <c r="CWW53" s="1"/>
      <c r="CWX53" s="1"/>
      <c r="CWY53" s="1"/>
      <c r="CWZ53" s="1"/>
      <c r="CXA53" s="1"/>
      <c r="CXB53" s="1"/>
      <c r="CXC53" s="1"/>
      <c r="CXD53" s="1"/>
      <c r="CXE53" s="1"/>
      <c r="CXF53" s="1"/>
      <c r="CXG53" s="1"/>
      <c r="CXH53" s="1"/>
      <c r="CXI53" s="1"/>
      <c r="CXJ53" s="1"/>
      <c r="CXK53" s="1"/>
      <c r="CXL53" s="1"/>
      <c r="CXM53" s="1"/>
      <c r="CXN53" s="1"/>
      <c r="CXO53" s="1"/>
      <c r="CXP53" s="1"/>
      <c r="CXQ53" s="1"/>
      <c r="CXR53" s="1"/>
      <c r="CXS53" s="1"/>
      <c r="CXT53" s="1"/>
      <c r="CXU53" s="1"/>
      <c r="CXV53" s="1"/>
      <c r="CXW53" s="1"/>
      <c r="CXX53" s="1"/>
      <c r="CXY53" s="1"/>
      <c r="CXZ53" s="1"/>
      <c r="CYA53" s="1"/>
      <c r="CYB53" s="1"/>
      <c r="CYC53" s="1"/>
      <c r="CYD53" s="1"/>
      <c r="CYE53" s="1"/>
      <c r="CYF53" s="1"/>
      <c r="CYG53" s="1"/>
      <c r="CYH53" s="1"/>
      <c r="CYI53" s="1"/>
      <c r="CYJ53" s="1"/>
      <c r="CYK53" s="1"/>
      <c r="CYL53" s="1"/>
      <c r="CYM53" s="1"/>
      <c r="CYN53" s="1"/>
      <c r="CYO53" s="1"/>
      <c r="CYP53" s="1"/>
      <c r="CYQ53" s="1"/>
      <c r="CYR53" s="1"/>
      <c r="CYS53" s="1"/>
      <c r="CYT53" s="1"/>
      <c r="CYU53" s="1"/>
      <c r="CYV53" s="1"/>
      <c r="CYW53" s="1"/>
      <c r="CYX53" s="1"/>
      <c r="CYY53" s="1"/>
      <c r="CYZ53" s="1"/>
      <c r="CZA53" s="1"/>
      <c r="CZB53" s="1"/>
      <c r="CZC53" s="1"/>
      <c r="CZD53" s="1"/>
      <c r="CZE53" s="1"/>
      <c r="CZF53" s="1"/>
      <c r="CZG53" s="1"/>
      <c r="CZH53" s="1"/>
      <c r="CZI53" s="1"/>
      <c r="CZJ53" s="1"/>
      <c r="CZK53" s="1"/>
      <c r="CZL53" s="1"/>
      <c r="CZM53" s="1"/>
      <c r="CZN53" s="1"/>
      <c r="CZO53" s="1"/>
      <c r="CZP53" s="1"/>
      <c r="CZQ53" s="1"/>
      <c r="CZR53" s="1"/>
      <c r="CZS53" s="1"/>
      <c r="CZT53" s="1"/>
      <c r="CZU53" s="1"/>
      <c r="CZV53" s="1"/>
      <c r="CZW53" s="1"/>
      <c r="CZX53" s="1"/>
      <c r="CZY53" s="1"/>
      <c r="CZZ53" s="1"/>
      <c r="DAA53" s="1"/>
      <c r="DAB53" s="1"/>
      <c r="DAC53" s="1"/>
      <c r="DAD53" s="1"/>
      <c r="DAE53" s="1"/>
      <c r="DAF53" s="1"/>
      <c r="DAG53" s="1"/>
      <c r="DAH53" s="1"/>
      <c r="DAI53" s="1"/>
      <c r="DAJ53" s="1"/>
      <c r="DAK53" s="1"/>
      <c r="DAL53" s="1"/>
      <c r="DAM53" s="1"/>
      <c r="DAN53" s="1"/>
      <c r="DAO53" s="1"/>
      <c r="DAP53" s="1"/>
      <c r="DAQ53" s="1"/>
      <c r="DAR53" s="1"/>
      <c r="DAS53" s="1"/>
      <c r="DAT53" s="1"/>
      <c r="DAU53" s="1"/>
      <c r="DAV53" s="1"/>
      <c r="DAW53" s="1"/>
      <c r="DAX53" s="1"/>
      <c r="DAY53" s="1"/>
      <c r="DAZ53" s="1"/>
      <c r="DBA53" s="1"/>
      <c r="DBB53" s="1"/>
      <c r="DBC53" s="1"/>
      <c r="DBD53" s="1"/>
      <c r="DBE53" s="1"/>
      <c r="DBF53" s="1"/>
      <c r="DBG53" s="1"/>
      <c r="DBH53" s="1"/>
      <c r="DBI53" s="1"/>
      <c r="DBJ53" s="1"/>
      <c r="DBK53" s="1"/>
      <c r="DBL53" s="1"/>
      <c r="DBM53" s="1"/>
      <c r="DBN53" s="1"/>
      <c r="DBO53" s="1"/>
      <c r="DBP53" s="1"/>
      <c r="DBQ53" s="1"/>
      <c r="DBR53" s="1"/>
      <c r="DBS53" s="1"/>
      <c r="DBT53" s="1"/>
      <c r="DBU53" s="1"/>
      <c r="DBV53" s="1"/>
      <c r="DBW53" s="1"/>
      <c r="DBX53" s="1"/>
      <c r="DBY53" s="1"/>
      <c r="DBZ53" s="1"/>
      <c r="DCA53" s="1"/>
      <c r="DCB53" s="1"/>
      <c r="DCC53" s="1"/>
      <c r="DCD53" s="1"/>
      <c r="DCE53" s="1"/>
      <c r="DCF53" s="1"/>
      <c r="DCG53" s="1"/>
      <c r="DCH53" s="1"/>
      <c r="DCI53" s="1"/>
      <c r="DCJ53" s="1"/>
      <c r="DCK53" s="1"/>
      <c r="DCL53" s="1"/>
      <c r="DCM53" s="1"/>
      <c r="DCN53" s="1"/>
      <c r="DCO53" s="1"/>
      <c r="DCP53" s="1"/>
      <c r="DCQ53" s="1"/>
      <c r="DCR53" s="1"/>
      <c r="DCS53" s="1"/>
      <c r="DCT53" s="1"/>
      <c r="DCU53" s="1"/>
      <c r="DCV53" s="1"/>
      <c r="DCW53" s="1"/>
      <c r="DCX53" s="1"/>
      <c r="DCY53" s="1"/>
      <c r="DCZ53" s="1"/>
      <c r="DDA53" s="1"/>
      <c r="DDB53" s="1"/>
      <c r="DDC53" s="1"/>
      <c r="DDD53" s="1"/>
      <c r="DDE53" s="1"/>
      <c r="DDF53" s="1"/>
      <c r="DDG53" s="1"/>
      <c r="DDH53" s="1"/>
      <c r="DDI53" s="1"/>
      <c r="DDJ53" s="1"/>
      <c r="DDK53" s="1"/>
      <c r="DDL53" s="1"/>
      <c r="DDM53" s="1"/>
      <c r="DDN53" s="1"/>
      <c r="DDO53" s="1"/>
      <c r="DDP53" s="1"/>
      <c r="DDQ53" s="1"/>
      <c r="DDR53" s="1"/>
      <c r="DDS53" s="1"/>
      <c r="DDT53" s="1"/>
      <c r="DDU53" s="1"/>
      <c r="DDV53" s="1"/>
      <c r="DDW53" s="1"/>
      <c r="DDX53" s="1"/>
      <c r="DDY53" s="1"/>
      <c r="DDZ53" s="1"/>
      <c r="DEA53" s="1"/>
      <c r="DEB53" s="1"/>
      <c r="DEC53" s="1"/>
      <c r="DED53" s="1"/>
      <c r="DEE53" s="1"/>
      <c r="DEF53" s="1"/>
      <c r="DEG53" s="1"/>
      <c r="DEH53" s="1"/>
      <c r="DEI53" s="1"/>
      <c r="DEJ53" s="1"/>
      <c r="DEK53" s="1"/>
      <c r="DEL53" s="1"/>
      <c r="DEM53" s="1"/>
      <c r="DEN53" s="1"/>
      <c r="DEO53" s="1"/>
      <c r="DEP53" s="1"/>
      <c r="DEQ53" s="1"/>
      <c r="DER53" s="1"/>
      <c r="DES53" s="1"/>
      <c r="DET53" s="1"/>
      <c r="DEU53" s="1"/>
      <c r="DEV53" s="1"/>
      <c r="DEW53" s="1"/>
      <c r="DEX53" s="1"/>
      <c r="DEY53" s="1"/>
      <c r="DEZ53" s="1"/>
      <c r="DFA53" s="1"/>
      <c r="DFB53" s="1"/>
      <c r="DFC53" s="1"/>
      <c r="DFD53" s="1"/>
      <c r="DFE53" s="1"/>
      <c r="DFF53" s="1"/>
      <c r="DFG53" s="1"/>
      <c r="DFH53" s="1"/>
      <c r="DFI53" s="1"/>
      <c r="DFJ53" s="1"/>
      <c r="DFK53" s="1"/>
      <c r="DFL53" s="1"/>
      <c r="DFM53" s="1"/>
      <c r="DFN53" s="1"/>
      <c r="DFO53" s="1"/>
      <c r="DFP53" s="1"/>
      <c r="DFQ53" s="1"/>
      <c r="DFR53" s="1"/>
      <c r="DFS53" s="1"/>
      <c r="DFT53" s="1"/>
      <c r="DFU53" s="1"/>
      <c r="DFV53" s="1"/>
      <c r="DFW53" s="1"/>
      <c r="DFX53" s="1"/>
      <c r="DFY53" s="1"/>
      <c r="DFZ53" s="1"/>
      <c r="DGA53" s="1"/>
      <c r="DGB53" s="1"/>
      <c r="DGC53" s="1"/>
      <c r="DGD53" s="1"/>
      <c r="DGE53" s="1"/>
      <c r="DGF53" s="1"/>
      <c r="DGG53" s="1"/>
      <c r="DGH53" s="1"/>
      <c r="DGI53" s="1"/>
      <c r="DGJ53" s="1"/>
      <c r="DGK53" s="1"/>
      <c r="DGL53" s="1"/>
      <c r="DGM53" s="1"/>
      <c r="DGN53" s="1"/>
      <c r="DGO53" s="1"/>
      <c r="DGP53" s="1"/>
      <c r="DGQ53" s="1"/>
      <c r="DGR53" s="1"/>
      <c r="DGS53" s="1"/>
      <c r="DGT53" s="1"/>
      <c r="DGU53" s="1"/>
      <c r="DGV53" s="1"/>
      <c r="DGW53" s="1"/>
      <c r="DGX53" s="1"/>
      <c r="DGY53" s="1"/>
      <c r="DGZ53" s="1"/>
      <c r="DHA53" s="1"/>
      <c r="DHB53" s="1"/>
      <c r="DHC53" s="1"/>
      <c r="DHD53" s="1"/>
      <c r="DHE53" s="1"/>
      <c r="DHF53" s="1"/>
      <c r="DHG53" s="1"/>
      <c r="DHH53" s="1"/>
      <c r="DHI53" s="1"/>
      <c r="DHJ53" s="1"/>
      <c r="DHK53" s="1"/>
      <c r="DHL53" s="1"/>
      <c r="DHM53" s="1"/>
      <c r="DHN53" s="1"/>
      <c r="DHO53" s="1"/>
      <c r="DHP53" s="1"/>
      <c r="DHQ53" s="1"/>
      <c r="DHR53" s="1"/>
      <c r="DHS53" s="1"/>
      <c r="DHT53" s="1"/>
      <c r="DHU53" s="1"/>
      <c r="DHV53" s="1"/>
      <c r="DHW53" s="1"/>
      <c r="DHX53" s="1"/>
      <c r="DHY53" s="1"/>
      <c r="DHZ53" s="1"/>
      <c r="DIA53" s="1"/>
      <c r="DIB53" s="1"/>
      <c r="DIC53" s="1"/>
      <c r="DID53" s="1"/>
      <c r="DIE53" s="1"/>
      <c r="DIF53" s="1"/>
      <c r="DIG53" s="1"/>
      <c r="DIH53" s="1"/>
      <c r="DII53" s="1"/>
      <c r="DIJ53" s="1"/>
      <c r="DIK53" s="1"/>
      <c r="DIL53" s="1"/>
      <c r="DIM53" s="1"/>
      <c r="DIN53" s="1"/>
      <c r="DIO53" s="1"/>
      <c r="DIP53" s="1"/>
      <c r="DIQ53" s="1"/>
      <c r="DIR53" s="1"/>
      <c r="DIS53" s="1"/>
      <c r="DIT53" s="1"/>
      <c r="DIU53" s="1"/>
      <c r="DIV53" s="1"/>
      <c r="DIW53" s="1"/>
      <c r="DIX53" s="1"/>
      <c r="DIY53" s="1"/>
      <c r="DIZ53" s="1"/>
      <c r="DJA53" s="1"/>
      <c r="DJB53" s="1"/>
      <c r="DJC53" s="1"/>
      <c r="DJD53" s="1"/>
      <c r="DJE53" s="1"/>
      <c r="DJF53" s="1"/>
      <c r="DJG53" s="1"/>
      <c r="DJH53" s="1"/>
      <c r="DJI53" s="1"/>
      <c r="DJJ53" s="1"/>
      <c r="DJK53" s="1"/>
      <c r="DJL53" s="1"/>
      <c r="DJM53" s="1"/>
      <c r="DJN53" s="1"/>
      <c r="DJO53" s="1"/>
      <c r="DJP53" s="1"/>
      <c r="DJQ53" s="1"/>
      <c r="DJR53" s="1"/>
      <c r="DJS53" s="1"/>
      <c r="DJT53" s="1"/>
      <c r="DJU53" s="1"/>
      <c r="DJV53" s="1"/>
      <c r="DJW53" s="1"/>
      <c r="DJX53" s="1"/>
      <c r="DJY53" s="1"/>
      <c r="DJZ53" s="1"/>
      <c r="DKA53" s="1"/>
      <c r="DKB53" s="1"/>
      <c r="DKC53" s="1"/>
      <c r="DKD53" s="1"/>
      <c r="DKE53" s="1"/>
      <c r="DKF53" s="1"/>
      <c r="DKG53" s="1"/>
      <c r="DKH53" s="1"/>
      <c r="DKI53" s="1"/>
      <c r="DKJ53" s="1"/>
      <c r="DKK53" s="1"/>
      <c r="DKL53" s="1"/>
      <c r="DKM53" s="1"/>
      <c r="DKN53" s="1"/>
      <c r="DKO53" s="1"/>
      <c r="DKP53" s="1"/>
      <c r="DKQ53" s="1"/>
      <c r="DKR53" s="1"/>
      <c r="DKS53" s="1"/>
      <c r="DKT53" s="1"/>
      <c r="DKU53" s="1"/>
      <c r="DKV53" s="1"/>
      <c r="DKW53" s="1"/>
      <c r="DKX53" s="1"/>
      <c r="DKY53" s="1"/>
      <c r="DKZ53" s="1"/>
      <c r="DLA53" s="1"/>
      <c r="DLB53" s="1"/>
      <c r="DLC53" s="1"/>
      <c r="DLD53" s="1"/>
      <c r="DLE53" s="1"/>
      <c r="DLF53" s="1"/>
      <c r="DLG53" s="1"/>
      <c r="DLH53" s="1"/>
      <c r="DLI53" s="1"/>
      <c r="DLJ53" s="1"/>
      <c r="DLK53" s="1"/>
      <c r="DLL53" s="1"/>
      <c r="DLM53" s="1"/>
      <c r="DLN53" s="1"/>
      <c r="DLO53" s="1"/>
      <c r="DLP53" s="1"/>
      <c r="DLQ53" s="1"/>
      <c r="DLR53" s="1"/>
      <c r="DLS53" s="1"/>
      <c r="DLT53" s="1"/>
      <c r="DLU53" s="1"/>
      <c r="DLV53" s="1"/>
      <c r="DLW53" s="1"/>
      <c r="DLX53" s="1"/>
      <c r="DLY53" s="1"/>
      <c r="DLZ53" s="1"/>
      <c r="DMA53" s="1"/>
      <c r="DMB53" s="1"/>
      <c r="DMC53" s="1"/>
      <c r="DMD53" s="1"/>
      <c r="DME53" s="1"/>
      <c r="DMF53" s="1"/>
      <c r="DMG53" s="1"/>
      <c r="DMH53" s="1"/>
      <c r="DMI53" s="1"/>
      <c r="DMJ53" s="1"/>
      <c r="DMK53" s="1"/>
      <c r="DML53" s="1"/>
      <c r="DMM53" s="1"/>
      <c r="DMN53" s="1"/>
      <c r="DMO53" s="1"/>
      <c r="DMP53" s="1"/>
      <c r="DMQ53" s="1"/>
      <c r="DMR53" s="1"/>
      <c r="DMS53" s="1"/>
      <c r="DMT53" s="1"/>
      <c r="DMU53" s="1"/>
      <c r="DMV53" s="1"/>
      <c r="DMW53" s="1"/>
      <c r="DMX53" s="1"/>
      <c r="DMY53" s="1"/>
      <c r="DMZ53" s="1"/>
      <c r="DNA53" s="1"/>
      <c r="DNB53" s="1"/>
      <c r="DNC53" s="1"/>
      <c r="DND53" s="1"/>
      <c r="DNE53" s="1"/>
      <c r="DNF53" s="1"/>
      <c r="DNG53" s="1"/>
      <c r="DNH53" s="1"/>
      <c r="DNI53" s="1"/>
      <c r="DNJ53" s="1"/>
      <c r="DNK53" s="1"/>
      <c r="DNL53" s="1"/>
      <c r="DNM53" s="1"/>
      <c r="DNN53" s="1"/>
      <c r="DNO53" s="1"/>
      <c r="DNP53" s="1"/>
      <c r="DNQ53" s="1"/>
      <c r="DNR53" s="1"/>
      <c r="DNS53" s="1"/>
      <c r="DNT53" s="1"/>
      <c r="DNU53" s="1"/>
      <c r="DNV53" s="1"/>
      <c r="DNW53" s="1"/>
      <c r="DNX53" s="1"/>
      <c r="DNY53" s="1"/>
      <c r="DNZ53" s="1"/>
      <c r="DOA53" s="1"/>
      <c r="DOB53" s="1"/>
      <c r="DOC53" s="1"/>
      <c r="DOD53" s="1"/>
      <c r="DOE53" s="1"/>
      <c r="DOF53" s="1"/>
      <c r="DOG53" s="1"/>
      <c r="DOH53" s="1"/>
      <c r="DOI53" s="1"/>
      <c r="DOJ53" s="1"/>
      <c r="DOK53" s="1"/>
      <c r="DOL53" s="1"/>
      <c r="DOM53" s="1"/>
      <c r="DON53" s="1"/>
      <c r="DOO53" s="1"/>
      <c r="DOP53" s="1"/>
      <c r="DOQ53" s="1"/>
      <c r="DOR53" s="1"/>
      <c r="DOS53" s="1"/>
      <c r="DOT53" s="1"/>
      <c r="DOU53" s="1"/>
      <c r="DOV53" s="1"/>
      <c r="DOW53" s="1"/>
      <c r="DOX53" s="1"/>
      <c r="DOY53" s="1"/>
      <c r="DOZ53" s="1"/>
      <c r="DPA53" s="1"/>
      <c r="DPB53" s="1"/>
      <c r="DPC53" s="1"/>
      <c r="DPD53" s="1"/>
      <c r="DPE53" s="1"/>
      <c r="DPF53" s="1"/>
      <c r="DPG53" s="1"/>
      <c r="DPH53" s="1"/>
      <c r="DPI53" s="1"/>
      <c r="DPJ53" s="1"/>
      <c r="DPK53" s="1"/>
      <c r="DPL53" s="1"/>
      <c r="DPM53" s="1"/>
      <c r="DPN53" s="1"/>
      <c r="DPO53" s="1"/>
      <c r="DPP53" s="1"/>
      <c r="DPQ53" s="1"/>
      <c r="DPR53" s="1"/>
      <c r="DPS53" s="1"/>
      <c r="DPT53" s="1"/>
      <c r="DPU53" s="1"/>
      <c r="DPV53" s="1"/>
      <c r="DPW53" s="1"/>
      <c r="DPX53" s="1"/>
      <c r="DPY53" s="1"/>
      <c r="DPZ53" s="1"/>
      <c r="DQA53" s="1"/>
      <c r="DQB53" s="1"/>
      <c r="DQC53" s="1"/>
      <c r="DQD53" s="1"/>
      <c r="DQE53" s="1"/>
      <c r="DQF53" s="1"/>
      <c r="DQG53" s="1"/>
      <c r="DQH53" s="1"/>
      <c r="DQI53" s="1"/>
      <c r="DQJ53" s="1"/>
      <c r="DQK53" s="1"/>
      <c r="DQL53" s="1"/>
      <c r="DQM53" s="1"/>
      <c r="DQN53" s="1"/>
      <c r="DQO53" s="1"/>
      <c r="DQP53" s="1"/>
      <c r="DQQ53" s="1"/>
      <c r="DQR53" s="1"/>
      <c r="DQS53" s="1"/>
      <c r="DQT53" s="1"/>
      <c r="DQU53" s="1"/>
      <c r="DQV53" s="1"/>
      <c r="DQW53" s="1"/>
      <c r="DQX53" s="1"/>
      <c r="DQY53" s="1"/>
      <c r="DQZ53" s="1"/>
      <c r="DRA53" s="1"/>
      <c r="DRB53" s="1"/>
      <c r="DRC53" s="1"/>
      <c r="DRD53" s="1"/>
      <c r="DRE53" s="1"/>
      <c r="DRF53" s="1"/>
      <c r="DRG53" s="1"/>
      <c r="DRH53" s="1"/>
      <c r="DRI53" s="1"/>
      <c r="DRJ53" s="1"/>
      <c r="DRK53" s="1"/>
      <c r="DRL53" s="1"/>
      <c r="DRM53" s="1"/>
      <c r="DRN53" s="1"/>
      <c r="DRO53" s="1"/>
      <c r="DRP53" s="1"/>
      <c r="DRQ53" s="1"/>
      <c r="DRR53" s="1"/>
      <c r="DRS53" s="1"/>
      <c r="DRT53" s="1"/>
      <c r="DRU53" s="1"/>
      <c r="DRV53" s="1"/>
      <c r="DRW53" s="1"/>
      <c r="DRX53" s="1"/>
      <c r="DRY53" s="1"/>
      <c r="DRZ53" s="1"/>
      <c r="DSA53" s="1"/>
      <c r="DSB53" s="1"/>
      <c r="DSC53" s="1"/>
      <c r="DSD53" s="1"/>
      <c r="DSE53" s="1"/>
      <c r="DSF53" s="1"/>
      <c r="DSG53" s="1"/>
      <c r="DSH53" s="1"/>
      <c r="DSI53" s="1"/>
      <c r="DSJ53" s="1"/>
      <c r="DSK53" s="1"/>
      <c r="DSL53" s="1"/>
      <c r="DSM53" s="1"/>
      <c r="DSN53" s="1"/>
      <c r="DSO53" s="1"/>
      <c r="DSP53" s="1"/>
      <c r="DSQ53" s="1"/>
      <c r="DSR53" s="1"/>
      <c r="DSS53" s="1"/>
      <c r="DST53" s="1"/>
      <c r="DSU53" s="1"/>
      <c r="DSV53" s="1"/>
      <c r="DSW53" s="1"/>
      <c r="DSX53" s="1"/>
      <c r="DSY53" s="1"/>
      <c r="DSZ53" s="1"/>
      <c r="DTA53" s="1"/>
      <c r="DTB53" s="1"/>
      <c r="DTC53" s="1"/>
      <c r="DTD53" s="1"/>
      <c r="DTE53" s="1"/>
      <c r="DTF53" s="1"/>
      <c r="DTG53" s="1"/>
      <c r="DTH53" s="1"/>
      <c r="DTI53" s="1"/>
      <c r="DTJ53" s="1"/>
      <c r="DTK53" s="1"/>
      <c r="DTL53" s="1"/>
      <c r="DTM53" s="1"/>
      <c r="DTN53" s="1"/>
      <c r="DTO53" s="1"/>
      <c r="DTP53" s="1"/>
      <c r="DTQ53" s="1"/>
      <c r="DTR53" s="1"/>
      <c r="DTS53" s="1"/>
      <c r="DTT53" s="1"/>
      <c r="DTU53" s="1"/>
      <c r="DTV53" s="1"/>
      <c r="DTW53" s="1"/>
      <c r="DTX53" s="1"/>
      <c r="DTY53" s="1"/>
      <c r="DTZ53" s="1"/>
      <c r="DUA53" s="1"/>
      <c r="DUB53" s="1"/>
      <c r="DUC53" s="1"/>
      <c r="DUD53" s="1"/>
      <c r="DUE53" s="1"/>
      <c r="DUF53" s="1"/>
      <c r="DUG53" s="1"/>
      <c r="DUH53" s="1"/>
      <c r="DUI53" s="1"/>
      <c r="DUJ53" s="1"/>
      <c r="DUK53" s="1"/>
      <c r="DUL53" s="1"/>
      <c r="DUM53" s="1"/>
      <c r="DUN53" s="1"/>
      <c r="DUO53" s="1"/>
      <c r="DUP53" s="1"/>
      <c r="DUQ53" s="1"/>
      <c r="DUR53" s="1"/>
      <c r="DUS53" s="1"/>
      <c r="DUT53" s="1"/>
      <c r="DUU53" s="1"/>
      <c r="DUV53" s="1"/>
      <c r="DUW53" s="1"/>
      <c r="DUX53" s="1"/>
      <c r="DUY53" s="1"/>
      <c r="DUZ53" s="1"/>
      <c r="DVA53" s="1"/>
      <c r="DVB53" s="1"/>
      <c r="DVC53" s="1"/>
      <c r="DVD53" s="1"/>
      <c r="DVE53" s="1"/>
      <c r="DVF53" s="1"/>
      <c r="DVG53" s="1"/>
      <c r="DVH53" s="1"/>
      <c r="DVI53" s="1"/>
      <c r="DVJ53" s="1"/>
      <c r="DVK53" s="1"/>
      <c r="DVL53" s="1"/>
      <c r="DVM53" s="1"/>
      <c r="DVN53" s="1"/>
      <c r="DVO53" s="1"/>
      <c r="DVP53" s="1"/>
      <c r="DVQ53" s="1"/>
      <c r="DVR53" s="1"/>
      <c r="DVS53" s="1"/>
      <c r="DVT53" s="1"/>
      <c r="DVU53" s="1"/>
      <c r="DVV53" s="1"/>
      <c r="DVW53" s="1"/>
      <c r="DVX53" s="1"/>
      <c r="DVY53" s="1"/>
      <c r="DVZ53" s="1"/>
      <c r="DWA53" s="1"/>
      <c r="DWB53" s="1"/>
      <c r="DWC53" s="1"/>
      <c r="DWD53" s="1"/>
      <c r="DWE53" s="1"/>
      <c r="DWF53" s="1"/>
      <c r="DWG53" s="1"/>
      <c r="DWH53" s="1"/>
      <c r="DWI53" s="1"/>
      <c r="DWJ53" s="1"/>
      <c r="DWK53" s="1"/>
      <c r="DWL53" s="1"/>
      <c r="DWM53" s="1"/>
      <c r="DWN53" s="1"/>
      <c r="DWO53" s="1"/>
      <c r="DWP53" s="1"/>
      <c r="DWQ53" s="1"/>
      <c r="DWR53" s="1"/>
      <c r="DWS53" s="1"/>
      <c r="DWT53" s="1"/>
      <c r="DWU53" s="1"/>
      <c r="DWV53" s="1"/>
      <c r="DWW53" s="1"/>
      <c r="DWX53" s="1"/>
      <c r="DWY53" s="1"/>
      <c r="DWZ53" s="1"/>
      <c r="DXA53" s="1"/>
      <c r="DXB53" s="1"/>
      <c r="DXC53" s="1"/>
      <c r="DXD53" s="1"/>
      <c r="DXE53" s="1"/>
      <c r="DXF53" s="1"/>
      <c r="DXG53" s="1"/>
      <c r="DXH53" s="1"/>
      <c r="DXI53" s="1"/>
      <c r="DXJ53" s="1"/>
      <c r="DXK53" s="1"/>
      <c r="DXL53" s="1"/>
      <c r="DXM53" s="1"/>
      <c r="DXN53" s="1"/>
      <c r="DXO53" s="1"/>
      <c r="DXP53" s="1"/>
      <c r="DXQ53" s="1"/>
      <c r="DXR53" s="1"/>
      <c r="DXS53" s="1"/>
      <c r="DXT53" s="1"/>
      <c r="DXU53" s="1"/>
      <c r="DXV53" s="1"/>
      <c r="DXW53" s="1"/>
      <c r="DXX53" s="1"/>
      <c r="DXY53" s="1"/>
      <c r="DXZ53" s="1"/>
      <c r="DYA53" s="1"/>
      <c r="DYB53" s="1"/>
      <c r="DYC53" s="1"/>
      <c r="DYD53" s="1"/>
      <c r="DYE53" s="1"/>
      <c r="DYF53" s="1"/>
      <c r="DYG53" s="1"/>
      <c r="DYH53" s="1"/>
      <c r="DYI53" s="1"/>
      <c r="DYJ53" s="1"/>
      <c r="DYK53" s="1"/>
      <c r="DYL53" s="1"/>
      <c r="DYM53" s="1"/>
      <c r="DYN53" s="1"/>
      <c r="DYO53" s="1"/>
      <c r="DYP53" s="1"/>
      <c r="DYQ53" s="1"/>
      <c r="DYR53" s="1"/>
      <c r="DYS53" s="1"/>
      <c r="DYT53" s="1"/>
      <c r="DYU53" s="1"/>
      <c r="DYV53" s="1"/>
      <c r="DYW53" s="1"/>
      <c r="DYX53" s="1"/>
      <c r="DYY53" s="1"/>
      <c r="DYZ53" s="1"/>
      <c r="DZA53" s="1"/>
      <c r="DZB53" s="1"/>
      <c r="DZC53" s="1"/>
      <c r="DZD53" s="1"/>
      <c r="DZE53" s="1"/>
      <c r="DZF53" s="1"/>
      <c r="DZG53" s="1"/>
      <c r="DZH53" s="1"/>
      <c r="DZI53" s="1"/>
      <c r="DZJ53" s="1"/>
      <c r="DZK53" s="1"/>
      <c r="DZL53" s="1"/>
      <c r="DZM53" s="1"/>
      <c r="DZN53" s="1"/>
      <c r="DZO53" s="1"/>
      <c r="DZP53" s="1"/>
      <c r="DZQ53" s="1"/>
      <c r="DZR53" s="1"/>
      <c r="DZS53" s="1"/>
      <c r="DZT53" s="1"/>
      <c r="DZU53" s="1"/>
      <c r="DZV53" s="1"/>
      <c r="DZW53" s="1"/>
      <c r="DZX53" s="1"/>
      <c r="DZY53" s="1"/>
      <c r="DZZ53" s="1"/>
      <c r="EAA53" s="1"/>
      <c r="EAB53" s="1"/>
      <c r="EAC53" s="1"/>
      <c r="EAD53" s="1"/>
      <c r="EAE53" s="1"/>
      <c r="EAF53" s="1"/>
      <c r="EAG53" s="1"/>
      <c r="EAH53" s="1"/>
      <c r="EAI53" s="1"/>
      <c r="EAJ53" s="1"/>
      <c r="EAK53" s="1"/>
      <c r="EAL53" s="1"/>
      <c r="EAM53" s="1"/>
      <c r="EAN53" s="1"/>
      <c r="EAO53" s="1"/>
      <c r="EAP53" s="1"/>
      <c r="EAQ53" s="1"/>
      <c r="EAR53" s="1"/>
      <c r="EAS53" s="1"/>
      <c r="EAT53" s="1"/>
      <c r="EAU53" s="1"/>
      <c r="EAV53" s="1"/>
      <c r="EAW53" s="1"/>
      <c r="EAX53" s="1"/>
      <c r="EAY53" s="1"/>
      <c r="EAZ53" s="1"/>
      <c r="EBA53" s="1"/>
      <c r="EBB53" s="1"/>
      <c r="EBC53" s="1"/>
      <c r="EBD53" s="1"/>
      <c r="EBE53" s="1"/>
      <c r="EBF53" s="1"/>
      <c r="EBG53" s="1"/>
      <c r="EBH53" s="1"/>
      <c r="EBI53" s="1"/>
      <c r="EBJ53" s="1"/>
      <c r="EBK53" s="1"/>
      <c r="EBL53" s="1"/>
      <c r="EBM53" s="1"/>
      <c r="EBN53" s="1"/>
      <c r="EBO53" s="1"/>
      <c r="EBP53" s="1"/>
      <c r="EBQ53" s="1"/>
      <c r="EBR53" s="1"/>
      <c r="EBS53" s="1"/>
      <c r="EBT53" s="1"/>
      <c r="EBU53" s="1"/>
      <c r="EBV53" s="1"/>
      <c r="EBW53" s="1"/>
      <c r="EBX53" s="1"/>
      <c r="EBY53" s="1"/>
      <c r="EBZ53" s="1"/>
      <c r="ECA53" s="1"/>
      <c r="ECB53" s="1"/>
      <c r="ECC53" s="1"/>
      <c r="ECD53" s="1"/>
      <c r="ECE53" s="1"/>
      <c r="ECF53" s="1"/>
      <c r="ECG53" s="1"/>
      <c r="ECH53" s="1"/>
      <c r="ECI53" s="1"/>
      <c r="ECJ53" s="1"/>
      <c r="ECK53" s="1"/>
      <c r="ECL53" s="1"/>
      <c r="ECM53" s="1"/>
      <c r="ECN53" s="1"/>
      <c r="ECO53" s="1"/>
      <c r="ECP53" s="1"/>
      <c r="ECQ53" s="1"/>
      <c r="ECR53" s="1"/>
      <c r="ECS53" s="1"/>
      <c r="ECT53" s="1"/>
      <c r="ECU53" s="1"/>
      <c r="ECV53" s="1"/>
      <c r="ECW53" s="1"/>
      <c r="ECX53" s="1"/>
      <c r="ECY53" s="1"/>
      <c r="ECZ53" s="1"/>
      <c r="EDA53" s="1"/>
      <c r="EDB53" s="1"/>
      <c r="EDC53" s="1"/>
      <c r="EDD53" s="1"/>
      <c r="EDE53" s="1"/>
      <c r="EDF53" s="1"/>
      <c r="EDG53" s="1"/>
      <c r="EDH53" s="1"/>
      <c r="EDI53" s="1"/>
      <c r="EDJ53" s="1"/>
      <c r="EDK53" s="1"/>
      <c r="EDL53" s="1"/>
      <c r="EDM53" s="1"/>
      <c r="EDN53" s="1"/>
      <c r="EDO53" s="1"/>
      <c r="EDP53" s="1"/>
      <c r="EDQ53" s="1"/>
      <c r="EDR53" s="1"/>
      <c r="EDS53" s="1"/>
      <c r="EDT53" s="1"/>
      <c r="EDU53" s="1"/>
      <c r="EDV53" s="1"/>
      <c r="EDW53" s="1"/>
      <c r="EDX53" s="1"/>
      <c r="EDY53" s="1"/>
      <c r="EDZ53" s="1"/>
      <c r="EEA53" s="1"/>
      <c r="EEB53" s="1"/>
      <c r="EEC53" s="1"/>
      <c r="EED53" s="1"/>
      <c r="EEE53" s="1"/>
      <c r="EEF53" s="1"/>
      <c r="EEG53" s="1"/>
      <c r="EEH53" s="1"/>
      <c r="EEI53" s="1"/>
      <c r="EEJ53" s="1"/>
      <c r="EEK53" s="1"/>
      <c r="EEL53" s="1"/>
      <c r="EEM53" s="1"/>
      <c r="EEN53" s="1"/>
      <c r="EEO53" s="1"/>
      <c r="EEP53" s="1"/>
      <c r="EEQ53" s="1"/>
      <c r="EER53" s="1"/>
      <c r="EES53" s="1"/>
      <c r="EET53" s="1"/>
      <c r="EEU53" s="1"/>
      <c r="EEV53" s="1"/>
      <c r="EEW53" s="1"/>
      <c r="EEX53" s="1"/>
      <c r="EEY53" s="1"/>
      <c r="EEZ53" s="1"/>
      <c r="EFA53" s="1"/>
      <c r="EFB53" s="1"/>
      <c r="EFC53" s="1"/>
      <c r="EFD53" s="1"/>
      <c r="EFE53" s="1"/>
      <c r="EFF53" s="1"/>
      <c r="EFG53" s="1"/>
      <c r="EFH53" s="1"/>
      <c r="EFI53" s="1"/>
      <c r="EFJ53" s="1"/>
      <c r="EFK53" s="1"/>
      <c r="EFL53" s="1"/>
      <c r="EFM53" s="1"/>
      <c r="EFN53" s="1"/>
      <c r="EFO53" s="1"/>
      <c r="EFP53" s="1"/>
      <c r="EFQ53" s="1"/>
      <c r="EFR53" s="1"/>
      <c r="EFS53" s="1"/>
      <c r="EFT53" s="1"/>
      <c r="EFU53" s="1"/>
      <c r="EFV53" s="1"/>
      <c r="EFW53" s="1"/>
      <c r="EFX53" s="1"/>
      <c r="EFY53" s="1"/>
      <c r="EFZ53" s="1"/>
      <c r="EGA53" s="1"/>
      <c r="EGB53" s="1"/>
      <c r="EGC53" s="1"/>
      <c r="EGD53" s="1"/>
      <c r="EGE53" s="1"/>
      <c r="EGF53" s="1"/>
      <c r="EGG53" s="1"/>
      <c r="EGH53" s="1"/>
      <c r="EGI53" s="1"/>
      <c r="EGJ53" s="1"/>
      <c r="EGK53" s="1"/>
      <c r="EGL53" s="1"/>
      <c r="EGM53" s="1"/>
      <c r="EGN53" s="1"/>
      <c r="EGO53" s="1"/>
      <c r="EGP53" s="1"/>
      <c r="EGQ53" s="1"/>
      <c r="EGR53" s="1"/>
      <c r="EGS53" s="1"/>
      <c r="EGT53" s="1"/>
      <c r="EGU53" s="1"/>
      <c r="EGV53" s="1"/>
      <c r="EGW53" s="1"/>
      <c r="EGX53" s="1"/>
      <c r="EGY53" s="1"/>
      <c r="EGZ53" s="1"/>
      <c r="EHA53" s="1"/>
      <c r="EHB53" s="1"/>
      <c r="EHC53" s="1"/>
      <c r="EHD53" s="1"/>
      <c r="EHE53" s="1"/>
      <c r="EHF53" s="1"/>
      <c r="EHG53" s="1"/>
      <c r="EHH53" s="1"/>
      <c r="EHI53" s="1"/>
      <c r="EHJ53" s="1"/>
      <c r="EHK53" s="1"/>
      <c r="EHL53" s="1"/>
      <c r="EHM53" s="1"/>
      <c r="EHN53" s="1"/>
      <c r="EHO53" s="1"/>
      <c r="EHP53" s="1"/>
      <c r="EHQ53" s="1"/>
      <c r="EHR53" s="1"/>
      <c r="EHS53" s="1"/>
      <c r="EHT53" s="1"/>
      <c r="EHU53" s="1"/>
      <c r="EHV53" s="1"/>
      <c r="EHW53" s="1"/>
      <c r="EHX53" s="1"/>
      <c r="EHY53" s="1"/>
      <c r="EHZ53" s="1"/>
      <c r="EIA53" s="1"/>
      <c r="EIB53" s="1"/>
      <c r="EIC53" s="1"/>
      <c r="EID53" s="1"/>
      <c r="EIE53" s="1"/>
      <c r="EIF53" s="1"/>
      <c r="EIG53" s="1"/>
      <c r="EIH53" s="1"/>
      <c r="EII53" s="1"/>
      <c r="EIJ53" s="1"/>
      <c r="EIK53" s="1"/>
      <c r="EIL53" s="1"/>
      <c r="EIM53" s="1"/>
      <c r="EIN53" s="1"/>
      <c r="EIO53" s="1"/>
      <c r="EIP53" s="1"/>
      <c r="EIQ53" s="1"/>
      <c r="EIR53" s="1"/>
      <c r="EIS53" s="1"/>
      <c r="EIT53" s="1"/>
      <c r="EIU53" s="1"/>
      <c r="EIV53" s="1"/>
      <c r="EIW53" s="1"/>
      <c r="EIX53" s="1"/>
      <c r="EIY53" s="1"/>
      <c r="EIZ53" s="1"/>
      <c r="EJA53" s="1"/>
      <c r="EJB53" s="1"/>
      <c r="EJC53" s="1"/>
      <c r="EJD53" s="1"/>
      <c r="EJE53" s="1"/>
      <c r="EJF53" s="1"/>
      <c r="EJG53" s="1"/>
      <c r="EJH53" s="1"/>
      <c r="EJI53" s="1"/>
      <c r="EJJ53" s="1"/>
      <c r="EJK53" s="1"/>
      <c r="EJL53" s="1"/>
      <c r="EJM53" s="1"/>
      <c r="EJN53" s="1"/>
      <c r="EJO53" s="1"/>
      <c r="EJP53" s="1"/>
      <c r="EJQ53" s="1"/>
      <c r="EJR53" s="1"/>
      <c r="EJS53" s="1"/>
      <c r="EJT53" s="1"/>
      <c r="EJU53" s="1"/>
      <c r="EJV53" s="1"/>
      <c r="EJW53" s="1"/>
      <c r="EJX53" s="1"/>
      <c r="EJY53" s="1"/>
      <c r="EJZ53" s="1"/>
      <c r="EKA53" s="1"/>
      <c r="EKB53" s="1"/>
      <c r="EKC53" s="1"/>
      <c r="EKD53" s="1"/>
      <c r="EKE53" s="1"/>
      <c r="EKF53" s="1"/>
      <c r="EKG53" s="1"/>
      <c r="EKH53" s="1"/>
      <c r="EKI53" s="1"/>
      <c r="EKJ53" s="1"/>
      <c r="EKK53" s="1"/>
      <c r="EKL53" s="1"/>
      <c r="EKM53" s="1"/>
      <c r="EKN53" s="1"/>
      <c r="EKO53" s="1"/>
      <c r="EKP53" s="1"/>
      <c r="EKQ53" s="1"/>
      <c r="EKR53" s="1"/>
      <c r="EKS53" s="1"/>
      <c r="EKT53" s="1"/>
      <c r="EKU53" s="1"/>
      <c r="EKV53" s="1"/>
      <c r="EKW53" s="1"/>
      <c r="EKX53" s="1"/>
      <c r="EKY53" s="1"/>
      <c r="EKZ53" s="1"/>
      <c r="ELA53" s="1"/>
      <c r="ELB53" s="1"/>
      <c r="ELC53" s="1"/>
      <c r="ELD53" s="1"/>
      <c r="ELE53" s="1"/>
      <c r="ELF53" s="1"/>
      <c r="ELG53" s="1"/>
      <c r="ELH53" s="1"/>
      <c r="ELI53" s="1"/>
      <c r="ELJ53" s="1"/>
      <c r="ELK53" s="1"/>
      <c r="ELL53" s="1"/>
      <c r="ELM53" s="1"/>
      <c r="ELN53" s="1"/>
      <c r="ELO53" s="1"/>
      <c r="ELP53" s="1"/>
      <c r="ELQ53" s="1"/>
      <c r="ELR53" s="1"/>
      <c r="ELS53" s="1"/>
      <c r="ELT53" s="1"/>
      <c r="ELU53" s="1"/>
      <c r="ELV53" s="1"/>
      <c r="ELW53" s="1"/>
      <c r="ELX53" s="1"/>
      <c r="ELY53" s="1"/>
      <c r="ELZ53" s="1"/>
      <c r="EMA53" s="1"/>
      <c r="EMB53" s="1"/>
      <c r="EMC53" s="1"/>
      <c r="EMD53" s="1"/>
      <c r="EME53" s="1"/>
      <c r="EMF53" s="1"/>
      <c r="EMG53" s="1"/>
      <c r="EMH53" s="1"/>
      <c r="EMI53" s="1"/>
      <c r="EMJ53" s="1"/>
      <c r="EMK53" s="1"/>
      <c r="EML53" s="1"/>
      <c r="EMM53" s="1"/>
      <c r="EMN53" s="1"/>
      <c r="EMO53" s="1"/>
      <c r="EMP53" s="1"/>
      <c r="EMQ53" s="1"/>
      <c r="EMR53" s="1"/>
      <c r="EMS53" s="1"/>
      <c r="EMT53" s="1"/>
      <c r="EMU53" s="1"/>
      <c r="EMV53" s="1"/>
      <c r="EMW53" s="1"/>
      <c r="EMX53" s="1"/>
      <c r="EMY53" s="1"/>
      <c r="EMZ53" s="1"/>
      <c r="ENA53" s="1"/>
      <c r="ENB53" s="1"/>
      <c r="ENC53" s="1"/>
      <c r="END53" s="1"/>
      <c r="ENE53" s="1"/>
      <c r="ENF53" s="1"/>
      <c r="ENG53" s="1"/>
      <c r="ENH53" s="1"/>
      <c r="ENI53" s="1"/>
      <c r="ENJ53" s="1"/>
      <c r="ENK53" s="1"/>
      <c r="ENL53" s="1"/>
      <c r="ENM53" s="1"/>
      <c r="ENN53" s="1"/>
      <c r="ENO53" s="1"/>
      <c r="ENP53" s="1"/>
      <c r="ENQ53" s="1"/>
      <c r="ENR53" s="1"/>
      <c r="ENS53" s="1"/>
      <c r="ENT53" s="1"/>
      <c r="ENU53" s="1"/>
      <c r="ENV53" s="1"/>
      <c r="ENW53" s="1"/>
      <c r="ENX53" s="1"/>
      <c r="ENY53" s="1"/>
      <c r="ENZ53" s="1"/>
      <c r="EOA53" s="1"/>
      <c r="EOB53" s="1"/>
      <c r="EOC53" s="1"/>
      <c r="EOD53" s="1"/>
      <c r="EOE53" s="1"/>
      <c r="EOF53" s="1"/>
      <c r="EOG53" s="1"/>
      <c r="EOH53" s="1"/>
      <c r="EOI53" s="1"/>
      <c r="EOJ53" s="1"/>
      <c r="EOK53" s="1"/>
      <c r="EOL53" s="1"/>
      <c r="EOM53" s="1"/>
      <c r="EON53" s="1"/>
      <c r="EOO53" s="1"/>
      <c r="EOP53" s="1"/>
      <c r="EOQ53" s="1"/>
      <c r="EOR53" s="1"/>
      <c r="EOS53" s="1"/>
      <c r="EOT53" s="1"/>
      <c r="EOU53" s="1"/>
      <c r="EOV53" s="1"/>
      <c r="EOW53" s="1"/>
      <c r="EOX53" s="1"/>
      <c r="EOY53" s="1"/>
      <c r="EOZ53" s="1"/>
      <c r="EPA53" s="1"/>
      <c r="EPB53" s="1"/>
      <c r="EPC53" s="1"/>
      <c r="EPD53" s="1"/>
      <c r="EPE53" s="1"/>
      <c r="EPF53" s="1"/>
      <c r="EPG53" s="1"/>
      <c r="EPH53" s="1"/>
      <c r="EPI53" s="1"/>
      <c r="EPJ53" s="1"/>
      <c r="EPK53" s="1"/>
      <c r="EPL53" s="1"/>
      <c r="EPM53" s="1"/>
      <c r="EPN53" s="1"/>
      <c r="EPO53" s="1"/>
      <c r="EPP53" s="1"/>
      <c r="EPQ53" s="1"/>
      <c r="EPR53" s="1"/>
      <c r="EPS53" s="1"/>
      <c r="EPT53" s="1"/>
      <c r="EPU53" s="1"/>
      <c r="EPV53" s="1"/>
      <c r="EPW53" s="1"/>
      <c r="EPX53" s="1"/>
      <c r="EPY53" s="1"/>
      <c r="EPZ53" s="1"/>
      <c r="EQA53" s="1"/>
      <c r="EQB53" s="1"/>
      <c r="EQC53" s="1"/>
      <c r="EQD53" s="1"/>
      <c r="EQE53" s="1"/>
      <c r="EQF53" s="1"/>
      <c r="EQG53" s="1"/>
      <c r="EQH53" s="1"/>
      <c r="EQI53" s="1"/>
      <c r="EQJ53" s="1"/>
      <c r="EQK53" s="1"/>
      <c r="EQL53" s="1"/>
      <c r="EQM53" s="1"/>
      <c r="EQN53" s="1"/>
      <c r="EQO53" s="1"/>
      <c r="EQP53" s="1"/>
      <c r="EQQ53" s="1"/>
      <c r="EQR53" s="1"/>
      <c r="EQS53" s="1"/>
      <c r="EQT53" s="1"/>
      <c r="EQU53" s="1"/>
      <c r="EQV53" s="1"/>
      <c r="EQW53" s="1"/>
      <c r="EQX53" s="1"/>
      <c r="EQY53" s="1"/>
      <c r="EQZ53" s="1"/>
      <c r="ERA53" s="1"/>
      <c r="ERB53" s="1"/>
      <c r="ERC53" s="1"/>
      <c r="ERD53" s="1"/>
      <c r="ERE53" s="1"/>
      <c r="ERF53" s="1"/>
      <c r="ERG53" s="1"/>
      <c r="ERH53" s="1"/>
      <c r="ERI53" s="1"/>
      <c r="ERJ53" s="1"/>
      <c r="ERK53" s="1"/>
      <c r="ERL53" s="1"/>
      <c r="ERM53" s="1"/>
      <c r="ERN53" s="1"/>
      <c r="ERO53" s="1"/>
      <c r="ERP53" s="1"/>
      <c r="ERQ53" s="1"/>
      <c r="ERR53" s="1"/>
      <c r="ERS53" s="1"/>
      <c r="ERT53" s="1"/>
      <c r="ERU53" s="1"/>
      <c r="ERV53" s="1"/>
      <c r="ERW53" s="1"/>
      <c r="ERX53" s="1"/>
      <c r="ERY53" s="1"/>
      <c r="ERZ53" s="1"/>
      <c r="ESA53" s="1"/>
      <c r="ESB53" s="1"/>
      <c r="ESC53" s="1"/>
      <c r="ESD53" s="1"/>
      <c r="ESE53" s="1"/>
      <c r="ESF53" s="1"/>
      <c r="ESG53" s="1"/>
      <c r="ESH53" s="1"/>
      <c r="ESI53" s="1"/>
      <c r="ESJ53" s="1"/>
      <c r="ESK53" s="1"/>
      <c r="ESL53" s="1"/>
      <c r="ESM53" s="1"/>
      <c r="ESN53" s="1"/>
      <c r="ESO53" s="1"/>
      <c r="ESP53" s="1"/>
      <c r="ESQ53" s="1"/>
      <c r="ESR53" s="1"/>
      <c r="ESS53" s="1"/>
      <c r="EST53" s="1"/>
      <c r="ESU53" s="1"/>
      <c r="ESV53" s="1"/>
      <c r="ESW53" s="1"/>
      <c r="ESX53" s="1"/>
      <c r="ESY53" s="1"/>
      <c r="ESZ53" s="1"/>
      <c r="ETA53" s="1"/>
      <c r="ETB53" s="1"/>
      <c r="ETC53" s="1"/>
      <c r="ETD53" s="1"/>
      <c r="ETE53" s="1"/>
      <c r="ETF53" s="1"/>
      <c r="ETG53" s="1"/>
      <c r="ETH53" s="1"/>
      <c r="ETI53" s="1"/>
      <c r="ETJ53" s="1"/>
      <c r="ETK53" s="1"/>
      <c r="ETL53" s="1"/>
      <c r="ETM53" s="1"/>
      <c r="ETN53" s="1"/>
      <c r="ETO53" s="1"/>
      <c r="ETP53" s="1"/>
      <c r="ETQ53" s="1"/>
      <c r="ETR53" s="1"/>
      <c r="ETS53" s="1"/>
      <c r="ETT53" s="1"/>
      <c r="ETU53" s="1"/>
      <c r="ETV53" s="1"/>
      <c r="ETW53" s="1"/>
      <c r="ETX53" s="1"/>
      <c r="ETY53" s="1"/>
      <c r="ETZ53" s="1"/>
      <c r="EUA53" s="1"/>
      <c r="EUB53" s="1"/>
      <c r="EUC53" s="1"/>
      <c r="EUD53" s="1"/>
      <c r="EUE53" s="1"/>
      <c r="EUF53" s="1"/>
      <c r="EUG53" s="1"/>
      <c r="EUH53" s="1"/>
      <c r="EUI53" s="1"/>
      <c r="EUJ53" s="1"/>
      <c r="EUK53" s="1"/>
      <c r="EUL53" s="1"/>
      <c r="EUM53" s="1"/>
      <c r="EUN53" s="1"/>
      <c r="EUO53" s="1"/>
      <c r="EUP53" s="1"/>
      <c r="EUQ53" s="1"/>
      <c r="EUR53" s="1"/>
      <c r="EUS53" s="1"/>
      <c r="EUT53" s="1"/>
      <c r="EUU53" s="1"/>
      <c r="EUV53" s="1"/>
      <c r="EUW53" s="1"/>
      <c r="EUX53" s="1"/>
      <c r="EUY53" s="1"/>
      <c r="EUZ53" s="1"/>
      <c r="EVA53" s="1"/>
      <c r="EVB53" s="1"/>
      <c r="EVC53" s="1"/>
      <c r="EVD53" s="1"/>
      <c r="EVE53" s="1"/>
      <c r="EVF53" s="1"/>
      <c r="EVG53" s="1"/>
      <c r="EVH53" s="1"/>
      <c r="EVI53" s="1"/>
      <c r="EVJ53" s="1"/>
      <c r="EVK53" s="1"/>
      <c r="EVL53" s="1"/>
      <c r="EVM53" s="1"/>
      <c r="EVN53" s="1"/>
      <c r="EVO53" s="1"/>
      <c r="EVP53" s="1"/>
      <c r="EVQ53" s="1"/>
      <c r="EVR53" s="1"/>
      <c r="EVS53" s="1"/>
      <c r="EVT53" s="1"/>
      <c r="EVU53" s="1"/>
      <c r="EVV53" s="1"/>
      <c r="EVW53" s="1"/>
      <c r="EVX53" s="1"/>
      <c r="EVY53" s="1"/>
      <c r="EVZ53" s="1"/>
      <c r="EWA53" s="1"/>
      <c r="EWB53" s="1"/>
      <c r="EWC53" s="1"/>
      <c r="EWD53" s="1"/>
      <c r="EWE53" s="1"/>
      <c r="EWF53" s="1"/>
      <c r="EWG53" s="1"/>
      <c r="EWH53" s="1"/>
      <c r="EWI53" s="1"/>
      <c r="EWJ53" s="1"/>
      <c r="EWK53" s="1"/>
      <c r="EWL53" s="1"/>
      <c r="EWM53" s="1"/>
      <c r="EWN53" s="1"/>
      <c r="EWO53" s="1"/>
      <c r="EWP53" s="1"/>
      <c r="EWQ53" s="1"/>
      <c r="EWR53" s="1"/>
      <c r="EWS53" s="1"/>
      <c r="EWT53" s="1"/>
      <c r="EWU53" s="1"/>
      <c r="EWV53" s="1"/>
      <c r="EWW53" s="1"/>
      <c r="EWX53" s="1"/>
      <c r="EWY53" s="1"/>
      <c r="EWZ53" s="1"/>
      <c r="EXA53" s="1"/>
      <c r="EXB53" s="1"/>
      <c r="EXC53" s="1"/>
      <c r="EXD53" s="1"/>
      <c r="EXE53" s="1"/>
      <c r="EXF53" s="1"/>
      <c r="EXG53" s="1"/>
      <c r="EXH53" s="1"/>
      <c r="EXI53" s="1"/>
      <c r="EXJ53" s="1"/>
      <c r="EXK53" s="1"/>
      <c r="EXL53" s="1"/>
      <c r="EXM53" s="1"/>
      <c r="EXN53" s="1"/>
      <c r="EXO53" s="1"/>
      <c r="EXP53" s="1"/>
      <c r="EXQ53" s="1"/>
      <c r="EXR53" s="1"/>
      <c r="EXS53" s="1"/>
      <c r="EXT53" s="1"/>
      <c r="EXU53" s="1"/>
      <c r="EXV53" s="1"/>
      <c r="EXW53" s="1"/>
      <c r="EXX53" s="1"/>
      <c r="EXY53" s="1"/>
      <c r="EXZ53" s="1"/>
      <c r="EYA53" s="1"/>
      <c r="EYB53" s="1"/>
      <c r="EYC53" s="1"/>
      <c r="EYD53" s="1"/>
      <c r="EYE53" s="1"/>
      <c r="EYF53" s="1"/>
      <c r="EYG53" s="1"/>
      <c r="EYH53" s="1"/>
      <c r="EYI53" s="1"/>
      <c r="EYJ53" s="1"/>
      <c r="EYK53" s="1"/>
      <c r="EYL53" s="1"/>
      <c r="EYM53" s="1"/>
      <c r="EYN53" s="1"/>
      <c r="EYO53" s="1"/>
      <c r="EYP53" s="1"/>
      <c r="EYQ53" s="1"/>
      <c r="EYR53" s="1"/>
      <c r="EYS53" s="1"/>
      <c r="EYT53" s="1"/>
      <c r="EYU53" s="1"/>
      <c r="EYV53" s="1"/>
      <c r="EYW53" s="1"/>
      <c r="EYX53" s="1"/>
      <c r="EYY53" s="1"/>
      <c r="EYZ53" s="1"/>
      <c r="EZA53" s="1"/>
      <c r="EZB53" s="1"/>
      <c r="EZC53" s="1"/>
      <c r="EZD53" s="1"/>
      <c r="EZE53" s="1"/>
      <c r="EZF53" s="1"/>
      <c r="EZG53" s="1"/>
      <c r="EZH53" s="1"/>
      <c r="EZI53" s="1"/>
      <c r="EZJ53" s="1"/>
      <c r="EZK53" s="1"/>
      <c r="EZL53" s="1"/>
      <c r="EZM53" s="1"/>
      <c r="EZN53" s="1"/>
      <c r="EZO53" s="1"/>
      <c r="EZP53" s="1"/>
      <c r="EZQ53" s="1"/>
      <c r="EZR53" s="1"/>
      <c r="EZS53" s="1"/>
      <c r="EZT53" s="1"/>
      <c r="EZU53" s="1"/>
      <c r="EZV53" s="1"/>
      <c r="EZW53" s="1"/>
      <c r="EZX53" s="1"/>
      <c r="EZY53" s="1"/>
      <c r="EZZ53" s="1"/>
      <c r="FAA53" s="1"/>
      <c r="FAB53" s="1"/>
      <c r="FAC53" s="1"/>
      <c r="FAD53" s="1"/>
      <c r="FAE53" s="1"/>
      <c r="FAF53" s="1"/>
      <c r="FAG53" s="1"/>
      <c r="FAH53" s="1"/>
      <c r="FAI53" s="1"/>
      <c r="FAJ53" s="1"/>
      <c r="FAK53" s="1"/>
      <c r="FAL53" s="1"/>
      <c r="FAM53" s="1"/>
      <c r="FAN53" s="1"/>
      <c r="FAO53" s="1"/>
      <c r="FAP53" s="1"/>
      <c r="FAQ53" s="1"/>
      <c r="FAR53" s="1"/>
      <c r="FAS53" s="1"/>
      <c r="FAT53" s="1"/>
      <c r="FAU53" s="1"/>
      <c r="FAV53" s="1"/>
      <c r="FAW53" s="1"/>
      <c r="FAX53" s="1"/>
      <c r="FAY53" s="1"/>
      <c r="FAZ53" s="1"/>
      <c r="FBA53" s="1"/>
      <c r="FBB53" s="1"/>
      <c r="FBC53" s="1"/>
      <c r="FBD53" s="1"/>
      <c r="FBE53" s="1"/>
      <c r="FBF53" s="1"/>
      <c r="FBG53" s="1"/>
      <c r="FBH53" s="1"/>
      <c r="FBI53" s="1"/>
      <c r="FBJ53" s="1"/>
      <c r="FBK53" s="1"/>
      <c r="FBL53" s="1"/>
      <c r="FBM53" s="1"/>
      <c r="FBN53" s="1"/>
      <c r="FBO53" s="1"/>
      <c r="FBP53" s="1"/>
      <c r="FBQ53" s="1"/>
      <c r="FBR53" s="1"/>
      <c r="FBS53" s="1"/>
      <c r="FBT53" s="1"/>
      <c r="FBU53" s="1"/>
      <c r="FBV53" s="1"/>
      <c r="FBW53" s="1"/>
      <c r="FBX53" s="1"/>
      <c r="FBY53" s="1"/>
      <c r="FBZ53" s="1"/>
      <c r="FCA53" s="1"/>
      <c r="FCB53" s="1"/>
      <c r="FCC53" s="1"/>
      <c r="FCD53" s="1"/>
      <c r="FCE53" s="1"/>
      <c r="FCF53" s="1"/>
      <c r="FCG53" s="1"/>
      <c r="FCH53" s="1"/>
      <c r="FCI53" s="1"/>
      <c r="FCJ53" s="1"/>
      <c r="FCK53" s="1"/>
      <c r="FCL53" s="1"/>
      <c r="FCM53" s="1"/>
      <c r="FCN53" s="1"/>
      <c r="FCO53" s="1"/>
      <c r="FCP53" s="1"/>
      <c r="FCQ53" s="1"/>
      <c r="FCR53" s="1"/>
      <c r="FCS53" s="1"/>
      <c r="FCT53" s="1"/>
      <c r="FCU53" s="1"/>
      <c r="FCV53" s="1"/>
      <c r="FCW53" s="1"/>
      <c r="FCX53" s="1"/>
      <c r="FCY53" s="1"/>
      <c r="FCZ53" s="1"/>
      <c r="FDA53" s="1"/>
      <c r="FDB53" s="1"/>
      <c r="FDC53" s="1"/>
      <c r="FDD53" s="1"/>
      <c r="FDE53" s="1"/>
      <c r="FDF53" s="1"/>
      <c r="FDG53" s="1"/>
      <c r="FDH53" s="1"/>
      <c r="FDI53" s="1"/>
      <c r="FDJ53" s="1"/>
      <c r="FDK53" s="1"/>
      <c r="FDL53" s="1"/>
      <c r="FDM53" s="1"/>
      <c r="FDN53" s="1"/>
      <c r="FDO53" s="1"/>
      <c r="FDP53" s="1"/>
      <c r="FDQ53" s="1"/>
      <c r="FDR53" s="1"/>
      <c r="FDS53" s="1"/>
      <c r="FDT53" s="1"/>
      <c r="FDU53" s="1"/>
      <c r="FDV53" s="1"/>
      <c r="FDW53" s="1"/>
      <c r="FDX53" s="1"/>
      <c r="FDY53" s="1"/>
      <c r="FDZ53" s="1"/>
      <c r="FEA53" s="1"/>
      <c r="FEB53" s="1"/>
      <c r="FEC53" s="1"/>
      <c r="FED53" s="1"/>
      <c r="FEE53" s="1"/>
      <c r="FEF53" s="1"/>
      <c r="FEG53" s="1"/>
      <c r="FEH53" s="1"/>
      <c r="FEI53" s="1"/>
      <c r="FEJ53" s="1"/>
      <c r="FEK53" s="1"/>
      <c r="FEL53" s="1"/>
      <c r="FEM53" s="1"/>
      <c r="FEN53" s="1"/>
      <c r="FEO53" s="1"/>
      <c r="FEP53" s="1"/>
      <c r="FEQ53" s="1"/>
      <c r="FER53" s="1"/>
      <c r="FES53" s="1"/>
      <c r="FET53" s="1"/>
      <c r="FEU53" s="1"/>
      <c r="FEV53" s="1"/>
      <c r="FEW53" s="1"/>
      <c r="FEX53" s="1"/>
      <c r="FEY53" s="1"/>
      <c r="FEZ53" s="1"/>
      <c r="FFA53" s="1"/>
      <c r="FFB53" s="1"/>
      <c r="FFC53" s="1"/>
      <c r="FFD53" s="1"/>
      <c r="FFE53" s="1"/>
      <c r="FFF53" s="1"/>
      <c r="FFG53" s="1"/>
      <c r="FFH53" s="1"/>
      <c r="FFI53" s="1"/>
      <c r="FFJ53" s="1"/>
      <c r="FFK53" s="1"/>
      <c r="FFL53" s="1"/>
      <c r="FFM53" s="1"/>
      <c r="FFN53" s="1"/>
      <c r="FFO53" s="1"/>
      <c r="FFP53" s="1"/>
      <c r="FFQ53" s="1"/>
      <c r="FFR53" s="1"/>
      <c r="FFS53" s="1"/>
      <c r="FFT53" s="1"/>
      <c r="FFU53" s="1"/>
      <c r="FFV53" s="1"/>
      <c r="FFW53" s="1"/>
      <c r="FFX53" s="1"/>
      <c r="FFY53" s="1"/>
      <c r="FFZ53" s="1"/>
      <c r="FGA53" s="1"/>
      <c r="FGB53" s="1"/>
      <c r="FGC53" s="1"/>
      <c r="FGD53" s="1"/>
      <c r="FGE53" s="1"/>
      <c r="FGF53" s="1"/>
      <c r="FGG53" s="1"/>
      <c r="FGH53" s="1"/>
      <c r="FGI53" s="1"/>
      <c r="FGJ53" s="1"/>
      <c r="FGK53" s="1"/>
      <c r="FGL53" s="1"/>
      <c r="FGM53" s="1"/>
      <c r="FGN53" s="1"/>
      <c r="FGO53" s="1"/>
      <c r="FGP53" s="1"/>
      <c r="FGQ53" s="1"/>
      <c r="FGR53" s="1"/>
      <c r="FGS53" s="1"/>
      <c r="FGT53" s="1"/>
      <c r="FGU53" s="1"/>
      <c r="FGV53" s="1"/>
      <c r="FGW53" s="1"/>
      <c r="FGX53" s="1"/>
      <c r="FGY53" s="1"/>
      <c r="FGZ53" s="1"/>
      <c r="FHA53" s="1"/>
      <c r="FHB53" s="1"/>
      <c r="FHC53" s="1"/>
      <c r="FHD53" s="1"/>
      <c r="FHE53" s="1"/>
      <c r="FHF53" s="1"/>
      <c r="FHG53" s="1"/>
      <c r="FHH53" s="1"/>
      <c r="FHI53" s="1"/>
      <c r="FHJ53" s="1"/>
      <c r="FHK53" s="1"/>
      <c r="FHL53" s="1"/>
      <c r="FHM53" s="1"/>
      <c r="FHN53" s="1"/>
      <c r="FHO53" s="1"/>
      <c r="FHP53" s="1"/>
      <c r="FHQ53" s="1"/>
      <c r="FHR53" s="1"/>
      <c r="FHS53" s="1"/>
      <c r="FHT53" s="1"/>
      <c r="FHU53" s="1"/>
      <c r="FHV53" s="1"/>
      <c r="FHW53" s="1"/>
      <c r="FHX53" s="1"/>
      <c r="FHY53" s="1"/>
      <c r="FHZ53" s="1"/>
      <c r="FIA53" s="1"/>
      <c r="FIB53" s="1"/>
      <c r="FIC53" s="1"/>
      <c r="FID53" s="1"/>
      <c r="FIE53" s="1"/>
      <c r="FIF53" s="1"/>
      <c r="FIG53" s="1"/>
      <c r="FIH53" s="1"/>
      <c r="FII53" s="1"/>
      <c r="FIJ53" s="1"/>
      <c r="FIK53" s="1"/>
      <c r="FIL53" s="1"/>
      <c r="FIM53" s="1"/>
      <c r="FIN53" s="1"/>
      <c r="FIO53" s="1"/>
      <c r="FIP53" s="1"/>
      <c r="FIQ53" s="1"/>
      <c r="FIR53" s="1"/>
      <c r="FIS53" s="1"/>
      <c r="FIT53" s="1"/>
      <c r="FIU53" s="1"/>
      <c r="FIV53" s="1"/>
      <c r="FIW53" s="1"/>
      <c r="FIX53" s="1"/>
      <c r="FIY53" s="1"/>
      <c r="FIZ53" s="1"/>
      <c r="FJA53" s="1"/>
      <c r="FJB53" s="1"/>
      <c r="FJC53" s="1"/>
      <c r="FJD53" s="1"/>
      <c r="FJE53" s="1"/>
      <c r="FJF53" s="1"/>
      <c r="FJG53" s="1"/>
      <c r="FJH53" s="1"/>
      <c r="FJI53" s="1"/>
      <c r="FJJ53" s="1"/>
      <c r="FJK53" s="1"/>
      <c r="FJL53" s="1"/>
      <c r="FJM53" s="1"/>
      <c r="FJN53" s="1"/>
      <c r="FJO53" s="1"/>
      <c r="FJP53" s="1"/>
      <c r="FJQ53" s="1"/>
      <c r="FJR53" s="1"/>
      <c r="FJS53" s="1"/>
      <c r="FJT53" s="1"/>
      <c r="FJU53" s="1"/>
      <c r="FJV53" s="1"/>
      <c r="FJW53" s="1"/>
      <c r="FJX53" s="1"/>
      <c r="FJY53" s="1"/>
      <c r="FJZ53" s="1"/>
      <c r="FKA53" s="1"/>
      <c r="FKB53" s="1"/>
      <c r="FKC53" s="1"/>
      <c r="FKD53" s="1"/>
      <c r="FKE53" s="1"/>
      <c r="FKF53" s="1"/>
      <c r="FKG53" s="1"/>
      <c r="FKH53" s="1"/>
      <c r="FKI53" s="1"/>
      <c r="FKJ53" s="1"/>
      <c r="FKK53" s="1"/>
      <c r="FKL53" s="1"/>
      <c r="FKM53" s="1"/>
      <c r="FKN53" s="1"/>
      <c r="FKO53" s="1"/>
      <c r="FKP53" s="1"/>
      <c r="FKQ53" s="1"/>
      <c r="FKR53" s="1"/>
      <c r="FKS53" s="1"/>
      <c r="FKT53" s="1"/>
      <c r="FKU53" s="1"/>
      <c r="FKV53" s="1"/>
      <c r="FKW53" s="1"/>
      <c r="FKX53" s="1"/>
      <c r="FKY53" s="1"/>
      <c r="FKZ53" s="1"/>
      <c r="FLA53" s="1"/>
      <c r="FLB53" s="1"/>
      <c r="FLC53" s="1"/>
      <c r="FLD53" s="1"/>
      <c r="FLE53" s="1"/>
      <c r="FLF53" s="1"/>
      <c r="FLG53" s="1"/>
      <c r="FLH53" s="1"/>
      <c r="FLI53" s="1"/>
      <c r="FLJ53" s="1"/>
      <c r="FLK53" s="1"/>
      <c r="FLL53" s="1"/>
      <c r="FLM53" s="1"/>
      <c r="FLN53" s="1"/>
      <c r="FLO53" s="1"/>
      <c r="FLP53" s="1"/>
      <c r="FLQ53" s="1"/>
      <c r="FLR53" s="1"/>
      <c r="FLS53" s="1"/>
      <c r="FLT53" s="1"/>
      <c r="FLU53" s="1"/>
      <c r="FLV53" s="1"/>
      <c r="FLW53" s="1"/>
      <c r="FLX53" s="1"/>
      <c r="FLY53" s="1"/>
      <c r="FLZ53" s="1"/>
      <c r="FMA53" s="1"/>
      <c r="FMB53" s="1"/>
      <c r="FMC53" s="1"/>
      <c r="FMD53" s="1"/>
      <c r="FME53" s="1"/>
      <c r="FMF53" s="1"/>
      <c r="FMG53" s="1"/>
      <c r="FMH53" s="1"/>
      <c r="FMI53" s="1"/>
      <c r="FMJ53" s="1"/>
      <c r="FMK53" s="1"/>
      <c r="FML53" s="1"/>
      <c r="FMM53" s="1"/>
      <c r="FMN53" s="1"/>
      <c r="FMO53" s="1"/>
      <c r="FMP53" s="1"/>
      <c r="FMQ53" s="1"/>
      <c r="FMR53" s="1"/>
      <c r="FMS53" s="1"/>
      <c r="FMT53" s="1"/>
      <c r="FMU53" s="1"/>
      <c r="FMV53" s="1"/>
      <c r="FMW53" s="1"/>
      <c r="FMX53" s="1"/>
      <c r="FMY53" s="1"/>
      <c r="FMZ53" s="1"/>
      <c r="FNA53" s="1"/>
      <c r="FNB53" s="1"/>
      <c r="FNC53" s="1"/>
      <c r="FND53" s="1"/>
      <c r="FNE53" s="1"/>
      <c r="FNF53" s="1"/>
      <c r="FNG53" s="1"/>
      <c r="FNH53" s="1"/>
      <c r="FNI53" s="1"/>
      <c r="FNJ53" s="1"/>
      <c r="FNK53" s="1"/>
      <c r="FNL53" s="1"/>
      <c r="FNM53" s="1"/>
      <c r="FNN53" s="1"/>
      <c r="FNO53" s="1"/>
      <c r="FNP53" s="1"/>
      <c r="FNQ53" s="1"/>
      <c r="FNR53" s="1"/>
      <c r="FNS53" s="1"/>
      <c r="FNT53" s="1"/>
      <c r="FNU53" s="1"/>
      <c r="FNV53" s="1"/>
      <c r="FNW53" s="1"/>
      <c r="FNX53" s="1"/>
      <c r="FNY53" s="1"/>
      <c r="FNZ53" s="1"/>
      <c r="FOA53" s="1"/>
      <c r="FOB53" s="1"/>
      <c r="FOC53" s="1"/>
      <c r="FOD53" s="1"/>
      <c r="FOE53" s="1"/>
      <c r="FOF53" s="1"/>
      <c r="FOG53" s="1"/>
      <c r="FOH53" s="1"/>
      <c r="FOI53" s="1"/>
      <c r="FOJ53" s="1"/>
      <c r="FOK53" s="1"/>
      <c r="FOL53" s="1"/>
      <c r="FOM53" s="1"/>
      <c r="FON53" s="1"/>
      <c r="FOO53" s="1"/>
      <c r="FOP53" s="1"/>
      <c r="FOQ53" s="1"/>
      <c r="FOR53" s="1"/>
      <c r="FOS53" s="1"/>
      <c r="FOT53" s="1"/>
      <c r="FOU53" s="1"/>
      <c r="FOV53" s="1"/>
      <c r="FOW53" s="1"/>
      <c r="FOX53" s="1"/>
      <c r="FOY53" s="1"/>
      <c r="FOZ53" s="1"/>
      <c r="FPA53" s="1"/>
      <c r="FPB53" s="1"/>
      <c r="FPC53" s="1"/>
      <c r="FPD53" s="1"/>
      <c r="FPE53" s="1"/>
      <c r="FPF53" s="1"/>
      <c r="FPG53" s="1"/>
      <c r="FPH53" s="1"/>
      <c r="FPI53" s="1"/>
      <c r="FPJ53" s="1"/>
      <c r="FPK53" s="1"/>
      <c r="FPL53" s="1"/>
      <c r="FPM53" s="1"/>
      <c r="FPN53" s="1"/>
      <c r="FPO53" s="1"/>
      <c r="FPP53" s="1"/>
      <c r="FPQ53" s="1"/>
      <c r="FPR53" s="1"/>
      <c r="FPS53" s="1"/>
      <c r="FPT53" s="1"/>
      <c r="FPU53" s="1"/>
      <c r="FPV53" s="1"/>
      <c r="FPW53" s="1"/>
      <c r="FPX53" s="1"/>
      <c r="FPY53" s="1"/>
      <c r="FPZ53" s="1"/>
      <c r="FQA53" s="1"/>
      <c r="FQB53" s="1"/>
      <c r="FQC53" s="1"/>
      <c r="FQD53" s="1"/>
      <c r="FQE53" s="1"/>
      <c r="FQF53" s="1"/>
      <c r="FQG53" s="1"/>
      <c r="FQH53" s="1"/>
      <c r="FQI53" s="1"/>
      <c r="FQJ53" s="1"/>
      <c r="FQK53" s="1"/>
      <c r="FQL53" s="1"/>
      <c r="FQM53" s="1"/>
      <c r="FQN53" s="1"/>
      <c r="FQO53" s="1"/>
      <c r="FQP53" s="1"/>
      <c r="FQQ53" s="1"/>
      <c r="FQR53" s="1"/>
      <c r="FQS53" s="1"/>
      <c r="FQT53" s="1"/>
      <c r="FQU53" s="1"/>
      <c r="FQV53" s="1"/>
      <c r="FQW53" s="1"/>
      <c r="FQX53" s="1"/>
      <c r="FQY53" s="1"/>
      <c r="FQZ53" s="1"/>
      <c r="FRA53" s="1"/>
      <c r="FRB53" s="1"/>
      <c r="FRC53" s="1"/>
      <c r="FRD53" s="1"/>
      <c r="FRE53" s="1"/>
      <c r="FRF53" s="1"/>
      <c r="FRG53" s="1"/>
      <c r="FRH53" s="1"/>
      <c r="FRI53" s="1"/>
      <c r="FRJ53" s="1"/>
      <c r="FRK53" s="1"/>
      <c r="FRL53" s="1"/>
      <c r="FRM53" s="1"/>
      <c r="FRN53" s="1"/>
      <c r="FRO53" s="1"/>
      <c r="FRP53" s="1"/>
      <c r="FRQ53" s="1"/>
      <c r="FRR53" s="1"/>
      <c r="FRS53" s="1"/>
      <c r="FRT53" s="1"/>
      <c r="FRU53" s="1"/>
      <c r="FRV53" s="1"/>
      <c r="FRW53" s="1"/>
      <c r="FRX53" s="1"/>
      <c r="FRY53" s="1"/>
      <c r="FRZ53" s="1"/>
      <c r="FSA53" s="1"/>
      <c r="FSB53" s="1"/>
      <c r="FSC53" s="1"/>
      <c r="FSD53" s="1"/>
      <c r="FSE53" s="1"/>
      <c r="FSF53" s="1"/>
      <c r="FSG53" s="1"/>
      <c r="FSH53" s="1"/>
      <c r="FSI53" s="1"/>
      <c r="FSJ53" s="1"/>
      <c r="FSK53" s="1"/>
      <c r="FSL53" s="1"/>
      <c r="FSM53" s="1"/>
      <c r="FSN53" s="1"/>
      <c r="FSO53" s="1"/>
      <c r="FSP53" s="1"/>
      <c r="FSQ53" s="1"/>
      <c r="FSR53" s="1"/>
      <c r="FSS53" s="1"/>
      <c r="FST53" s="1"/>
      <c r="FSU53" s="1"/>
      <c r="FSV53" s="1"/>
      <c r="FSW53" s="1"/>
      <c r="FSX53" s="1"/>
      <c r="FSY53" s="1"/>
      <c r="FSZ53" s="1"/>
      <c r="FTA53" s="1"/>
      <c r="FTB53" s="1"/>
      <c r="FTC53" s="1"/>
      <c r="FTD53" s="1"/>
      <c r="FTE53" s="1"/>
      <c r="FTF53" s="1"/>
      <c r="FTG53" s="1"/>
      <c r="FTH53" s="1"/>
      <c r="FTI53" s="1"/>
      <c r="FTJ53" s="1"/>
      <c r="FTK53" s="1"/>
      <c r="FTL53" s="1"/>
      <c r="FTM53" s="1"/>
      <c r="FTN53" s="1"/>
      <c r="FTO53" s="1"/>
      <c r="FTP53" s="1"/>
      <c r="FTQ53" s="1"/>
      <c r="FTR53" s="1"/>
      <c r="FTS53" s="1"/>
      <c r="FTT53" s="1"/>
      <c r="FTU53" s="1"/>
      <c r="FTV53" s="1"/>
      <c r="FTW53" s="1"/>
      <c r="FTX53" s="1"/>
      <c r="FTY53" s="1"/>
      <c r="FTZ53" s="1"/>
      <c r="FUA53" s="1"/>
      <c r="FUB53" s="1"/>
      <c r="FUC53" s="1"/>
      <c r="FUD53" s="1"/>
      <c r="FUE53" s="1"/>
      <c r="FUF53" s="1"/>
      <c r="FUG53" s="1"/>
      <c r="FUH53" s="1"/>
      <c r="FUI53" s="1"/>
      <c r="FUJ53" s="1"/>
      <c r="FUK53" s="1"/>
      <c r="FUL53" s="1"/>
      <c r="FUM53" s="1"/>
      <c r="FUN53" s="1"/>
      <c r="FUO53" s="1"/>
      <c r="FUP53" s="1"/>
      <c r="FUQ53" s="1"/>
      <c r="FUR53" s="1"/>
      <c r="FUS53" s="1"/>
      <c r="FUT53" s="1"/>
      <c r="FUU53" s="1"/>
      <c r="FUV53" s="1"/>
      <c r="FUW53" s="1"/>
      <c r="FUX53" s="1"/>
      <c r="FUY53" s="1"/>
      <c r="FUZ53" s="1"/>
      <c r="FVA53" s="1"/>
      <c r="FVB53" s="1"/>
      <c r="FVC53" s="1"/>
      <c r="FVD53" s="1"/>
      <c r="FVE53" s="1"/>
      <c r="FVF53" s="1"/>
      <c r="FVG53" s="1"/>
      <c r="FVH53" s="1"/>
      <c r="FVI53" s="1"/>
      <c r="FVJ53" s="1"/>
      <c r="FVK53" s="1"/>
      <c r="FVL53" s="1"/>
      <c r="FVM53" s="1"/>
      <c r="FVN53" s="1"/>
      <c r="FVO53" s="1"/>
      <c r="FVP53" s="1"/>
      <c r="FVQ53" s="1"/>
      <c r="FVR53" s="1"/>
      <c r="FVS53" s="1"/>
      <c r="FVT53" s="1"/>
      <c r="FVU53" s="1"/>
      <c r="FVV53" s="1"/>
      <c r="FVW53" s="1"/>
      <c r="FVX53" s="1"/>
      <c r="FVY53" s="1"/>
      <c r="FVZ53" s="1"/>
      <c r="FWA53" s="1"/>
      <c r="FWB53" s="1"/>
      <c r="FWC53" s="1"/>
      <c r="FWD53" s="1"/>
      <c r="FWE53" s="1"/>
      <c r="FWF53" s="1"/>
      <c r="FWG53" s="1"/>
      <c r="FWH53" s="1"/>
      <c r="FWI53" s="1"/>
      <c r="FWJ53" s="1"/>
      <c r="FWK53" s="1"/>
      <c r="FWL53" s="1"/>
      <c r="FWM53" s="1"/>
      <c r="FWN53" s="1"/>
      <c r="FWO53" s="1"/>
      <c r="FWP53" s="1"/>
      <c r="FWQ53" s="1"/>
      <c r="FWR53" s="1"/>
      <c r="FWS53" s="1"/>
      <c r="FWT53" s="1"/>
      <c r="FWU53" s="1"/>
      <c r="FWV53" s="1"/>
      <c r="FWW53" s="1"/>
      <c r="FWX53" s="1"/>
      <c r="FWY53" s="1"/>
      <c r="FWZ53" s="1"/>
      <c r="FXA53" s="1"/>
      <c r="FXB53" s="1"/>
      <c r="FXC53" s="1"/>
      <c r="FXD53" s="1"/>
      <c r="FXE53" s="1"/>
      <c r="FXF53" s="1"/>
      <c r="FXG53" s="1"/>
      <c r="FXH53" s="1"/>
      <c r="FXI53" s="1"/>
      <c r="FXJ53" s="1"/>
      <c r="FXK53" s="1"/>
      <c r="FXL53" s="1"/>
      <c r="FXM53" s="1"/>
      <c r="FXN53" s="1"/>
      <c r="FXO53" s="1"/>
      <c r="FXP53" s="1"/>
      <c r="FXQ53" s="1"/>
      <c r="FXR53" s="1"/>
      <c r="FXS53" s="1"/>
      <c r="FXT53" s="1"/>
      <c r="FXU53" s="1"/>
      <c r="FXV53" s="1"/>
      <c r="FXW53" s="1"/>
      <c r="FXX53" s="1"/>
      <c r="FXY53" s="1"/>
      <c r="FXZ53" s="1"/>
      <c r="FYA53" s="1"/>
      <c r="FYB53" s="1"/>
      <c r="FYC53" s="1"/>
      <c r="FYD53" s="1"/>
      <c r="FYE53" s="1"/>
      <c r="FYF53" s="1"/>
      <c r="FYG53" s="1"/>
      <c r="FYH53" s="1"/>
      <c r="FYI53" s="1"/>
      <c r="FYJ53" s="1"/>
      <c r="FYK53" s="1"/>
      <c r="FYL53" s="1"/>
      <c r="FYM53" s="1"/>
      <c r="FYN53" s="1"/>
      <c r="FYO53" s="1"/>
      <c r="FYP53" s="1"/>
      <c r="FYQ53" s="1"/>
      <c r="FYR53" s="1"/>
      <c r="FYS53" s="1"/>
      <c r="FYT53" s="1"/>
      <c r="FYU53" s="1"/>
      <c r="FYV53" s="1"/>
      <c r="FYW53" s="1"/>
      <c r="FYX53" s="1"/>
      <c r="FYY53" s="1"/>
      <c r="FYZ53" s="1"/>
      <c r="FZA53" s="1"/>
      <c r="FZB53" s="1"/>
      <c r="FZC53" s="1"/>
      <c r="FZD53" s="1"/>
      <c r="FZE53" s="1"/>
      <c r="FZF53" s="1"/>
      <c r="FZG53" s="1"/>
      <c r="FZH53" s="1"/>
      <c r="FZI53" s="1"/>
      <c r="FZJ53" s="1"/>
      <c r="FZK53" s="1"/>
      <c r="FZL53" s="1"/>
      <c r="FZM53" s="1"/>
      <c r="FZN53" s="1"/>
      <c r="FZO53" s="1"/>
      <c r="FZP53" s="1"/>
      <c r="FZQ53" s="1"/>
      <c r="FZR53" s="1"/>
      <c r="FZS53" s="1"/>
      <c r="FZT53" s="1"/>
      <c r="FZU53" s="1"/>
      <c r="FZV53" s="1"/>
      <c r="FZW53" s="1"/>
      <c r="FZX53" s="1"/>
      <c r="FZY53" s="1"/>
      <c r="FZZ53" s="1"/>
      <c r="GAA53" s="1"/>
      <c r="GAB53" s="1"/>
      <c r="GAC53" s="1"/>
      <c r="GAD53" s="1"/>
      <c r="GAE53" s="1"/>
      <c r="GAF53" s="1"/>
      <c r="GAG53" s="1"/>
      <c r="GAH53" s="1"/>
      <c r="GAI53" s="1"/>
      <c r="GAJ53" s="1"/>
      <c r="GAK53" s="1"/>
      <c r="GAL53" s="1"/>
      <c r="GAM53" s="1"/>
      <c r="GAN53" s="1"/>
      <c r="GAO53" s="1"/>
      <c r="GAP53" s="1"/>
      <c r="GAQ53" s="1"/>
      <c r="GAR53" s="1"/>
      <c r="GAS53" s="1"/>
      <c r="GAT53" s="1"/>
      <c r="GAU53" s="1"/>
      <c r="GAV53" s="1"/>
      <c r="GAW53" s="1"/>
      <c r="GAX53" s="1"/>
      <c r="GAY53" s="1"/>
      <c r="GAZ53" s="1"/>
      <c r="GBA53" s="1"/>
      <c r="GBB53" s="1"/>
      <c r="GBC53" s="1"/>
      <c r="GBD53" s="1"/>
      <c r="GBE53" s="1"/>
      <c r="GBF53" s="1"/>
      <c r="GBG53" s="1"/>
      <c r="GBH53" s="1"/>
      <c r="GBI53" s="1"/>
      <c r="GBJ53" s="1"/>
      <c r="GBK53" s="1"/>
      <c r="GBL53" s="1"/>
      <c r="GBM53" s="1"/>
      <c r="GBN53" s="1"/>
      <c r="GBO53" s="1"/>
      <c r="GBP53" s="1"/>
      <c r="GBQ53" s="1"/>
      <c r="GBR53" s="1"/>
      <c r="GBS53" s="1"/>
      <c r="GBT53" s="1"/>
      <c r="GBU53" s="1"/>
      <c r="GBV53" s="1"/>
      <c r="GBW53" s="1"/>
      <c r="GBX53" s="1"/>
      <c r="GBY53" s="1"/>
      <c r="GBZ53" s="1"/>
      <c r="GCA53" s="1"/>
      <c r="GCB53" s="1"/>
      <c r="GCC53" s="1"/>
      <c r="GCD53" s="1"/>
      <c r="GCE53" s="1"/>
      <c r="GCF53" s="1"/>
      <c r="GCG53" s="1"/>
      <c r="GCH53" s="1"/>
      <c r="GCI53" s="1"/>
      <c r="GCJ53" s="1"/>
      <c r="GCK53" s="1"/>
      <c r="GCL53" s="1"/>
      <c r="GCM53" s="1"/>
      <c r="GCN53" s="1"/>
      <c r="GCO53" s="1"/>
      <c r="GCP53" s="1"/>
      <c r="GCQ53" s="1"/>
      <c r="GCR53" s="1"/>
      <c r="GCS53" s="1"/>
      <c r="GCT53" s="1"/>
      <c r="GCU53" s="1"/>
      <c r="GCV53" s="1"/>
      <c r="GCW53" s="1"/>
      <c r="GCX53" s="1"/>
      <c r="GCY53" s="1"/>
      <c r="GCZ53" s="1"/>
      <c r="GDA53" s="1"/>
      <c r="GDB53" s="1"/>
      <c r="GDC53" s="1"/>
      <c r="GDD53" s="1"/>
      <c r="GDE53" s="1"/>
      <c r="GDF53" s="1"/>
      <c r="GDG53" s="1"/>
      <c r="GDH53" s="1"/>
      <c r="GDI53" s="1"/>
      <c r="GDJ53" s="1"/>
      <c r="GDK53" s="1"/>
      <c r="GDL53" s="1"/>
      <c r="GDM53" s="1"/>
      <c r="GDN53" s="1"/>
      <c r="GDO53" s="1"/>
      <c r="GDP53" s="1"/>
      <c r="GDQ53" s="1"/>
      <c r="GDR53" s="1"/>
      <c r="GDS53" s="1"/>
      <c r="GDT53" s="1"/>
      <c r="GDU53" s="1"/>
      <c r="GDV53" s="1"/>
      <c r="GDW53" s="1"/>
      <c r="GDX53" s="1"/>
      <c r="GDY53" s="1"/>
      <c r="GDZ53" s="1"/>
      <c r="GEA53" s="1"/>
      <c r="GEB53" s="1"/>
      <c r="GEC53" s="1"/>
      <c r="GED53" s="1"/>
      <c r="GEE53" s="1"/>
      <c r="GEF53" s="1"/>
      <c r="GEG53" s="1"/>
      <c r="GEH53" s="1"/>
      <c r="GEI53" s="1"/>
      <c r="GEJ53" s="1"/>
      <c r="GEK53" s="1"/>
      <c r="GEL53" s="1"/>
      <c r="GEM53" s="1"/>
      <c r="GEN53" s="1"/>
      <c r="GEO53" s="1"/>
      <c r="GEP53" s="1"/>
      <c r="GEQ53" s="1"/>
      <c r="GER53" s="1"/>
      <c r="GES53" s="1"/>
      <c r="GET53" s="1"/>
      <c r="GEU53" s="1"/>
      <c r="GEV53" s="1"/>
      <c r="GEW53" s="1"/>
      <c r="GEX53" s="1"/>
      <c r="GEY53" s="1"/>
      <c r="GEZ53" s="1"/>
      <c r="GFA53" s="1"/>
      <c r="GFB53" s="1"/>
      <c r="GFC53" s="1"/>
      <c r="GFD53" s="1"/>
      <c r="GFE53" s="1"/>
      <c r="GFF53" s="1"/>
      <c r="GFG53" s="1"/>
      <c r="GFH53" s="1"/>
      <c r="GFI53" s="1"/>
      <c r="GFJ53" s="1"/>
      <c r="GFK53" s="1"/>
      <c r="GFL53" s="1"/>
      <c r="GFM53" s="1"/>
      <c r="GFN53" s="1"/>
      <c r="GFO53" s="1"/>
      <c r="GFP53" s="1"/>
      <c r="GFQ53" s="1"/>
      <c r="GFR53" s="1"/>
      <c r="GFS53" s="1"/>
      <c r="GFT53" s="1"/>
      <c r="GFU53" s="1"/>
      <c r="GFV53" s="1"/>
      <c r="GFW53" s="1"/>
      <c r="GFX53" s="1"/>
      <c r="GFY53" s="1"/>
      <c r="GFZ53" s="1"/>
      <c r="GGA53" s="1"/>
      <c r="GGB53" s="1"/>
      <c r="GGC53" s="1"/>
      <c r="GGD53" s="1"/>
      <c r="GGE53" s="1"/>
      <c r="GGF53" s="1"/>
      <c r="GGG53" s="1"/>
      <c r="GGH53" s="1"/>
      <c r="GGI53" s="1"/>
      <c r="GGJ53" s="1"/>
      <c r="GGK53" s="1"/>
      <c r="GGL53" s="1"/>
      <c r="GGM53" s="1"/>
      <c r="GGN53" s="1"/>
      <c r="GGO53" s="1"/>
      <c r="GGP53" s="1"/>
      <c r="GGQ53" s="1"/>
      <c r="GGR53" s="1"/>
      <c r="GGS53" s="1"/>
      <c r="GGT53" s="1"/>
      <c r="GGU53" s="1"/>
      <c r="GGV53" s="1"/>
      <c r="GGW53" s="1"/>
      <c r="GGX53" s="1"/>
      <c r="GGY53" s="1"/>
      <c r="GGZ53" s="1"/>
      <c r="GHA53" s="1"/>
      <c r="GHB53" s="1"/>
      <c r="GHC53" s="1"/>
      <c r="GHD53" s="1"/>
      <c r="GHE53" s="1"/>
      <c r="GHF53" s="1"/>
      <c r="GHG53" s="1"/>
      <c r="GHH53" s="1"/>
      <c r="GHI53" s="1"/>
      <c r="GHJ53" s="1"/>
      <c r="GHK53" s="1"/>
      <c r="GHL53" s="1"/>
      <c r="GHM53" s="1"/>
      <c r="GHN53" s="1"/>
      <c r="GHO53" s="1"/>
      <c r="GHP53" s="1"/>
      <c r="GHQ53" s="1"/>
      <c r="GHR53" s="1"/>
      <c r="GHS53" s="1"/>
      <c r="GHT53" s="1"/>
      <c r="GHU53" s="1"/>
      <c r="GHV53" s="1"/>
      <c r="GHW53" s="1"/>
      <c r="GHX53" s="1"/>
      <c r="GHY53" s="1"/>
      <c r="GHZ53" s="1"/>
      <c r="GIA53" s="1"/>
      <c r="GIB53" s="1"/>
      <c r="GIC53" s="1"/>
      <c r="GID53" s="1"/>
      <c r="GIE53" s="1"/>
      <c r="GIF53" s="1"/>
      <c r="GIG53" s="1"/>
      <c r="GIH53" s="1"/>
      <c r="GII53" s="1"/>
      <c r="GIJ53" s="1"/>
      <c r="GIK53" s="1"/>
      <c r="GIL53" s="1"/>
      <c r="GIM53" s="1"/>
      <c r="GIN53" s="1"/>
      <c r="GIO53" s="1"/>
      <c r="GIP53" s="1"/>
      <c r="GIQ53" s="1"/>
      <c r="GIR53" s="1"/>
      <c r="GIS53" s="1"/>
      <c r="GIT53" s="1"/>
      <c r="GIU53" s="1"/>
      <c r="GIV53" s="1"/>
      <c r="GIW53" s="1"/>
      <c r="GIX53" s="1"/>
      <c r="GIY53" s="1"/>
      <c r="GIZ53" s="1"/>
      <c r="GJA53" s="1"/>
      <c r="GJB53" s="1"/>
      <c r="GJC53" s="1"/>
      <c r="GJD53" s="1"/>
      <c r="GJE53" s="1"/>
      <c r="GJF53" s="1"/>
      <c r="GJG53" s="1"/>
      <c r="GJH53" s="1"/>
      <c r="GJI53" s="1"/>
      <c r="GJJ53" s="1"/>
      <c r="GJK53" s="1"/>
      <c r="GJL53" s="1"/>
      <c r="GJM53" s="1"/>
      <c r="GJN53" s="1"/>
      <c r="GJO53" s="1"/>
      <c r="GJP53" s="1"/>
      <c r="GJQ53" s="1"/>
      <c r="GJR53" s="1"/>
      <c r="GJS53" s="1"/>
      <c r="GJT53" s="1"/>
      <c r="GJU53" s="1"/>
      <c r="GJV53" s="1"/>
      <c r="GJW53" s="1"/>
      <c r="GJX53" s="1"/>
      <c r="GJY53" s="1"/>
      <c r="GJZ53" s="1"/>
      <c r="GKA53" s="1"/>
      <c r="GKB53" s="1"/>
      <c r="GKC53" s="1"/>
      <c r="GKD53" s="1"/>
      <c r="GKE53" s="1"/>
      <c r="GKF53" s="1"/>
      <c r="GKG53" s="1"/>
      <c r="GKH53" s="1"/>
      <c r="GKI53" s="1"/>
      <c r="GKJ53" s="1"/>
      <c r="GKK53" s="1"/>
      <c r="GKL53" s="1"/>
      <c r="GKM53" s="1"/>
      <c r="GKN53" s="1"/>
      <c r="GKO53" s="1"/>
      <c r="GKP53" s="1"/>
      <c r="GKQ53" s="1"/>
      <c r="GKR53" s="1"/>
      <c r="GKS53" s="1"/>
      <c r="GKT53" s="1"/>
      <c r="GKU53" s="1"/>
      <c r="GKV53" s="1"/>
      <c r="GKW53" s="1"/>
      <c r="GKX53" s="1"/>
      <c r="GKY53" s="1"/>
      <c r="GKZ53" s="1"/>
      <c r="GLA53" s="1"/>
      <c r="GLB53" s="1"/>
      <c r="GLC53" s="1"/>
      <c r="GLD53" s="1"/>
      <c r="GLE53" s="1"/>
      <c r="GLF53" s="1"/>
      <c r="GLG53" s="1"/>
      <c r="GLH53" s="1"/>
      <c r="GLI53" s="1"/>
      <c r="GLJ53" s="1"/>
      <c r="GLK53" s="1"/>
      <c r="GLL53" s="1"/>
      <c r="GLM53" s="1"/>
      <c r="GLN53" s="1"/>
      <c r="GLO53" s="1"/>
      <c r="GLP53" s="1"/>
      <c r="GLQ53" s="1"/>
      <c r="GLR53" s="1"/>
      <c r="GLS53" s="1"/>
      <c r="GLT53" s="1"/>
      <c r="GLU53" s="1"/>
      <c r="GLV53" s="1"/>
      <c r="GLW53" s="1"/>
      <c r="GLX53" s="1"/>
      <c r="GLY53" s="1"/>
      <c r="GLZ53" s="1"/>
      <c r="GMA53" s="1"/>
      <c r="GMB53" s="1"/>
      <c r="GMC53" s="1"/>
      <c r="GMD53" s="1"/>
      <c r="GME53" s="1"/>
      <c r="GMF53" s="1"/>
      <c r="GMG53" s="1"/>
      <c r="GMH53" s="1"/>
      <c r="GMI53" s="1"/>
      <c r="GMJ53" s="1"/>
      <c r="GMK53" s="1"/>
      <c r="GML53" s="1"/>
      <c r="GMM53" s="1"/>
      <c r="GMN53" s="1"/>
      <c r="GMO53" s="1"/>
      <c r="GMP53" s="1"/>
      <c r="GMQ53" s="1"/>
      <c r="GMR53" s="1"/>
      <c r="GMS53" s="1"/>
      <c r="GMT53" s="1"/>
      <c r="GMU53" s="1"/>
      <c r="GMV53" s="1"/>
      <c r="GMW53" s="1"/>
      <c r="GMX53" s="1"/>
      <c r="GMY53" s="1"/>
      <c r="GMZ53" s="1"/>
      <c r="GNA53" s="1"/>
      <c r="GNB53" s="1"/>
      <c r="GNC53" s="1"/>
      <c r="GND53" s="1"/>
      <c r="GNE53" s="1"/>
      <c r="GNF53" s="1"/>
      <c r="GNG53" s="1"/>
      <c r="GNH53" s="1"/>
      <c r="GNI53" s="1"/>
      <c r="GNJ53" s="1"/>
      <c r="GNK53" s="1"/>
      <c r="GNL53" s="1"/>
      <c r="GNM53" s="1"/>
      <c r="GNN53" s="1"/>
      <c r="GNO53" s="1"/>
      <c r="GNP53" s="1"/>
      <c r="GNQ53" s="1"/>
      <c r="GNR53" s="1"/>
      <c r="GNS53" s="1"/>
      <c r="GNT53" s="1"/>
      <c r="GNU53" s="1"/>
      <c r="GNV53" s="1"/>
      <c r="GNW53" s="1"/>
      <c r="GNX53" s="1"/>
      <c r="GNY53" s="1"/>
      <c r="GNZ53" s="1"/>
      <c r="GOA53" s="1"/>
      <c r="GOB53" s="1"/>
      <c r="GOC53" s="1"/>
      <c r="GOD53" s="1"/>
      <c r="GOE53" s="1"/>
      <c r="GOF53" s="1"/>
      <c r="GOG53" s="1"/>
      <c r="GOH53" s="1"/>
      <c r="GOI53" s="1"/>
      <c r="GOJ53" s="1"/>
      <c r="GOK53" s="1"/>
      <c r="GOL53" s="1"/>
      <c r="GOM53" s="1"/>
      <c r="GON53" s="1"/>
      <c r="GOO53" s="1"/>
      <c r="GOP53" s="1"/>
      <c r="GOQ53" s="1"/>
      <c r="GOR53" s="1"/>
      <c r="GOS53" s="1"/>
      <c r="GOT53" s="1"/>
      <c r="GOU53" s="1"/>
      <c r="GOV53" s="1"/>
      <c r="GOW53" s="1"/>
      <c r="GOX53" s="1"/>
      <c r="GOY53" s="1"/>
      <c r="GOZ53" s="1"/>
      <c r="GPA53" s="1"/>
      <c r="GPB53" s="1"/>
      <c r="GPC53" s="1"/>
      <c r="GPD53" s="1"/>
      <c r="GPE53" s="1"/>
      <c r="GPF53" s="1"/>
      <c r="GPG53" s="1"/>
      <c r="GPH53" s="1"/>
      <c r="GPI53" s="1"/>
      <c r="GPJ53" s="1"/>
      <c r="GPK53" s="1"/>
      <c r="GPL53" s="1"/>
      <c r="GPM53" s="1"/>
      <c r="GPN53" s="1"/>
      <c r="GPO53" s="1"/>
      <c r="GPP53" s="1"/>
      <c r="GPQ53" s="1"/>
      <c r="GPR53" s="1"/>
      <c r="GPS53" s="1"/>
      <c r="GPT53" s="1"/>
      <c r="GPU53" s="1"/>
      <c r="GPV53" s="1"/>
      <c r="GPW53" s="1"/>
      <c r="GPX53" s="1"/>
      <c r="GPY53" s="1"/>
      <c r="GPZ53" s="1"/>
      <c r="GQA53" s="1"/>
      <c r="GQB53" s="1"/>
      <c r="GQC53" s="1"/>
      <c r="GQD53" s="1"/>
      <c r="GQE53" s="1"/>
      <c r="GQF53" s="1"/>
      <c r="GQG53" s="1"/>
      <c r="GQH53" s="1"/>
      <c r="GQI53" s="1"/>
      <c r="GQJ53" s="1"/>
      <c r="GQK53" s="1"/>
      <c r="GQL53" s="1"/>
      <c r="GQM53" s="1"/>
      <c r="GQN53" s="1"/>
      <c r="GQO53" s="1"/>
      <c r="GQP53" s="1"/>
      <c r="GQQ53" s="1"/>
      <c r="GQR53" s="1"/>
      <c r="GQS53" s="1"/>
      <c r="GQT53" s="1"/>
      <c r="GQU53" s="1"/>
      <c r="GQV53" s="1"/>
      <c r="GQW53" s="1"/>
      <c r="GQX53" s="1"/>
      <c r="GQY53" s="1"/>
      <c r="GQZ53" s="1"/>
      <c r="GRA53" s="1"/>
      <c r="GRB53" s="1"/>
      <c r="GRC53" s="1"/>
      <c r="GRD53" s="1"/>
      <c r="GRE53" s="1"/>
      <c r="GRF53" s="1"/>
      <c r="GRG53" s="1"/>
      <c r="GRH53" s="1"/>
      <c r="GRI53" s="1"/>
      <c r="GRJ53" s="1"/>
      <c r="GRK53" s="1"/>
      <c r="GRL53" s="1"/>
      <c r="GRM53" s="1"/>
      <c r="GRN53" s="1"/>
      <c r="GRO53" s="1"/>
      <c r="GRP53" s="1"/>
      <c r="GRQ53" s="1"/>
      <c r="GRR53" s="1"/>
      <c r="GRS53" s="1"/>
      <c r="GRT53" s="1"/>
      <c r="GRU53" s="1"/>
      <c r="GRV53" s="1"/>
      <c r="GRW53" s="1"/>
      <c r="GRX53" s="1"/>
      <c r="GRY53" s="1"/>
      <c r="GRZ53" s="1"/>
      <c r="GSA53" s="1"/>
      <c r="GSB53" s="1"/>
      <c r="GSC53" s="1"/>
      <c r="GSD53" s="1"/>
      <c r="GSE53" s="1"/>
      <c r="GSF53" s="1"/>
      <c r="GSG53" s="1"/>
      <c r="GSH53" s="1"/>
      <c r="GSI53" s="1"/>
      <c r="GSJ53" s="1"/>
      <c r="GSK53" s="1"/>
      <c r="GSL53" s="1"/>
      <c r="GSM53" s="1"/>
      <c r="GSN53" s="1"/>
      <c r="GSO53" s="1"/>
      <c r="GSP53" s="1"/>
      <c r="GSQ53" s="1"/>
      <c r="GSR53" s="1"/>
      <c r="GSS53" s="1"/>
      <c r="GST53" s="1"/>
      <c r="GSU53" s="1"/>
      <c r="GSV53" s="1"/>
      <c r="GSW53" s="1"/>
      <c r="GSX53" s="1"/>
      <c r="GSY53" s="1"/>
      <c r="GSZ53" s="1"/>
      <c r="GTA53" s="1"/>
      <c r="GTB53" s="1"/>
      <c r="GTC53" s="1"/>
      <c r="GTD53" s="1"/>
      <c r="GTE53" s="1"/>
      <c r="GTF53" s="1"/>
      <c r="GTG53" s="1"/>
      <c r="GTH53" s="1"/>
      <c r="GTI53" s="1"/>
      <c r="GTJ53" s="1"/>
      <c r="GTK53" s="1"/>
      <c r="GTL53" s="1"/>
      <c r="GTM53" s="1"/>
      <c r="GTN53" s="1"/>
      <c r="GTO53" s="1"/>
      <c r="GTP53" s="1"/>
      <c r="GTQ53" s="1"/>
      <c r="GTR53" s="1"/>
      <c r="GTS53" s="1"/>
      <c r="GTT53" s="1"/>
      <c r="GTU53" s="1"/>
      <c r="GTV53" s="1"/>
      <c r="GTW53" s="1"/>
      <c r="GTX53" s="1"/>
      <c r="GTY53" s="1"/>
      <c r="GTZ53" s="1"/>
      <c r="GUA53" s="1"/>
      <c r="GUB53" s="1"/>
      <c r="GUC53" s="1"/>
      <c r="GUD53" s="1"/>
      <c r="GUE53" s="1"/>
      <c r="GUF53" s="1"/>
      <c r="GUG53" s="1"/>
      <c r="GUH53" s="1"/>
      <c r="GUI53" s="1"/>
      <c r="GUJ53" s="1"/>
      <c r="GUK53" s="1"/>
      <c r="GUL53" s="1"/>
      <c r="GUM53" s="1"/>
      <c r="GUN53" s="1"/>
      <c r="GUO53" s="1"/>
      <c r="GUP53" s="1"/>
      <c r="GUQ53" s="1"/>
      <c r="GUR53" s="1"/>
      <c r="GUS53" s="1"/>
      <c r="GUT53" s="1"/>
      <c r="GUU53" s="1"/>
      <c r="GUV53" s="1"/>
      <c r="GUW53" s="1"/>
      <c r="GUX53" s="1"/>
      <c r="GUY53" s="1"/>
      <c r="GUZ53" s="1"/>
      <c r="GVA53" s="1"/>
      <c r="GVB53" s="1"/>
      <c r="GVC53" s="1"/>
      <c r="GVD53" s="1"/>
      <c r="GVE53" s="1"/>
      <c r="GVF53" s="1"/>
      <c r="GVG53" s="1"/>
      <c r="GVH53" s="1"/>
      <c r="GVI53" s="1"/>
      <c r="GVJ53" s="1"/>
      <c r="GVK53" s="1"/>
      <c r="GVL53" s="1"/>
      <c r="GVM53" s="1"/>
      <c r="GVN53" s="1"/>
      <c r="GVO53" s="1"/>
      <c r="GVP53" s="1"/>
      <c r="GVQ53" s="1"/>
      <c r="GVR53" s="1"/>
      <c r="GVS53" s="1"/>
      <c r="GVT53" s="1"/>
      <c r="GVU53" s="1"/>
      <c r="GVV53" s="1"/>
      <c r="GVW53" s="1"/>
      <c r="GVX53" s="1"/>
      <c r="GVY53" s="1"/>
      <c r="GVZ53" s="1"/>
      <c r="GWA53" s="1"/>
      <c r="GWB53" s="1"/>
      <c r="GWC53" s="1"/>
      <c r="GWD53" s="1"/>
      <c r="GWE53" s="1"/>
      <c r="GWF53" s="1"/>
      <c r="GWG53" s="1"/>
      <c r="GWH53" s="1"/>
      <c r="GWI53" s="1"/>
      <c r="GWJ53" s="1"/>
      <c r="GWK53" s="1"/>
      <c r="GWL53" s="1"/>
      <c r="GWM53" s="1"/>
      <c r="GWN53" s="1"/>
      <c r="GWO53" s="1"/>
      <c r="GWP53" s="1"/>
      <c r="GWQ53" s="1"/>
      <c r="GWR53" s="1"/>
      <c r="GWS53" s="1"/>
      <c r="GWT53" s="1"/>
      <c r="GWU53" s="1"/>
      <c r="GWV53" s="1"/>
      <c r="GWW53" s="1"/>
      <c r="GWX53" s="1"/>
      <c r="GWY53" s="1"/>
      <c r="GWZ53" s="1"/>
      <c r="GXA53" s="1"/>
      <c r="GXB53" s="1"/>
      <c r="GXC53" s="1"/>
      <c r="GXD53" s="1"/>
      <c r="GXE53" s="1"/>
      <c r="GXF53" s="1"/>
      <c r="GXG53" s="1"/>
      <c r="GXH53" s="1"/>
      <c r="GXI53" s="1"/>
      <c r="GXJ53" s="1"/>
      <c r="GXK53" s="1"/>
      <c r="GXL53" s="1"/>
      <c r="GXM53" s="1"/>
      <c r="GXN53" s="1"/>
      <c r="GXO53" s="1"/>
      <c r="GXP53" s="1"/>
      <c r="GXQ53" s="1"/>
      <c r="GXR53" s="1"/>
      <c r="GXS53" s="1"/>
      <c r="GXT53" s="1"/>
      <c r="GXU53" s="1"/>
      <c r="GXV53" s="1"/>
      <c r="GXW53" s="1"/>
      <c r="GXX53" s="1"/>
      <c r="GXY53" s="1"/>
      <c r="GXZ53" s="1"/>
      <c r="GYA53" s="1"/>
      <c r="GYB53" s="1"/>
      <c r="GYC53" s="1"/>
      <c r="GYD53" s="1"/>
      <c r="GYE53" s="1"/>
      <c r="GYF53" s="1"/>
      <c r="GYG53" s="1"/>
      <c r="GYH53" s="1"/>
      <c r="GYI53" s="1"/>
      <c r="GYJ53" s="1"/>
      <c r="GYK53" s="1"/>
      <c r="GYL53" s="1"/>
      <c r="GYM53" s="1"/>
      <c r="GYN53" s="1"/>
      <c r="GYO53" s="1"/>
      <c r="GYP53" s="1"/>
      <c r="GYQ53" s="1"/>
      <c r="GYR53" s="1"/>
      <c r="GYS53" s="1"/>
      <c r="GYT53" s="1"/>
      <c r="GYU53" s="1"/>
      <c r="GYV53" s="1"/>
      <c r="GYW53" s="1"/>
      <c r="GYX53" s="1"/>
      <c r="GYY53" s="1"/>
      <c r="GYZ53" s="1"/>
      <c r="GZA53" s="1"/>
      <c r="GZB53" s="1"/>
      <c r="GZC53" s="1"/>
      <c r="GZD53" s="1"/>
      <c r="GZE53" s="1"/>
      <c r="GZF53" s="1"/>
      <c r="GZG53" s="1"/>
      <c r="GZH53" s="1"/>
      <c r="GZI53" s="1"/>
      <c r="GZJ53" s="1"/>
      <c r="GZK53" s="1"/>
      <c r="GZL53" s="1"/>
      <c r="GZM53" s="1"/>
      <c r="GZN53" s="1"/>
      <c r="GZO53" s="1"/>
      <c r="GZP53" s="1"/>
      <c r="GZQ53" s="1"/>
      <c r="GZR53" s="1"/>
      <c r="GZS53" s="1"/>
      <c r="GZT53" s="1"/>
      <c r="GZU53" s="1"/>
      <c r="GZV53" s="1"/>
      <c r="GZW53" s="1"/>
      <c r="GZX53" s="1"/>
      <c r="GZY53" s="1"/>
      <c r="GZZ53" s="1"/>
      <c r="HAA53" s="1"/>
      <c r="HAB53" s="1"/>
      <c r="HAC53" s="1"/>
      <c r="HAD53" s="1"/>
      <c r="HAE53" s="1"/>
      <c r="HAF53" s="1"/>
      <c r="HAG53" s="1"/>
      <c r="HAH53" s="1"/>
      <c r="HAI53" s="1"/>
      <c r="HAJ53" s="1"/>
      <c r="HAK53" s="1"/>
      <c r="HAL53" s="1"/>
      <c r="HAM53" s="1"/>
      <c r="HAN53" s="1"/>
      <c r="HAO53" s="1"/>
      <c r="HAP53" s="1"/>
      <c r="HAQ53" s="1"/>
      <c r="HAR53" s="1"/>
      <c r="HAS53" s="1"/>
      <c r="HAT53" s="1"/>
      <c r="HAU53" s="1"/>
      <c r="HAV53" s="1"/>
      <c r="HAW53" s="1"/>
      <c r="HAX53" s="1"/>
      <c r="HAY53" s="1"/>
      <c r="HAZ53" s="1"/>
      <c r="HBA53" s="1"/>
      <c r="HBB53" s="1"/>
      <c r="HBC53" s="1"/>
      <c r="HBD53" s="1"/>
      <c r="HBE53" s="1"/>
      <c r="HBF53" s="1"/>
      <c r="HBG53" s="1"/>
      <c r="HBH53" s="1"/>
      <c r="HBI53" s="1"/>
      <c r="HBJ53" s="1"/>
      <c r="HBK53" s="1"/>
      <c r="HBL53" s="1"/>
      <c r="HBM53" s="1"/>
      <c r="HBN53" s="1"/>
      <c r="HBO53" s="1"/>
      <c r="HBP53" s="1"/>
      <c r="HBQ53" s="1"/>
      <c r="HBR53" s="1"/>
      <c r="HBS53" s="1"/>
      <c r="HBT53" s="1"/>
      <c r="HBU53" s="1"/>
      <c r="HBV53" s="1"/>
      <c r="HBW53" s="1"/>
      <c r="HBX53" s="1"/>
      <c r="HBY53" s="1"/>
      <c r="HBZ53" s="1"/>
      <c r="HCA53" s="1"/>
      <c r="HCB53" s="1"/>
      <c r="HCC53" s="1"/>
      <c r="HCD53" s="1"/>
      <c r="HCE53" s="1"/>
      <c r="HCF53" s="1"/>
      <c r="HCG53" s="1"/>
      <c r="HCH53" s="1"/>
      <c r="HCI53" s="1"/>
      <c r="HCJ53" s="1"/>
      <c r="HCK53" s="1"/>
      <c r="HCL53" s="1"/>
      <c r="HCM53" s="1"/>
      <c r="HCN53" s="1"/>
      <c r="HCO53" s="1"/>
      <c r="HCP53" s="1"/>
      <c r="HCQ53" s="1"/>
      <c r="HCR53" s="1"/>
      <c r="HCS53" s="1"/>
      <c r="HCT53" s="1"/>
      <c r="HCU53" s="1"/>
      <c r="HCV53" s="1"/>
      <c r="HCW53" s="1"/>
      <c r="HCX53" s="1"/>
      <c r="HCY53" s="1"/>
      <c r="HCZ53" s="1"/>
      <c r="HDA53" s="1"/>
      <c r="HDB53" s="1"/>
      <c r="HDC53" s="1"/>
      <c r="HDD53" s="1"/>
      <c r="HDE53" s="1"/>
      <c r="HDF53" s="1"/>
      <c r="HDG53" s="1"/>
      <c r="HDH53" s="1"/>
      <c r="HDI53" s="1"/>
      <c r="HDJ53" s="1"/>
      <c r="HDK53" s="1"/>
      <c r="HDL53" s="1"/>
      <c r="HDM53" s="1"/>
      <c r="HDN53" s="1"/>
      <c r="HDO53" s="1"/>
      <c r="HDP53" s="1"/>
      <c r="HDQ53" s="1"/>
      <c r="HDR53" s="1"/>
      <c r="HDS53" s="1"/>
      <c r="HDT53" s="1"/>
      <c r="HDU53" s="1"/>
      <c r="HDV53" s="1"/>
      <c r="HDW53" s="1"/>
      <c r="HDX53" s="1"/>
      <c r="HDY53" s="1"/>
      <c r="HDZ53" s="1"/>
      <c r="HEA53" s="1"/>
      <c r="HEB53" s="1"/>
      <c r="HEC53" s="1"/>
      <c r="HED53" s="1"/>
      <c r="HEE53" s="1"/>
      <c r="HEF53" s="1"/>
      <c r="HEG53" s="1"/>
      <c r="HEH53" s="1"/>
      <c r="HEI53" s="1"/>
      <c r="HEJ53" s="1"/>
      <c r="HEK53" s="1"/>
      <c r="HEL53" s="1"/>
      <c r="HEM53" s="1"/>
      <c r="HEN53" s="1"/>
      <c r="HEO53" s="1"/>
      <c r="HEP53" s="1"/>
      <c r="HEQ53" s="1"/>
      <c r="HER53" s="1"/>
      <c r="HES53" s="1"/>
      <c r="HET53" s="1"/>
      <c r="HEU53" s="1"/>
      <c r="HEV53" s="1"/>
      <c r="HEW53" s="1"/>
      <c r="HEX53" s="1"/>
      <c r="HEY53" s="1"/>
      <c r="HEZ53" s="1"/>
      <c r="HFA53" s="1"/>
      <c r="HFB53" s="1"/>
      <c r="HFC53" s="1"/>
      <c r="HFD53" s="1"/>
      <c r="HFE53" s="1"/>
      <c r="HFF53" s="1"/>
      <c r="HFG53" s="1"/>
      <c r="HFH53" s="1"/>
      <c r="HFI53" s="1"/>
      <c r="HFJ53" s="1"/>
      <c r="HFK53" s="1"/>
      <c r="HFL53" s="1"/>
      <c r="HFM53" s="1"/>
      <c r="HFN53" s="1"/>
      <c r="HFO53" s="1"/>
      <c r="HFP53" s="1"/>
      <c r="HFQ53" s="1"/>
      <c r="HFR53" s="1"/>
      <c r="HFS53" s="1"/>
      <c r="HFT53" s="1"/>
      <c r="HFU53" s="1"/>
      <c r="HFV53" s="1"/>
      <c r="HFW53" s="1"/>
      <c r="HFX53" s="1"/>
      <c r="HFY53" s="1"/>
      <c r="HFZ53" s="1"/>
      <c r="HGA53" s="1"/>
      <c r="HGB53" s="1"/>
      <c r="HGC53" s="1"/>
      <c r="HGD53" s="1"/>
      <c r="HGE53" s="1"/>
      <c r="HGF53" s="1"/>
      <c r="HGG53" s="1"/>
      <c r="HGH53" s="1"/>
      <c r="HGI53" s="1"/>
      <c r="HGJ53" s="1"/>
      <c r="HGK53" s="1"/>
      <c r="HGL53" s="1"/>
      <c r="HGM53" s="1"/>
      <c r="HGN53" s="1"/>
      <c r="HGO53" s="1"/>
      <c r="HGP53" s="1"/>
      <c r="HGQ53" s="1"/>
      <c r="HGR53" s="1"/>
      <c r="HGS53" s="1"/>
      <c r="HGT53" s="1"/>
      <c r="HGU53" s="1"/>
      <c r="HGV53" s="1"/>
      <c r="HGW53" s="1"/>
      <c r="HGX53" s="1"/>
      <c r="HGY53" s="1"/>
      <c r="HGZ53" s="1"/>
      <c r="HHA53" s="1"/>
      <c r="HHB53" s="1"/>
      <c r="HHC53" s="1"/>
      <c r="HHD53" s="1"/>
      <c r="HHE53" s="1"/>
      <c r="HHF53" s="1"/>
      <c r="HHG53" s="1"/>
      <c r="HHH53" s="1"/>
      <c r="HHI53" s="1"/>
      <c r="HHJ53" s="1"/>
      <c r="HHK53" s="1"/>
      <c r="HHL53" s="1"/>
      <c r="HHM53" s="1"/>
      <c r="HHN53" s="1"/>
      <c r="HHO53" s="1"/>
      <c r="HHP53" s="1"/>
      <c r="HHQ53" s="1"/>
      <c r="HHR53" s="1"/>
      <c r="HHS53" s="1"/>
      <c r="HHT53" s="1"/>
      <c r="HHU53" s="1"/>
      <c r="HHV53" s="1"/>
      <c r="HHW53" s="1"/>
      <c r="HHX53" s="1"/>
      <c r="HHY53" s="1"/>
      <c r="HHZ53" s="1"/>
      <c r="HIA53" s="1"/>
      <c r="HIB53" s="1"/>
      <c r="HIC53" s="1"/>
      <c r="HID53" s="1"/>
      <c r="HIE53" s="1"/>
      <c r="HIF53" s="1"/>
      <c r="HIG53" s="1"/>
      <c r="HIH53" s="1"/>
      <c r="HII53" s="1"/>
      <c r="HIJ53" s="1"/>
      <c r="HIK53" s="1"/>
      <c r="HIL53" s="1"/>
      <c r="HIM53" s="1"/>
      <c r="HIN53" s="1"/>
      <c r="HIO53" s="1"/>
      <c r="HIP53" s="1"/>
      <c r="HIQ53" s="1"/>
      <c r="HIR53" s="1"/>
      <c r="HIS53" s="1"/>
      <c r="HIT53" s="1"/>
      <c r="HIU53" s="1"/>
      <c r="HIV53" s="1"/>
      <c r="HIW53" s="1"/>
      <c r="HIX53" s="1"/>
      <c r="HIY53" s="1"/>
      <c r="HIZ53" s="1"/>
      <c r="HJA53" s="1"/>
      <c r="HJB53" s="1"/>
      <c r="HJC53" s="1"/>
      <c r="HJD53" s="1"/>
      <c r="HJE53" s="1"/>
      <c r="HJF53" s="1"/>
      <c r="HJG53" s="1"/>
      <c r="HJH53" s="1"/>
      <c r="HJI53" s="1"/>
      <c r="HJJ53" s="1"/>
      <c r="HJK53" s="1"/>
      <c r="HJL53" s="1"/>
      <c r="HJM53" s="1"/>
      <c r="HJN53" s="1"/>
      <c r="HJO53" s="1"/>
      <c r="HJP53" s="1"/>
      <c r="HJQ53" s="1"/>
      <c r="HJR53" s="1"/>
      <c r="HJS53" s="1"/>
      <c r="HJT53" s="1"/>
      <c r="HJU53" s="1"/>
      <c r="HJV53" s="1"/>
      <c r="HJW53" s="1"/>
      <c r="HJX53" s="1"/>
      <c r="HJY53" s="1"/>
      <c r="HJZ53" s="1"/>
      <c r="HKA53" s="1"/>
      <c r="HKB53" s="1"/>
      <c r="HKC53" s="1"/>
      <c r="HKD53" s="1"/>
      <c r="HKE53" s="1"/>
      <c r="HKF53" s="1"/>
      <c r="HKG53" s="1"/>
      <c r="HKH53" s="1"/>
      <c r="HKI53" s="1"/>
      <c r="HKJ53" s="1"/>
      <c r="HKK53" s="1"/>
      <c r="HKL53" s="1"/>
      <c r="HKM53" s="1"/>
      <c r="HKN53" s="1"/>
      <c r="HKO53" s="1"/>
      <c r="HKP53" s="1"/>
      <c r="HKQ53" s="1"/>
      <c r="HKR53" s="1"/>
      <c r="HKS53" s="1"/>
      <c r="HKT53" s="1"/>
      <c r="HKU53" s="1"/>
      <c r="HKV53" s="1"/>
      <c r="HKW53" s="1"/>
      <c r="HKX53" s="1"/>
      <c r="HKY53" s="1"/>
      <c r="HKZ53" s="1"/>
      <c r="HLA53" s="1"/>
      <c r="HLB53" s="1"/>
      <c r="HLC53" s="1"/>
      <c r="HLD53" s="1"/>
      <c r="HLE53" s="1"/>
      <c r="HLF53" s="1"/>
      <c r="HLG53" s="1"/>
      <c r="HLH53" s="1"/>
      <c r="HLI53" s="1"/>
      <c r="HLJ53" s="1"/>
      <c r="HLK53" s="1"/>
      <c r="HLL53" s="1"/>
      <c r="HLM53" s="1"/>
      <c r="HLN53" s="1"/>
      <c r="HLO53" s="1"/>
      <c r="HLP53" s="1"/>
      <c r="HLQ53" s="1"/>
      <c r="HLR53" s="1"/>
      <c r="HLS53" s="1"/>
      <c r="HLT53" s="1"/>
      <c r="HLU53" s="1"/>
      <c r="HLV53" s="1"/>
      <c r="HLW53" s="1"/>
      <c r="HLX53" s="1"/>
      <c r="HLY53" s="1"/>
      <c r="HLZ53" s="1"/>
      <c r="HMA53" s="1"/>
      <c r="HMB53" s="1"/>
      <c r="HMC53" s="1"/>
      <c r="HMD53" s="1"/>
      <c r="HME53" s="1"/>
      <c r="HMF53" s="1"/>
      <c r="HMG53" s="1"/>
      <c r="HMH53" s="1"/>
      <c r="HMI53" s="1"/>
      <c r="HMJ53" s="1"/>
      <c r="HMK53" s="1"/>
      <c r="HML53" s="1"/>
      <c r="HMM53" s="1"/>
      <c r="HMN53" s="1"/>
      <c r="HMO53" s="1"/>
      <c r="HMP53" s="1"/>
      <c r="HMQ53" s="1"/>
      <c r="HMR53" s="1"/>
      <c r="HMS53" s="1"/>
      <c r="HMT53" s="1"/>
      <c r="HMU53" s="1"/>
      <c r="HMV53" s="1"/>
      <c r="HMW53" s="1"/>
      <c r="HMX53" s="1"/>
      <c r="HMY53" s="1"/>
      <c r="HMZ53" s="1"/>
      <c r="HNA53" s="1"/>
      <c r="HNB53" s="1"/>
      <c r="HNC53" s="1"/>
      <c r="HND53" s="1"/>
      <c r="HNE53" s="1"/>
      <c r="HNF53" s="1"/>
      <c r="HNG53" s="1"/>
      <c r="HNH53" s="1"/>
      <c r="HNI53" s="1"/>
      <c r="HNJ53" s="1"/>
      <c r="HNK53" s="1"/>
      <c r="HNL53" s="1"/>
      <c r="HNM53" s="1"/>
      <c r="HNN53" s="1"/>
      <c r="HNO53" s="1"/>
      <c r="HNP53" s="1"/>
      <c r="HNQ53" s="1"/>
      <c r="HNR53" s="1"/>
      <c r="HNS53" s="1"/>
      <c r="HNT53" s="1"/>
      <c r="HNU53" s="1"/>
      <c r="HNV53" s="1"/>
      <c r="HNW53" s="1"/>
      <c r="HNX53" s="1"/>
      <c r="HNY53" s="1"/>
      <c r="HNZ53" s="1"/>
      <c r="HOA53" s="1"/>
      <c r="HOB53" s="1"/>
      <c r="HOC53" s="1"/>
      <c r="HOD53" s="1"/>
      <c r="HOE53" s="1"/>
      <c r="HOF53" s="1"/>
      <c r="HOG53" s="1"/>
      <c r="HOH53" s="1"/>
      <c r="HOI53" s="1"/>
      <c r="HOJ53" s="1"/>
      <c r="HOK53" s="1"/>
      <c r="HOL53" s="1"/>
      <c r="HOM53" s="1"/>
      <c r="HON53" s="1"/>
      <c r="HOO53" s="1"/>
      <c r="HOP53" s="1"/>
      <c r="HOQ53" s="1"/>
      <c r="HOR53" s="1"/>
      <c r="HOS53" s="1"/>
      <c r="HOT53" s="1"/>
      <c r="HOU53" s="1"/>
      <c r="HOV53" s="1"/>
      <c r="HOW53" s="1"/>
      <c r="HOX53" s="1"/>
      <c r="HOY53" s="1"/>
      <c r="HOZ53" s="1"/>
      <c r="HPA53" s="1"/>
      <c r="HPB53" s="1"/>
      <c r="HPC53" s="1"/>
      <c r="HPD53" s="1"/>
      <c r="HPE53" s="1"/>
      <c r="HPF53" s="1"/>
      <c r="HPG53" s="1"/>
      <c r="HPH53" s="1"/>
      <c r="HPI53" s="1"/>
      <c r="HPJ53" s="1"/>
      <c r="HPK53" s="1"/>
      <c r="HPL53" s="1"/>
      <c r="HPM53" s="1"/>
      <c r="HPN53" s="1"/>
      <c r="HPO53" s="1"/>
      <c r="HPP53" s="1"/>
      <c r="HPQ53" s="1"/>
      <c r="HPR53" s="1"/>
      <c r="HPS53" s="1"/>
      <c r="HPT53" s="1"/>
      <c r="HPU53" s="1"/>
      <c r="HPV53" s="1"/>
      <c r="HPW53" s="1"/>
      <c r="HPX53" s="1"/>
      <c r="HPY53" s="1"/>
      <c r="HPZ53" s="1"/>
      <c r="HQA53" s="1"/>
      <c r="HQB53" s="1"/>
      <c r="HQC53" s="1"/>
      <c r="HQD53" s="1"/>
      <c r="HQE53" s="1"/>
      <c r="HQF53" s="1"/>
      <c r="HQG53" s="1"/>
      <c r="HQH53" s="1"/>
      <c r="HQI53" s="1"/>
      <c r="HQJ53" s="1"/>
      <c r="HQK53" s="1"/>
      <c r="HQL53" s="1"/>
      <c r="HQM53" s="1"/>
      <c r="HQN53" s="1"/>
      <c r="HQO53" s="1"/>
      <c r="HQP53" s="1"/>
      <c r="HQQ53" s="1"/>
      <c r="HQR53" s="1"/>
      <c r="HQS53" s="1"/>
      <c r="HQT53" s="1"/>
      <c r="HQU53" s="1"/>
      <c r="HQV53" s="1"/>
      <c r="HQW53" s="1"/>
      <c r="HQX53" s="1"/>
      <c r="HQY53" s="1"/>
      <c r="HQZ53" s="1"/>
      <c r="HRA53" s="1"/>
      <c r="HRB53" s="1"/>
      <c r="HRC53" s="1"/>
      <c r="HRD53" s="1"/>
      <c r="HRE53" s="1"/>
      <c r="HRF53" s="1"/>
      <c r="HRG53" s="1"/>
      <c r="HRH53" s="1"/>
      <c r="HRI53" s="1"/>
      <c r="HRJ53" s="1"/>
      <c r="HRK53" s="1"/>
      <c r="HRL53" s="1"/>
      <c r="HRM53" s="1"/>
      <c r="HRN53" s="1"/>
      <c r="HRO53" s="1"/>
      <c r="HRP53" s="1"/>
      <c r="HRQ53" s="1"/>
      <c r="HRR53" s="1"/>
      <c r="HRS53" s="1"/>
      <c r="HRT53" s="1"/>
      <c r="HRU53" s="1"/>
      <c r="HRV53" s="1"/>
      <c r="HRW53" s="1"/>
      <c r="HRX53" s="1"/>
      <c r="HRY53" s="1"/>
      <c r="HRZ53" s="1"/>
      <c r="HSA53" s="1"/>
      <c r="HSB53" s="1"/>
      <c r="HSC53" s="1"/>
      <c r="HSD53" s="1"/>
      <c r="HSE53" s="1"/>
      <c r="HSF53" s="1"/>
      <c r="HSG53" s="1"/>
      <c r="HSH53" s="1"/>
      <c r="HSI53" s="1"/>
      <c r="HSJ53" s="1"/>
      <c r="HSK53" s="1"/>
      <c r="HSL53" s="1"/>
      <c r="HSM53" s="1"/>
      <c r="HSN53" s="1"/>
      <c r="HSO53" s="1"/>
      <c r="HSP53" s="1"/>
      <c r="HSQ53" s="1"/>
      <c r="HSR53" s="1"/>
      <c r="HSS53" s="1"/>
      <c r="HST53" s="1"/>
      <c r="HSU53" s="1"/>
      <c r="HSV53" s="1"/>
      <c r="HSW53" s="1"/>
      <c r="HSX53" s="1"/>
      <c r="HSY53" s="1"/>
      <c r="HSZ53" s="1"/>
      <c r="HTA53" s="1"/>
      <c r="HTB53" s="1"/>
      <c r="HTC53" s="1"/>
      <c r="HTD53" s="1"/>
      <c r="HTE53" s="1"/>
      <c r="HTF53" s="1"/>
      <c r="HTG53" s="1"/>
      <c r="HTH53" s="1"/>
      <c r="HTI53" s="1"/>
      <c r="HTJ53" s="1"/>
      <c r="HTK53" s="1"/>
      <c r="HTL53" s="1"/>
      <c r="HTM53" s="1"/>
      <c r="HTN53" s="1"/>
      <c r="HTO53" s="1"/>
      <c r="HTP53" s="1"/>
      <c r="HTQ53" s="1"/>
      <c r="HTR53" s="1"/>
      <c r="HTS53" s="1"/>
      <c r="HTT53" s="1"/>
      <c r="HTU53" s="1"/>
      <c r="HTV53" s="1"/>
      <c r="HTW53" s="1"/>
      <c r="HTX53" s="1"/>
      <c r="HTY53" s="1"/>
      <c r="HTZ53" s="1"/>
      <c r="HUA53" s="1"/>
      <c r="HUB53" s="1"/>
      <c r="HUC53" s="1"/>
      <c r="HUD53" s="1"/>
      <c r="HUE53" s="1"/>
      <c r="HUF53" s="1"/>
      <c r="HUG53" s="1"/>
      <c r="HUH53" s="1"/>
      <c r="HUI53" s="1"/>
      <c r="HUJ53" s="1"/>
      <c r="HUK53" s="1"/>
      <c r="HUL53" s="1"/>
      <c r="HUM53" s="1"/>
      <c r="HUN53" s="1"/>
      <c r="HUO53" s="1"/>
      <c r="HUP53" s="1"/>
      <c r="HUQ53" s="1"/>
      <c r="HUR53" s="1"/>
      <c r="HUS53" s="1"/>
      <c r="HUT53" s="1"/>
      <c r="HUU53" s="1"/>
      <c r="HUV53" s="1"/>
      <c r="HUW53" s="1"/>
      <c r="HUX53" s="1"/>
      <c r="HUY53" s="1"/>
      <c r="HUZ53" s="1"/>
      <c r="HVA53" s="1"/>
      <c r="HVB53" s="1"/>
      <c r="HVC53" s="1"/>
      <c r="HVD53" s="1"/>
      <c r="HVE53" s="1"/>
      <c r="HVF53" s="1"/>
      <c r="HVG53" s="1"/>
      <c r="HVH53" s="1"/>
      <c r="HVI53" s="1"/>
      <c r="HVJ53" s="1"/>
      <c r="HVK53" s="1"/>
      <c r="HVL53" s="1"/>
      <c r="HVM53" s="1"/>
      <c r="HVN53" s="1"/>
      <c r="HVO53" s="1"/>
      <c r="HVP53" s="1"/>
      <c r="HVQ53" s="1"/>
      <c r="HVR53" s="1"/>
      <c r="HVS53" s="1"/>
      <c r="HVT53" s="1"/>
      <c r="HVU53" s="1"/>
      <c r="HVV53" s="1"/>
      <c r="HVW53" s="1"/>
      <c r="HVX53" s="1"/>
      <c r="HVY53" s="1"/>
      <c r="HVZ53" s="1"/>
      <c r="HWA53" s="1"/>
      <c r="HWB53" s="1"/>
      <c r="HWC53" s="1"/>
      <c r="HWD53" s="1"/>
      <c r="HWE53" s="1"/>
      <c r="HWF53" s="1"/>
      <c r="HWG53" s="1"/>
      <c r="HWH53" s="1"/>
      <c r="HWI53" s="1"/>
      <c r="HWJ53" s="1"/>
      <c r="HWK53" s="1"/>
      <c r="HWL53" s="1"/>
      <c r="HWM53" s="1"/>
      <c r="HWN53" s="1"/>
      <c r="HWO53" s="1"/>
      <c r="HWP53" s="1"/>
      <c r="HWQ53" s="1"/>
      <c r="HWR53" s="1"/>
      <c r="HWS53" s="1"/>
      <c r="HWT53" s="1"/>
      <c r="HWU53" s="1"/>
      <c r="HWV53" s="1"/>
      <c r="HWW53" s="1"/>
      <c r="HWX53" s="1"/>
      <c r="HWY53" s="1"/>
      <c r="HWZ53" s="1"/>
      <c r="HXA53" s="1"/>
      <c r="HXB53" s="1"/>
      <c r="HXC53" s="1"/>
      <c r="HXD53" s="1"/>
      <c r="HXE53" s="1"/>
      <c r="HXF53" s="1"/>
      <c r="HXG53" s="1"/>
      <c r="HXH53" s="1"/>
      <c r="HXI53" s="1"/>
      <c r="HXJ53" s="1"/>
      <c r="HXK53" s="1"/>
      <c r="HXL53" s="1"/>
      <c r="HXM53" s="1"/>
      <c r="HXN53" s="1"/>
      <c r="HXO53" s="1"/>
      <c r="HXP53" s="1"/>
      <c r="HXQ53" s="1"/>
      <c r="HXR53" s="1"/>
      <c r="HXS53" s="1"/>
      <c r="HXT53" s="1"/>
      <c r="HXU53" s="1"/>
      <c r="HXV53" s="1"/>
      <c r="HXW53" s="1"/>
      <c r="HXX53" s="1"/>
      <c r="HXY53" s="1"/>
      <c r="HXZ53" s="1"/>
      <c r="HYA53" s="1"/>
      <c r="HYB53" s="1"/>
      <c r="HYC53" s="1"/>
      <c r="HYD53" s="1"/>
      <c r="HYE53" s="1"/>
      <c r="HYF53" s="1"/>
      <c r="HYG53" s="1"/>
      <c r="HYH53" s="1"/>
      <c r="HYI53" s="1"/>
      <c r="HYJ53" s="1"/>
      <c r="HYK53" s="1"/>
      <c r="HYL53" s="1"/>
      <c r="HYM53" s="1"/>
      <c r="HYN53" s="1"/>
      <c r="HYO53" s="1"/>
      <c r="HYP53" s="1"/>
      <c r="HYQ53" s="1"/>
      <c r="HYR53" s="1"/>
      <c r="HYS53" s="1"/>
      <c r="HYT53" s="1"/>
      <c r="HYU53" s="1"/>
      <c r="HYV53" s="1"/>
      <c r="HYW53" s="1"/>
      <c r="HYX53" s="1"/>
      <c r="HYY53" s="1"/>
      <c r="HYZ53" s="1"/>
      <c r="HZA53" s="1"/>
      <c r="HZB53" s="1"/>
      <c r="HZC53" s="1"/>
      <c r="HZD53" s="1"/>
      <c r="HZE53" s="1"/>
      <c r="HZF53" s="1"/>
      <c r="HZG53" s="1"/>
      <c r="HZH53" s="1"/>
      <c r="HZI53" s="1"/>
      <c r="HZJ53" s="1"/>
      <c r="HZK53" s="1"/>
      <c r="HZL53" s="1"/>
      <c r="HZM53" s="1"/>
      <c r="HZN53" s="1"/>
      <c r="HZO53" s="1"/>
      <c r="HZP53" s="1"/>
      <c r="HZQ53" s="1"/>
      <c r="HZR53" s="1"/>
      <c r="HZS53" s="1"/>
      <c r="HZT53" s="1"/>
      <c r="HZU53" s="1"/>
      <c r="HZV53" s="1"/>
      <c r="HZW53" s="1"/>
      <c r="HZX53" s="1"/>
      <c r="HZY53" s="1"/>
      <c r="HZZ53" s="1"/>
      <c r="IAA53" s="1"/>
      <c r="IAB53" s="1"/>
      <c r="IAC53" s="1"/>
      <c r="IAD53" s="1"/>
      <c r="IAE53" s="1"/>
      <c r="IAF53" s="1"/>
      <c r="IAG53" s="1"/>
      <c r="IAH53" s="1"/>
      <c r="IAI53" s="1"/>
      <c r="IAJ53" s="1"/>
      <c r="IAK53" s="1"/>
      <c r="IAL53" s="1"/>
      <c r="IAM53" s="1"/>
      <c r="IAN53" s="1"/>
      <c r="IAO53" s="1"/>
      <c r="IAP53" s="1"/>
      <c r="IAQ53" s="1"/>
      <c r="IAR53" s="1"/>
      <c r="IAS53" s="1"/>
      <c r="IAT53" s="1"/>
      <c r="IAU53" s="1"/>
      <c r="IAV53" s="1"/>
      <c r="IAW53" s="1"/>
      <c r="IAX53" s="1"/>
      <c r="IAY53" s="1"/>
      <c r="IAZ53" s="1"/>
      <c r="IBA53" s="1"/>
      <c r="IBB53" s="1"/>
      <c r="IBC53" s="1"/>
      <c r="IBD53" s="1"/>
      <c r="IBE53" s="1"/>
      <c r="IBF53" s="1"/>
      <c r="IBG53" s="1"/>
      <c r="IBH53" s="1"/>
      <c r="IBI53" s="1"/>
      <c r="IBJ53" s="1"/>
      <c r="IBK53" s="1"/>
      <c r="IBL53" s="1"/>
      <c r="IBM53" s="1"/>
      <c r="IBN53" s="1"/>
      <c r="IBO53" s="1"/>
      <c r="IBP53" s="1"/>
      <c r="IBQ53" s="1"/>
      <c r="IBR53" s="1"/>
      <c r="IBS53" s="1"/>
      <c r="IBT53" s="1"/>
      <c r="IBU53" s="1"/>
      <c r="IBV53" s="1"/>
      <c r="IBW53" s="1"/>
      <c r="IBX53" s="1"/>
      <c r="IBY53" s="1"/>
      <c r="IBZ53" s="1"/>
      <c r="ICA53" s="1"/>
      <c r="ICB53" s="1"/>
      <c r="ICC53" s="1"/>
      <c r="ICD53" s="1"/>
      <c r="ICE53" s="1"/>
      <c r="ICF53" s="1"/>
      <c r="ICG53" s="1"/>
      <c r="ICH53" s="1"/>
      <c r="ICI53" s="1"/>
      <c r="ICJ53" s="1"/>
      <c r="ICK53" s="1"/>
      <c r="ICL53" s="1"/>
      <c r="ICM53" s="1"/>
      <c r="ICN53" s="1"/>
      <c r="ICO53" s="1"/>
      <c r="ICP53" s="1"/>
      <c r="ICQ53" s="1"/>
      <c r="ICR53" s="1"/>
      <c r="ICS53" s="1"/>
      <c r="ICT53" s="1"/>
      <c r="ICU53" s="1"/>
      <c r="ICV53" s="1"/>
      <c r="ICW53" s="1"/>
      <c r="ICX53" s="1"/>
      <c r="ICY53" s="1"/>
      <c r="ICZ53" s="1"/>
      <c r="IDA53" s="1"/>
      <c r="IDB53" s="1"/>
      <c r="IDC53" s="1"/>
      <c r="IDD53" s="1"/>
      <c r="IDE53" s="1"/>
      <c r="IDF53" s="1"/>
      <c r="IDG53" s="1"/>
      <c r="IDH53" s="1"/>
      <c r="IDI53" s="1"/>
      <c r="IDJ53" s="1"/>
      <c r="IDK53" s="1"/>
      <c r="IDL53" s="1"/>
      <c r="IDM53" s="1"/>
      <c r="IDN53" s="1"/>
      <c r="IDO53" s="1"/>
      <c r="IDP53" s="1"/>
      <c r="IDQ53" s="1"/>
      <c r="IDR53" s="1"/>
      <c r="IDS53" s="1"/>
      <c r="IDT53" s="1"/>
      <c r="IDU53" s="1"/>
      <c r="IDV53" s="1"/>
      <c r="IDW53" s="1"/>
      <c r="IDX53" s="1"/>
      <c r="IDY53" s="1"/>
      <c r="IDZ53" s="1"/>
      <c r="IEA53" s="1"/>
      <c r="IEB53" s="1"/>
      <c r="IEC53" s="1"/>
      <c r="IED53" s="1"/>
      <c r="IEE53" s="1"/>
      <c r="IEF53" s="1"/>
      <c r="IEG53" s="1"/>
      <c r="IEH53" s="1"/>
      <c r="IEI53" s="1"/>
      <c r="IEJ53" s="1"/>
      <c r="IEK53" s="1"/>
      <c r="IEL53" s="1"/>
      <c r="IEM53" s="1"/>
      <c r="IEN53" s="1"/>
      <c r="IEO53" s="1"/>
      <c r="IEP53" s="1"/>
      <c r="IEQ53" s="1"/>
      <c r="IER53" s="1"/>
      <c r="IES53" s="1"/>
      <c r="IET53" s="1"/>
      <c r="IEU53" s="1"/>
      <c r="IEV53" s="1"/>
      <c r="IEW53" s="1"/>
      <c r="IEX53" s="1"/>
      <c r="IEY53" s="1"/>
      <c r="IEZ53" s="1"/>
      <c r="IFA53" s="1"/>
      <c r="IFB53" s="1"/>
      <c r="IFC53" s="1"/>
      <c r="IFD53" s="1"/>
      <c r="IFE53" s="1"/>
      <c r="IFF53" s="1"/>
      <c r="IFG53" s="1"/>
      <c r="IFH53" s="1"/>
      <c r="IFI53" s="1"/>
      <c r="IFJ53" s="1"/>
      <c r="IFK53" s="1"/>
      <c r="IFL53" s="1"/>
      <c r="IFM53" s="1"/>
      <c r="IFN53" s="1"/>
      <c r="IFO53" s="1"/>
      <c r="IFP53" s="1"/>
      <c r="IFQ53" s="1"/>
      <c r="IFR53" s="1"/>
      <c r="IFS53" s="1"/>
      <c r="IFT53" s="1"/>
      <c r="IFU53" s="1"/>
      <c r="IFV53" s="1"/>
      <c r="IFW53" s="1"/>
      <c r="IFX53" s="1"/>
      <c r="IFY53" s="1"/>
      <c r="IFZ53" s="1"/>
      <c r="IGA53" s="1"/>
      <c r="IGB53" s="1"/>
      <c r="IGC53" s="1"/>
      <c r="IGD53" s="1"/>
      <c r="IGE53" s="1"/>
      <c r="IGF53" s="1"/>
      <c r="IGG53" s="1"/>
      <c r="IGH53" s="1"/>
      <c r="IGI53" s="1"/>
      <c r="IGJ53" s="1"/>
      <c r="IGK53" s="1"/>
      <c r="IGL53" s="1"/>
      <c r="IGM53" s="1"/>
      <c r="IGN53" s="1"/>
      <c r="IGO53" s="1"/>
      <c r="IGP53" s="1"/>
      <c r="IGQ53" s="1"/>
      <c r="IGR53" s="1"/>
      <c r="IGS53" s="1"/>
      <c r="IGT53" s="1"/>
      <c r="IGU53" s="1"/>
      <c r="IGV53" s="1"/>
      <c r="IGW53" s="1"/>
      <c r="IGX53" s="1"/>
      <c r="IGY53" s="1"/>
      <c r="IGZ53" s="1"/>
      <c r="IHA53" s="1"/>
      <c r="IHB53" s="1"/>
      <c r="IHC53" s="1"/>
      <c r="IHD53" s="1"/>
      <c r="IHE53" s="1"/>
      <c r="IHF53" s="1"/>
      <c r="IHG53" s="1"/>
      <c r="IHH53" s="1"/>
      <c r="IHI53" s="1"/>
      <c r="IHJ53" s="1"/>
      <c r="IHK53" s="1"/>
      <c r="IHL53" s="1"/>
      <c r="IHM53" s="1"/>
      <c r="IHN53" s="1"/>
      <c r="IHO53" s="1"/>
      <c r="IHP53" s="1"/>
      <c r="IHQ53" s="1"/>
      <c r="IHR53" s="1"/>
      <c r="IHS53" s="1"/>
      <c r="IHT53" s="1"/>
      <c r="IHU53" s="1"/>
      <c r="IHV53" s="1"/>
      <c r="IHW53" s="1"/>
      <c r="IHX53" s="1"/>
      <c r="IHY53" s="1"/>
      <c r="IHZ53" s="1"/>
      <c r="IIA53" s="1"/>
      <c r="IIB53" s="1"/>
      <c r="IIC53" s="1"/>
      <c r="IID53" s="1"/>
      <c r="IIE53" s="1"/>
      <c r="IIF53" s="1"/>
      <c r="IIG53" s="1"/>
      <c r="IIH53" s="1"/>
      <c r="III53" s="1"/>
      <c r="IIJ53" s="1"/>
      <c r="IIK53" s="1"/>
      <c r="IIL53" s="1"/>
      <c r="IIM53" s="1"/>
      <c r="IIN53" s="1"/>
      <c r="IIO53" s="1"/>
      <c r="IIP53" s="1"/>
      <c r="IIQ53" s="1"/>
      <c r="IIR53" s="1"/>
      <c r="IIS53" s="1"/>
      <c r="IIT53" s="1"/>
      <c r="IIU53" s="1"/>
      <c r="IIV53" s="1"/>
      <c r="IIW53" s="1"/>
      <c r="IIX53" s="1"/>
      <c r="IIY53" s="1"/>
      <c r="IIZ53" s="1"/>
      <c r="IJA53" s="1"/>
      <c r="IJB53" s="1"/>
      <c r="IJC53" s="1"/>
      <c r="IJD53" s="1"/>
      <c r="IJE53" s="1"/>
      <c r="IJF53" s="1"/>
      <c r="IJG53" s="1"/>
      <c r="IJH53" s="1"/>
      <c r="IJI53" s="1"/>
      <c r="IJJ53" s="1"/>
      <c r="IJK53" s="1"/>
      <c r="IJL53" s="1"/>
      <c r="IJM53" s="1"/>
      <c r="IJN53" s="1"/>
      <c r="IJO53" s="1"/>
      <c r="IJP53" s="1"/>
      <c r="IJQ53" s="1"/>
      <c r="IJR53" s="1"/>
      <c r="IJS53" s="1"/>
      <c r="IJT53" s="1"/>
      <c r="IJU53" s="1"/>
      <c r="IJV53" s="1"/>
      <c r="IJW53" s="1"/>
      <c r="IJX53" s="1"/>
      <c r="IJY53" s="1"/>
      <c r="IJZ53" s="1"/>
      <c r="IKA53" s="1"/>
      <c r="IKB53" s="1"/>
      <c r="IKC53" s="1"/>
      <c r="IKD53" s="1"/>
      <c r="IKE53" s="1"/>
      <c r="IKF53" s="1"/>
      <c r="IKG53" s="1"/>
      <c r="IKH53" s="1"/>
      <c r="IKI53" s="1"/>
      <c r="IKJ53" s="1"/>
      <c r="IKK53" s="1"/>
      <c r="IKL53" s="1"/>
      <c r="IKM53" s="1"/>
      <c r="IKN53" s="1"/>
      <c r="IKO53" s="1"/>
      <c r="IKP53" s="1"/>
      <c r="IKQ53" s="1"/>
      <c r="IKR53" s="1"/>
      <c r="IKS53" s="1"/>
      <c r="IKT53" s="1"/>
      <c r="IKU53" s="1"/>
      <c r="IKV53" s="1"/>
      <c r="IKW53" s="1"/>
      <c r="IKX53" s="1"/>
      <c r="IKY53" s="1"/>
      <c r="IKZ53" s="1"/>
      <c r="ILA53" s="1"/>
      <c r="ILB53" s="1"/>
      <c r="ILC53" s="1"/>
      <c r="ILD53" s="1"/>
      <c r="ILE53" s="1"/>
      <c r="ILF53" s="1"/>
      <c r="ILG53" s="1"/>
      <c r="ILH53" s="1"/>
      <c r="ILI53" s="1"/>
      <c r="ILJ53" s="1"/>
      <c r="ILK53" s="1"/>
      <c r="ILL53" s="1"/>
      <c r="ILM53" s="1"/>
      <c r="ILN53" s="1"/>
      <c r="ILO53" s="1"/>
      <c r="ILP53" s="1"/>
      <c r="ILQ53" s="1"/>
      <c r="ILR53" s="1"/>
      <c r="ILS53" s="1"/>
      <c r="ILT53" s="1"/>
      <c r="ILU53" s="1"/>
      <c r="ILV53" s="1"/>
      <c r="ILW53" s="1"/>
      <c r="ILX53" s="1"/>
      <c r="ILY53" s="1"/>
      <c r="ILZ53" s="1"/>
      <c r="IMA53" s="1"/>
      <c r="IMB53" s="1"/>
      <c r="IMC53" s="1"/>
      <c r="IMD53" s="1"/>
      <c r="IME53" s="1"/>
      <c r="IMF53" s="1"/>
      <c r="IMG53" s="1"/>
      <c r="IMH53" s="1"/>
      <c r="IMI53" s="1"/>
      <c r="IMJ53" s="1"/>
      <c r="IMK53" s="1"/>
      <c r="IML53" s="1"/>
      <c r="IMM53" s="1"/>
      <c r="IMN53" s="1"/>
      <c r="IMO53" s="1"/>
      <c r="IMP53" s="1"/>
      <c r="IMQ53" s="1"/>
      <c r="IMR53" s="1"/>
      <c r="IMS53" s="1"/>
      <c r="IMT53" s="1"/>
      <c r="IMU53" s="1"/>
      <c r="IMV53" s="1"/>
      <c r="IMW53" s="1"/>
      <c r="IMX53" s="1"/>
      <c r="IMY53" s="1"/>
      <c r="IMZ53" s="1"/>
      <c r="INA53" s="1"/>
      <c r="INB53" s="1"/>
      <c r="INC53" s="1"/>
      <c r="IND53" s="1"/>
      <c r="INE53" s="1"/>
      <c r="INF53" s="1"/>
      <c r="ING53" s="1"/>
      <c r="INH53" s="1"/>
      <c r="INI53" s="1"/>
      <c r="INJ53" s="1"/>
      <c r="INK53" s="1"/>
      <c r="INL53" s="1"/>
      <c r="INM53" s="1"/>
      <c r="INN53" s="1"/>
      <c r="INO53" s="1"/>
      <c r="INP53" s="1"/>
      <c r="INQ53" s="1"/>
      <c r="INR53" s="1"/>
      <c r="INS53" s="1"/>
      <c r="INT53" s="1"/>
      <c r="INU53" s="1"/>
      <c r="INV53" s="1"/>
      <c r="INW53" s="1"/>
      <c r="INX53" s="1"/>
      <c r="INY53" s="1"/>
      <c r="INZ53" s="1"/>
      <c r="IOA53" s="1"/>
      <c r="IOB53" s="1"/>
      <c r="IOC53" s="1"/>
      <c r="IOD53" s="1"/>
      <c r="IOE53" s="1"/>
      <c r="IOF53" s="1"/>
      <c r="IOG53" s="1"/>
      <c r="IOH53" s="1"/>
      <c r="IOI53" s="1"/>
      <c r="IOJ53" s="1"/>
      <c r="IOK53" s="1"/>
      <c r="IOL53" s="1"/>
      <c r="IOM53" s="1"/>
      <c r="ION53" s="1"/>
      <c r="IOO53" s="1"/>
      <c r="IOP53" s="1"/>
      <c r="IOQ53" s="1"/>
      <c r="IOR53" s="1"/>
      <c r="IOS53" s="1"/>
      <c r="IOT53" s="1"/>
      <c r="IOU53" s="1"/>
      <c r="IOV53" s="1"/>
      <c r="IOW53" s="1"/>
      <c r="IOX53" s="1"/>
      <c r="IOY53" s="1"/>
      <c r="IOZ53" s="1"/>
      <c r="IPA53" s="1"/>
      <c r="IPB53" s="1"/>
      <c r="IPC53" s="1"/>
      <c r="IPD53" s="1"/>
      <c r="IPE53" s="1"/>
      <c r="IPF53" s="1"/>
      <c r="IPG53" s="1"/>
      <c r="IPH53" s="1"/>
      <c r="IPI53" s="1"/>
      <c r="IPJ53" s="1"/>
      <c r="IPK53" s="1"/>
      <c r="IPL53" s="1"/>
      <c r="IPM53" s="1"/>
      <c r="IPN53" s="1"/>
      <c r="IPO53" s="1"/>
      <c r="IPP53" s="1"/>
      <c r="IPQ53" s="1"/>
      <c r="IPR53" s="1"/>
      <c r="IPS53" s="1"/>
      <c r="IPT53" s="1"/>
      <c r="IPU53" s="1"/>
      <c r="IPV53" s="1"/>
      <c r="IPW53" s="1"/>
      <c r="IPX53" s="1"/>
      <c r="IPY53" s="1"/>
      <c r="IPZ53" s="1"/>
      <c r="IQA53" s="1"/>
      <c r="IQB53" s="1"/>
      <c r="IQC53" s="1"/>
      <c r="IQD53" s="1"/>
      <c r="IQE53" s="1"/>
      <c r="IQF53" s="1"/>
      <c r="IQG53" s="1"/>
      <c r="IQH53" s="1"/>
      <c r="IQI53" s="1"/>
      <c r="IQJ53" s="1"/>
      <c r="IQK53" s="1"/>
      <c r="IQL53" s="1"/>
      <c r="IQM53" s="1"/>
      <c r="IQN53" s="1"/>
      <c r="IQO53" s="1"/>
      <c r="IQP53" s="1"/>
      <c r="IQQ53" s="1"/>
      <c r="IQR53" s="1"/>
      <c r="IQS53" s="1"/>
      <c r="IQT53" s="1"/>
      <c r="IQU53" s="1"/>
      <c r="IQV53" s="1"/>
      <c r="IQW53" s="1"/>
      <c r="IQX53" s="1"/>
      <c r="IQY53" s="1"/>
      <c r="IQZ53" s="1"/>
      <c r="IRA53" s="1"/>
      <c r="IRB53" s="1"/>
      <c r="IRC53" s="1"/>
      <c r="IRD53" s="1"/>
      <c r="IRE53" s="1"/>
      <c r="IRF53" s="1"/>
      <c r="IRG53" s="1"/>
      <c r="IRH53" s="1"/>
      <c r="IRI53" s="1"/>
      <c r="IRJ53" s="1"/>
      <c r="IRK53" s="1"/>
      <c r="IRL53" s="1"/>
      <c r="IRM53" s="1"/>
      <c r="IRN53" s="1"/>
      <c r="IRO53" s="1"/>
      <c r="IRP53" s="1"/>
      <c r="IRQ53" s="1"/>
      <c r="IRR53" s="1"/>
      <c r="IRS53" s="1"/>
      <c r="IRT53" s="1"/>
      <c r="IRU53" s="1"/>
      <c r="IRV53" s="1"/>
      <c r="IRW53" s="1"/>
      <c r="IRX53" s="1"/>
      <c r="IRY53" s="1"/>
      <c r="IRZ53" s="1"/>
      <c r="ISA53" s="1"/>
      <c r="ISB53" s="1"/>
      <c r="ISC53" s="1"/>
      <c r="ISD53" s="1"/>
      <c r="ISE53" s="1"/>
      <c r="ISF53" s="1"/>
      <c r="ISG53" s="1"/>
      <c r="ISH53" s="1"/>
      <c r="ISI53" s="1"/>
      <c r="ISJ53" s="1"/>
      <c r="ISK53" s="1"/>
      <c r="ISL53" s="1"/>
      <c r="ISM53" s="1"/>
      <c r="ISN53" s="1"/>
      <c r="ISO53" s="1"/>
      <c r="ISP53" s="1"/>
      <c r="ISQ53" s="1"/>
      <c r="ISR53" s="1"/>
      <c r="ISS53" s="1"/>
      <c r="IST53" s="1"/>
      <c r="ISU53" s="1"/>
      <c r="ISV53" s="1"/>
      <c r="ISW53" s="1"/>
      <c r="ISX53" s="1"/>
      <c r="ISY53" s="1"/>
      <c r="ISZ53" s="1"/>
      <c r="ITA53" s="1"/>
      <c r="ITB53" s="1"/>
      <c r="ITC53" s="1"/>
      <c r="ITD53" s="1"/>
      <c r="ITE53" s="1"/>
      <c r="ITF53" s="1"/>
      <c r="ITG53" s="1"/>
      <c r="ITH53" s="1"/>
      <c r="ITI53" s="1"/>
      <c r="ITJ53" s="1"/>
      <c r="ITK53" s="1"/>
      <c r="ITL53" s="1"/>
      <c r="ITM53" s="1"/>
      <c r="ITN53" s="1"/>
      <c r="ITO53" s="1"/>
      <c r="ITP53" s="1"/>
      <c r="ITQ53" s="1"/>
      <c r="ITR53" s="1"/>
      <c r="ITS53" s="1"/>
      <c r="ITT53" s="1"/>
      <c r="ITU53" s="1"/>
      <c r="ITV53" s="1"/>
      <c r="ITW53" s="1"/>
      <c r="ITX53" s="1"/>
      <c r="ITY53" s="1"/>
      <c r="ITZ53" s="1"/>
      <c r="IUA53" s="1"/>
      <c r="IUB53" s="1"/>
      <c r="IUC53" s="1"/>
      <c r="IUD53" s="1"/>
      <c r="IUE53" s="1"/>
      <c r="IUF53" s="1"/>
      <c r="IUG53" s="1"/>
      <c r="IUH53" s="1"/>
      <c r="IUI53" s="1"/>
      <c r="IUJ53" s="1"/>
      <c r="IUK53" s="1"/>
      <c r="IUL53" s="1"/>
      <c r="IUM53" s="1"/>
      <c r="IUN53" s="1"/>
      <c r="IUO53" s="1"/>
      <c r="IUP53" s="1"/>
      <c r="IUQ53" s="1"/>
      <c r="IUR53" s="1"/>
      <c r="IUS53" s="1"/>
      <c r="IUT53" s="1"/>
      <c r="IUU53" s="1"/>
      <c r="IUV53" s="1"/>
      <c r="IUW53" s="1"/>
      <c r="IUX53" s="1"/>
      <c r="IUY53" s="1"/>
      <c r="IUZ53" s="1"/>
      <c r="IVA53" s="1"/>
      <c r="IVB53" s="1"/>
      <c r="IVC53" s="1"/>
      <c r="IVD53" s="1"/>
      <c r="IVE53" s="1"/>
      <c r="IVF53" s="1"/>
      <c r="IVG53" s="1"/>
      <c r="IVH53" s="1"/>
      <c r="IVI53" s="1"/>
      <c r="IVJ53" s="1"/>
      <c r="IVK53" s="1"/>
      <c r="IVL53" s="1"/>
      <c r="IVM53" s="1"/>
      <c r="IVN53" s="1"/>
      <c r="IVO53" s="1"/>
      <c r="IVP53" s="1"/>
      <c r="IVQ53" s="1"/>
      <c r="IVR53" s="1"/>
      <c r="IVS53" s="1"/>
      <c r="IVT53" s="1"/>
      <c r="IVU53" s="1"/>
      <c r="IVV53" s="1"/>
      <c r="IVW53" s="1"/>
      <c r="IVX53" s="1"/>
      <c r="IVY53" s="1"/>
      <c r="IVZ53" s="1"/>
      <c r="IWA53" s="1"/>
      <c r="IWB53" s="1"/>
      <c r="IWC53" s="1"/>
      <c r="IWD53" s="1"/>
      <c r="IWE53" s="1"/>
      <c r="IWF53" s="1"/>
      <c r="IWG53" s="1"/>
      <c r="IWH53" s="1"/>
      <c r="IWI53" s="1"/>
      <c r="IWJ53" s="1"/>
      <c r="IWK53" s="1"/>
      <c r="IWL53" s="1"/>
      <c r="IWM53" s="1"/>
      <c r="IWN53" s="1"/>
      <c r="IWO53" s="1"/>
      <c r="IWP53" s="1"/>
      <c r="IWQ53" s="1"/>
      <c r="IWR53" s="1"/>
      <c r="IWS53" s="1"/>
      <c r="IWT53" s="1"/>
      <c r="IWU53" s="1"/>
      <c r="IWV53" s="1"/>
      <c r="IWW53" s="1"/>
      <c r="IWX53" s="1"/>
      <c r="IWY53" s="1"/>
      <c r="IWZ53" s="1"/>
      <c r="IXA53" s="1"/>
      <c r="IXB53" s="1"/>
      <c r="IXC53" s="1"/>
      <c r="IXD53" s="1"/>
      <c r="IXE53" s="1"/>
      <c r="IXF53" s="1"/>
      <c r="IXG53" s="1"/>
      <c r="IXH53" s="1"/>
      <c r="IXI53" s="1"/>
      <c r="IXJ53" s="1"/>
      <c r="IXK53" s="1"/>
      <c r="IXL53" s="1"/>
      <c r="IXM53" s="1"/>
      <c r="IXN53" s="1"/>
      <c r="IXO53" s="1"/>
      <c r="IXP53" s="1"/>
      <c r="IXQ53" s="1"/>
      <c r="IXR53" s="1"/>
      <c r="IXS53" s="1"/>
      <c r="IXT53" s="1"/>
      <c r="IXU53" s="1"/>
      <c r="IXV53" s="1"/>
      <c r="IXW53" s="1"/>
      <c r="IXX53" s="1"/>
      <c r="IXY53" s="1"/>
      <c r="IXZ53" s="1"/>
      <c r="IYA53" s="1"/>
      <c r="IYB53" s="1"/>
      <c r="IYC53" s="1"/>
      <c r="IYD53" s="1"/>
      <c r="IYE53" s="1"/>
      <c r="IYF53" s="1"/>
      <c r="IYG53" s="1"/>
      <c r="IYH53" s="1"/>
      <c r="IYI53" s="1"/>
      <c r="IYJ53" s="1"/>
      <c r="IYK53" s="1"/>
      <c r="IYL53" s="1"/>
      <c r="IYM53" s="1"/>
      <c r="IYN53" s="1"/>
      <c r="IYO53" s="1"/>
      <c r="IYP53" s="1"/>
      <c r="IYQ53" s="1"/>
      <c r="IYR53" s="1"/>
      <c r="IYS53" s="1"/>
      <c r="IYT53" s="1"/>
      <c r="IYU53" s="1"/>
      <c r="IYV53" s="1"/>
      <c r="IYW53" s="1"/>
      <c r="IYX53" s="1"/>
      <c r="IYY53" s="1"/>
      <c r="IYZ53" s="1"/>
      <c r="IZA53" s="1"/>
      <c r="IZB53" s="1"/>
      <c r="IZC53" s="1"/>
      <c r="IZD53" s="1"/>
      <c r="IZE53" s="1"/>
      <c r="IZF53" s="1"/>
      <c r="IZG53" s="1"/>
      <c r="IZH53" s="1"/>
      <c r="IZI53" s="1"/>
      <c r="IZJ53" s="1"/>
      <c r="IZK53" s="1"/>
      <c r="IZL53" s="1"/>
      <c r="IZM53" s="1"/>
      <c r="IZN53" s="1"/>
      <c r="IZO53" s="1"/>
      <c r="IZP53" s="1"/>
      <c r="IZQ53" s="1"/>
      <c r="IZR53" s="1"/>
      <c r="IZS53" s="1"/>
      <c r="IZT53" s="1"/>
      <c r="IZU53" s="1"/>
      <c r="IZV53" s="1"/>
      <c r="IZW53" s="1"/>
      <c r="IZX53" s="1"/>
      <c r="IZY53" s="1"/>
      <c r="IZZ53" s="1"/>
      <c r="JAA53" s="1"/>
      <c r="JAB53" s="1"/>
      <c r="JAC53" s="1"/>
      <c r="JAD53" s="1"/>
      <c r="JAE53" s="1"/>
      <c r="JAF53" s="1"/>
      <c r="JAG53" s="1"/>
      <c r="JAH53" s="1"/>
      <c r="JAI53" s="1"/>
      <c r="JAJ53" s="1"/>
      <c r="JAK53" s="1"/>
      <c r="JAL53" s="1"/>
      <c r="JAM53" s="1"/>
      <c r="JAN53" s="1"/>
      <c r="JAO53" s="1"/>
      <c r="JAP53" s="1"/>
      <c r="JAQ53" s="1"/>
      <c r="JAR53" s="1"/>
      <c r="JAS53" s="1"/>
      <c r="JAT53" s="1"/>
      <c r="JAU53" s="1"/>
      <c r="JAV53" s="1"/>
      <c r="JAW53" s="1"/>
      <c r="JAX53" s="1"/>
      <c r="JAY53" s="1"/>
      <c r="JAZ53" s="1"/>
      <c r="JBA53" s="1"/>
      <c r="JBB53" s="1"/>
      <c r="JBC53" s="1"/>
      <c r="JBD53" s="1"/>
      <c r="JBE53" s="1"/>
      <c r="JBF53" s="1"/>
      <c r="JBG53" s="1"/>
      <c r="JBH53" s="1"/>
      <c r="JBI53" s="1"/>
      <c r="JBJ53" s="1"/>
      <c r="JBK53" s="1"/>
      <c r="JBL53" s="1"/>
      <c r="JBM53" s="1"/>
      <c r="JBN53" s="1"/>
      <c r="JBO53" s="1"/>
      <c r="JBP53" s="1"/>
      <c r="JBQ53" s="1"/>
      <c r="JBR53" s="1"/>
      <c r="JBS53" s="1"/>
      <c r="JBT53" s="1"/>
      <c r="JBU53" s="1"/>
      <c r="JBV53" s="1"/>
      <c r="JBW53" s="1"/>
      <c r="JBX53" s="1"/>
      <c r="JBY53" s="1"/>
      <c r="JBZ53" s="1"/>
      <c r="JCA53" s="1"/>
      <c r="JCB53" s="1"/>
      <c r="JCC53" s="1"/>
      <c r="JCD53" s="1"/>
      <c r="JCE53" s="1"/>
      <c r="JCF53" s="1"/>
      <c r="JCG53" s="1"/>
      <c r="JCH53" s="1"/>
      <c r="JCI53" s="1"/>
      <c r="JCJ53" s="1"/>
      <c r="JCK53" s="1"/>
      <c r="JCL53" s="1"/>
      <c r="JCM53" s="1"/>
      <c r="JCN53" s="1"/>
      <c r="JCO53" s="1"/>
      <c r="JCP53" s="1"/>
      <c r="JCQ53" s="1"/>
      <c r="JCR53" s="1"/>
      <c r="JCS53" s="1"/>
      <c r="JCT53" s="1"/>
      <c r="JCU53" s="1"/>
      <c r="JCV53" s="1"/>
      <c r="JCW53" s="1"/>
      <c r="JCX53" s="1"/>
      <c r="JCY53" s="1"/>
      <c r="JCZ53" s="1"/>
      <c r="JDA53" s="1"/>
      <c r="JDB53" s="1"/>
      <c r="JDC53" s="1"/>
      <c r="JDD53" s="1"/>
      <c r="JDE53" s="1"/>
      <c r="JDF53" s="1"/>
      <c r="JDG53" s="1"/>
      <c r="JDH53" s="1"/>
      <c r="JDI53" s="1"/>
      <c r="JDJ53" s="1"/>
      <c r="JDK53" s="1"/>
      <c r="JDL53" s="1"/>
      <c r="JDM53" s="1"/>
      <c r="JDN53" s="1"/>
      <c r="JDO53" s="1"/>
      <c r="JDP53" s="1"/>
      <c r="JDQ53" s="1"/>
      <c r="JDR53" s="1"/>
      <c r="JDS53" s="1"/>
      <c r="JDT53" s="1"/>
      <c r="JDU53" s="1"/>
      <c r="JDV53" s="1"/>
      <c r="JDW53" s="1"/>
      <c r="JDX53" s="1"/>
      <c r="JDY53" s="1"/>
      <c r="JDZ53" s="1"/>
      <c r="JEA53" s="1"/>
      <c r="JEB53" s="1"/>
      <c r="JEC53" s="1"/>
      <c r="JED53" s="1"/>
      <c r="JEE53" s="1"/>
      <c r="JEF53" s="1"/>
      <c r="JEG53" s="1"/>
      <c r="JEH53" s="1"/>
      <c r="JEI53" s="1"/>
      <c r="JEJ53" s="1"/>
      <c r="JEK53" s="1"/>
      <c r="JEL53" s="1"/>
      <c r="JEM53" s="1"/>
      <c r="JEN53" s="1"/>
      <c r="JEO53" s="1"/>
      <c r="JEP53" s="1"/>
      <c r="JEQ53" s="1"/>
      <c r="JER53" s="1"/>
      <c r="JES53" s="1"/>
      <c r="JET53" s="1"/>
      <c r="JEU53" s="1"/>
      <c r="JEV53" s="1"/>
      <c r="JEW53" s="1"/>
      <c r="JEX53" s="1"/>
      <c r="JEY53" s="1"/>
      <c r="JEZ53" s="1"/>
      <c r="JFA53" s="1"/>
      <c r="JFB53" s="1"/>
      <c r="JFC53" s="1"/>
      <c r="JFD53" s="1"/>
      <c r="JFE53" s="1"/>
      <c r="JFF53" s="1"/>
      <c r="JFG53" s="1"/>
      <c r="JFH53" s="1"/>
      <c r="JFI53" s="1"/>
      <c r="JFJ53" s="1"/>
      <c r="JFK53" s="1"/>
      <c r="JFL53" s="1"/>
      <c r="JFM53" s="1"/>
      <c r="JFN53" s="1"/>
      <c r="JFO53" s="1"/>
      <c r="JFP53" s="1"/>
      <c r="JFQ53" s="1"/>
      <c r="JFR53" s="1"/>
      <c r="JFS53" s="1"/>
      <c r="JFT53" s="1"/>
      <c r="JFU53" s="1"/>
      <c r="JFV53" s="1"/>
      <c r="JFW53" s="1"/>
      <c r="JFX53" s="1"/>
      <c r="JFY53" s="1"/>
      <c r="JFZ53" s="1"/>
      <c r="JGA53" s="1"/>
      <c r="JGB53" s="1"/>
      <c r="JGC53" s="1"/>
      <c r="JGD53" s="1"/>
      <c r="JGE53" s="1"/>
      <c r="JGF53" s="1"/>
      <c r="JGG53" s="1"/>
      <c r="JGH53" s="1"/>
      <c r="JGI53" s="1"/>
      <c r="JGJ53" s="1"/>
      <c r="JGK53" s="1"/>
      <c r="JGL53" s="1"/>
      <c r="JGM53" s="1"/>
      <c r="JGN53" s="1"/>
      <c r="JGO53" s="1"/>
      <c r="JGP53" s="1"/>
      <c r="JGQ53" s="1"/>
      <c r="JGR53" s="1"/>
      <c r="JGS53" s="1"/>
      <c r="JGT53" s="1"/>
      <c r="JGU53" s="1"/>
      <c r="JGV53" s="1"/>
      <c r="JGW53" s="1"/>
      <c r="JGX53" s="1"/>
      <c r="JGY53" s="1"/>
      <c r="JGZ53" s="1"/>
      <c r="JHA53" s="1"/>
      <c r="JHB53" s="1"/>
      <c r="JHC53" s="1"/>
      <c r="JHD53" s="1"/>
      <c r="JHE53" s="1"/>
      <c r="JHF53" s="1"/>
      <c r="JHG53" s="1"/>
      <c r="JHH53" s="1"/>
      <c r="JHI53" s="1"/>
      <c r="JHJ53" s="1"/>
      <c r="JHK53" s="1"/>
      <c r="JHL53" s="1"/>
      <c r="JHM53" s="1"/>
      <c r="JHN53" s="1"/>
      <c r="JHO53" s="1"/>
      <c r="JHP53" s="1"/>
      <c r="JHQ53" s="1"/>
      <c r="JHR53" s="1"/>
      <c r="JHS53" s="1"/>
      <c r="JHT53" s="1"/>
      <c r="JHU53" s="1"/>
      <c r="JHV53" s="1"/>
      <c r="JHW53" s="1"/>
      <c r="JHX53" s="1"/>
      <c r="JHY53" s="1"/>
      <c r="JHZ53" s="1"/>
      <c r="JIA53" s="1"/>
      <c r="JIB53" s="1"/>
      <c r="JIC53" s="1"/>
      <c r="JID53" s="1"/>
      <c r="JIE53" s="1"/>
      <c r="JIF53" s="1"/>
      <c r="JIG53" s="1"/>
      <c r="JIH53" s="1"/>
      <c r="JII53" s="1"/>
      <c r="JIJ53" s="1"/>
      <c r="JIK53" s="1"/>
      <c r="JIL53" s="1"/>
      <c r="JIM53" s="1"/>
      <c r="JIN53" s="1"/>
      <c r="JIO53" s="1"/>
      <c r="JIP53" s="1"/>
      <c r="JIQ53" s="1"/>
      <c r="JIR53" s="1"/>
      <c r="JIS53" s="1"/>
      <c r="JIT53" s="1"/>
      <c r="JIU53" s="1"/>
      <c r="JIV53" s="1"/>
      <c r="JIW53" s="1"/>
      <c r="JIX53" s="1"/>
      <c r="JIY53" s="1"/>
      <c r="JIZ53" s="1"/>
      <c r="JJA53" s="1"/>
      <c r="JJB53" s="1"/>
      <c r="JJC53" s="1"/>
      <c r="JJD53" s="1"/>
      <c r="JJE53" s="1"/>
      <c r="JJF53" s="1"/>
      <c r="JJG53" s="1"/>
      <c r="JJH53" s="1"/>
      <c r="JJI53" s="1"/>
      <c r="JJJ53" s="1"/>
      <c r="JJK53" s="1"/>
      <c r="JJL53" s="1"/>
      <c r="JJM53" s="1"/>
      <c r="JJN53" s="1"/>
      <c r="JJO53" s="1"/>
      <c r="JJP53" s="1"/>
      <c r="JJQ53" s="1"/>
      <c r="JJR53" s="1"/>
      <c r="JJS53" s="1"/>
      <c r="JJT53" s="1"/>
      <c r="JJU53" s="1"/>
      <c r="JJV53" s="1"/>
      <c r="JJW53" s="1"/>
      <c r="JJX53" s="1"/>
      <c r="JJY53" s="1"/>
      <c r="JJZ53" s="1"/>
      <c r="JKA53" s="1"/>
      <c r="JKB53" s="1"/>
      <c r="JKC53" s="1"/>
      <c r="JKD53" s="1"/>
      <c r="JKE53" s="1"/>
      <c r="JKF53" s="1"/>
      <c r="JKG53" s="1"/>
      <c r="JKH53" s="1"/>
      <c r="JKI53" s="1"/>
      <c r="JKJ53" s="1"/>
      <c r="JKK53" s="1"/>
      <c r="JKL53" s="1"/>
      <c r="JKM53" s="1"/>
      <c r="JKN53" s="1"/>
      <c r="JKO53" s="1"/>
      <c r="JKP53" s="1"/>
      <c r="JKQ53" s="1"/>
      <c r="JKR53" s="1"/>
      <c r="JKS53" s="1"/>
      <c r="JKT53" s="1"/>
      <c r="JKU53" s="1"/>
      <c r="JKV53" s="1"/>
      <c r="JKW53" s="1"/>
      <c r="JKX53" s="1"/>
      <c r="JKY53" s="1"/>
      <c r="JKZ53" s="1"/>
      <c r="JLA53" s="1"/>
      <c r="JLB53" s="1"/>
      <c r="JLC53" s="1"/>
      <c r="JLD53" s="1"/>
      <c r="JLE53" s="1"/>
      <c r="JLF53" s="1"/>
      <c r="JLG53" s="1"/>
      <c r="JLH53" s="1"/>
      <c r="JLI53" s="1"/>
      <c r="JLJ53" s="1"/>
      <c r="JLK53" s="1"/>
      <c r="JLL53" s="1"/>
      <c r="JLM53" s="1"/>
      <c r="JLN53" s="1"/>
      <c r="JLO53" s="1"/>
      <c r="JLP53" s="1"/>
      <c r="JLQ53" s="1"/>
      <c r="JLR53" s="1"/>
      <c r="JLS53" s="1"/>
      <c r="JLT53" s="1"/>
      <c r="JLU53" s="1"/>
      <c r="JLV53" s="1"/>
      <c r="JLW53" s="1"/>
      <c r="JLX53" s="1"/>
      <c r="JLY53" s="1"/>
      <c r="JLZ53" s="1"/>
      <c r="JMA53" s="1"/>
      <c r="JMB53" s="1"/>
      <c r="JMC53" s="1"/>
      <c r="JMD53" s="1"/>
      <c r="JME53" s="1"/>
      <c r="JMF53" s="1"/>
      <c r="JMG53" s="1"/>
      <c r="JMH53" s="1"/>
      <c r="JMI53" s="1"/>
      <c r="JMJ53" s="1"/>
      <c r="JMK53" s="1"/>
      <c r="JML53" s="1"/>
      <c r="JMM53" s="1"/>
      <c r="JMN53" s="1"/>
      <c r="JMO53" s="1"/>
      <c r="JMP53" s="1"/>
      <c r="JMQ53" s="1"/>
      <c r="JMR53" s="1"/>
      <c r="JMS53" s="1"/>
      <c r="JMT53" s="1"/>
      <c r="JMU53" s="1"/>
      <c r="JMV53" s="1"/>
      <c r="JMW53" s="1"/>
      <c r="JMX53" s="1"/>
      <c r="JMY53" s="1"/>
      <c r="JMZ53" s="1"/>
      <c r="JNA53" s="1"/>
      <c r="JNB53" s="1"/>
      <c r="JNC53" s="1"/>
      <c r="JND53" s="1"/>
      <c r="JNE53" s="1"/>
      <c r="JNF53" s="1"/>
      <c r="JNG53" s="1"/>
      <c r="JNH53" s="1"/>
      <c r="JNI53" s="1"/>
      <c r="JNJ53" s="1"/>
      <c r="JNK53" s="1"/>
      <c r="JNL53" s="1"/>
      <c r="JNM53" s="1"/>
      <c r="JNN53" s="1"/>
      <c r="JNO53" s="1"/>
      <c r="JNP53" s="1"/>
      <c r="JNQ53" s="1"/>
      <c r="JNR53" s="1"/>
      <c r="JNS53" s="1"/>
      <c r="JNT53" s="1"/>
      <c r="JNU53" s="1"/>
      <c r="JNV53" s="1"/>
      <c r="JNW53" s="1"/>
      <c r="JNX53" s="1"/>
      <c r="JNY53" s="1"/>
      <c r="JNZ53" s="1"/>
      <c r="JOA53" s="1"/>
      <c r="JOB53" s="1"/>
      <c r="JOC53" s="1"/>
      <c r="JOD53" s="1"/>
      <c r="JOE53" s="1"/>
      <c r="JOF53" s="1"/>
      <c r="JOG53" s="1"/>
      <c r="JOH53" s="1"/>
      <c r="JOI53" s="1"/>
      <c r="JOJ53" s="1"/>
      <c r="JOK53" s="1"/>
      <c r="JOL53" s="1"/>
      <c r="JOM53" s="1"/>
      <c r="JON53" s="1"/>
      <c r="JOO53" s="1"/>
      <c r="JOP53" s="1"/>
      <c r="JOQ53" s="1"/>
      <c r="JOR53" s="1"/>
      <c r="JOS53" s="1"/>
      <c r="JOT53" s="1"/>
      <c r="JOU53" s="1"/>
      <c r="JOV53" s="1"/>
      <c r="JOW53" s="1"/>
      <c r="JOX53" s="1"/>
      <c r="JOY53" s="1"/>
      <c r="JOZ53" s="1"/>
      <c r="JPA53" s="1"/>
      <c r="JPB53" s="1"/>
      <c r="JPC53" s="1"/>
      <c r="JPD53" s="1"/>
      <c r="JPE53" s="1"/>
      <c r="JPF53" s="1"/>
      <c r="JPG53" s="1"/>
      <c r="JPH53" s="1"/>
      <c r="JPI53" s="1"/>
      <c r="JPJ53" s="1"/>
      <c r="JPK53" s="1"/>
      <c r="JPL53" s="1"/>
      <c r="JPM53" s="1"/>
      <c r="JPN53" s="1"/>
      <c r="JPO53" s="1"/>
      <c r="JPP53" s="1"/>
      <c r="JPQ53" s="1"/>
      <c r="JPR53" s="1"/>
      <c r="JPS53" s="1"/>
      <c r="JPT53" s="1"/>
      <c r="JPU53" s="1"/>
      <c r="JPV53" s="1"/>
      <c r="JPW53" s="1"/>
      <c r="JPX53" s="1"/>
      <c r="JPY53" s="1"/>
      <c r="JPZ53" s="1"/>
      <c r="JQA53" s="1"/>
      <c r="JQB53" s="1"/>
      <c r="JQC53" s="1"/>
      <c r="JQD53" s="1"/>
      <c r="JQE53" s="1"/>
      <c r="JQF53" s="1"/>
      <c r="JQG53" s="1"/>
      <c r="JQH53" s="1"/>
      <c r="JQI53" s="1"/>
      <c r="JQJ53" s="1"/>
      <c r="JQK53" s="1"/>
      <c r="JQL53" s="1"/>
      <c r="JQM53" s="1"/>
      <c r="JQN53" s="1"/>
      <c r="JQO53" s="1"/>
      <c r="JQP53" s="1"/>
      <c r="JQQ53" s="1"/>
      <c r="JQR53" s="1"/>
      <c r="JQS53" s="1"/>
      <c r="JQT53" s="1"/>
      <c r="JQU53" s="1"/>
      <c r="JQV53" s="1"/>
      <c r="JQW53" s="1"/>
      <c r="JQX53" s="1"/>
      <c r="JQY53" s="1"/>
      <c r="JQZ53" s="1"/>
      <c r="JRA53" s="1"/>
      <c r="JRB53" s="1"/>
      <c r="JRC53" s="1"/>
      <c r="JRD53" s="1"/>
      <c r="JRE53" s="1"/>
      <c r="JRF53" s="1"/>
      <c r="JRG53" s="1"/>
      <c r="JRH53" s="1"/>
      <c r="JRI53" s="1"/>
      <c r="JRJ53" s="1"/>
      <c r="JRK53" s="1"/>
      <c r="JRL53" s="1"/>
      <c r="JRM53" s="1"/>
      <c r="JRN53" s="1"/>
      <c r="JRO53" s="1"/>
      <c r="JRP53" s="1"/>
      <c r="JRQ53" s="1"/>
      <c r="JRR53" s="1"/>
      <c r="JRS53" s="1"/>
      <c r="JRT53" s="1"/>
      <c r="JRU53" s="1"/>
      <c r="JRV53" s="1"/>
      <c r="JRW53" s="1"/>
      <c r="JRX53" s="1"/>
      <c r="JRY53" s="1"/>
      <c r="JRZ53" s="1"/>
      <c r="JSA53" s="1"/>
      <c r="JSB53" s="1"/>
      <c r="JSC53" s="1"/>
      <c r="JSD53" s="1"/>
      <c r="JSE53" s="1"/>
      <c r="JSF53" s="1"/>
      <c r="JSG53" s="1"/>
      <c r="JSH53" s="1"/>
      <c r="JSI53" s="1"/>
      <c r="JSJ53" s="1"/>
      <c r="JSK53" s="1"/>
      <c r="JSL53" s="1"/>
      <c r="JSM53" s="1"/>
      <c r="JSN53" s="1"/>
      <c r="JSO53" s="1"/>
      <c r="JSP53" s="1"/>
      <c r="JSQ53" s="1"/>
      <c r="JSR53" s="1"/>
      <c r="JSS53" s="1"/>
      <c r="JST53" s="1"/>
      <c r="JSU53" s="1"/>
      <c r="JSV53" s="1"/>
      <c r="JSW53" s="1"/>
      <c r="JSX53" s="1"/>
      <c r="JSY53" s="1"/>
      <c r="JSZ53" s="1"/>
      <c r="JTA53" s="1"/>
      <c r="JTB53" s="1"/>
      <c r="JTC53" s="1"/>
      <c r="JTD53" s="1"/>
      <c r="JTE53" s="1"/>
      <c r="JTF53" s="1"/>
      <c r="JTG53" s="1"/>
      <c r="JTH53" s="1"/>
      <c r="JTI53" s="1"/>
      <c r="JTJ53" s="1"/>
      <c r="JTK53" s="1"/>
      <c r="JTL53" s="1"/>
      <c r="JTM53" s="1"/>
      <c r="JTN53" s="1"/>
      <c r="JTO53" s="1"/>
      <c r="JTP53" s="1"/>
      <c r="JTQ53" s="1"/>
      <c r="JTR53" s="1"/>
      <c r="JTS53" s="1"/>
      <c r="JTT53" s="1"/>
      <c r="JTU53" s="1"/>
      <c r="JTV53" s="1"/>
      <c r="JTW53" s="1"/>
      <c r="JTX53" s="1"/>
      <c r="JTY53" s="1"/>
      <c r="JTZ53" s="1"/>
      <c r="JUA53" s="1"/>
      <c r="JUB53" s="1"/>
      <c r="JUC53" s="1"/>
      <c r="JUD53" s="1"/>
      <c r="JUE53" s="1"/>
      <c r="JUF53" s="1"/>
      <c r="JUG53" s="1"/>
      <c r="JUH53" s="1"/>
      <c r="JUI53" s="1"/>
      <c r="JUJ53" s="1"/>
      <c r="JUK53" s="1"/>
      <c r="JUL53" s="1"/>
      <c r="JUM53" s="1"/>
      <c r="JUN53" s="1"/>
      <c r="JUO53" s="1"/>
      <c r="JUP53" s="1"/>
      <c r="JUQ53" s="1"/>
      <c r="JUR53" s="1"/>
      <c r="JUS53" s="1"/>
      <c r="JUT53" s="1"/>
      <c r="JUU53" s="1"/>
      <c r="JUV53" s="1"/>
      <c r="JUW53" s="1"/>
      <c r="JUX53" s="1"/>
      <c r="JUY53" s="1"/>
      <c r="JUZ53" s="1"/>
      <c r="JVA53" s="1"/>
      <c r="JVB53" s="1"/>
      <c r="JVC53" s="1"/>
      <c r="JVD53" s="1"/>
      <c r="JVE53" s="1"/>
      <c r="JVF53" s="1"/>
      <c r="JVG53" s="1"/>
      <c r="JVH53" s="1"/>
      <c r="JVI53" s="1"/>
      <c r="JVJ53" s="1"/>
      <c r="JVK53" s="1"/>
      <c r="JVL53" s="1"/>
      <c r="JVM53" s="1"/>
      <c r="JVN53" s="1"/>
      <c r="JVO53" s="1"/>
      <c r="JVP53" s="1"/>
      <c r="JVQ53" s="1"/>
      <c r="JVR53" s="1"/>
      <c r="JVS53" s="1"/>
      <c r="JVT53" s="1"/>
      <c r="JVU53" s="1"/>
      <c r="JVV53" s="1"/>
      <c r="JVW53" s="1"/>
      <c r="JVX53" s="1"/>
      <c r="JVY53" s="1"/>
      <c r="JVZ53" s="1"/>
      <c r="JWA53" s="1"/>
      <c r="JWB53" s="1"/>
      <c r="JWC53" s="1"/>
      <c r="JWD53" s="1"/>
      <c r="JWE53" s="1"/>
      <c r="JWF53" s="1"/>
      <c r="JWG53" s="1"/>
      <c r="JWH53" s="1"/>
      <c r="JWI53" s="1"/>
      <c r="JWJ53" s="1"/>
      <c r="JWK53" s="1"/>
      <c r="JWL53" s="1"/>
      <c r="JWM53" s="1"/>
      <c r="JWN53" s="1"/>
      <c r="JWO53" s="1"/>
      <c r="JWP53" s="1"/>
      <c r="JWQ53" s="1"/>
      <c r="JWR53" s="1"/>
      <c r="JWS53" s="1"/>
      <c r="JWT53" s="1"/>
      <c r="JWU53" s="1"/>
      <c r="JWV53" s="1"/>
      <c r="JWW53" s="1"/>
      <c r="JWX53" s="1"/>
      <c r="JWY53" s="1"/>
      <c r="JWZ53" s="1"/>
      <c r="JXA53" s="1"/>
      <c r="JXB53" s="1"/>
      <c r="JXC53" s="1"/>
      <c r="JXD53" s="1"/>
      <c r="JXE53" s="1"/>
      <c r="JXF53" s="1"/>
      <c r="JXG53" s="1"/>
      <c r="JXH53" s="1"/>
      <c r="JXI53" s="1"/>
      <c r="JXJ53" s="1"/>
      <c r="JXK53" s="1"/>
      <c r="JXL53" s="1"/>
      <c r="JXM53" s="1"/>
      <c r="JXN53" s="1"/>
      <c r="JXO53" s="1"/>
      <c r="JXP53" s="1"/>
      <c r="JXQ53" s="1"/>
      <c r="JXR53" s="1"/>
      <c r="JXS53" s="1"/>
      <c r="JXT53" s="1"/>
      <c r="JXU53" s="1"/>
      <c r="JXV53" s="1"/>
      <c r="JXW53" s="1"/>
      <c r="JXX53" s="1"/>
      <c r="JXY53" s="1"/>
      <c r="JXZ53" s="1"/>
      <c r="JYA53" s="1"/>
      <c r="JYB53" s="1"/>
      <c r="JYC53" s="1"/>
      <c r="JYD53" s="1"/>
      <c r="JYE53" s="1"/>
      <c r="JYF53" s="1"/>
      <c r="JYG53" s="1"/>
      <c r="JYH53" s="1"/>
      <c r="JYI53" s="1"/>
      <c r="JYJ53" s="1"/>
      <c r="JYK53" s="1"/>
      <c r="JYL53" s="1"/>
      <c r="JYM53" s="1"/>
      <c r="JYN53" s="1"/>
      <c r="JYO53" s="1"/>
      <c r="JYP53" s="1"/>
      <c r="JYQ53" s="1"/>
      <c r="JYR53" s="1"/>
      <c r="JYS53" s="1"/>
      <c r="JYT53" s="1"/>
      <c r="JYU53" s="1"/>
      <c r="JYV53" s="1"/>
      <c r="JYW53" s="1"/>
      <c r="JYX53" s="1"/>
      <c r="JYY53" s="1"/>
      <c r="JYZ53" s="1"/>
      <c r="JZA53" s="1"/>
      <c r="JZB53" s="1"/>
      <c r="JZC53" s="1"/>
      <c r="JZD53" s="1"/>
      <c r="JZE53" s="1"/>
      <c r="JZF53" s="1"/>
      <c r="JZG53" s="1"/>
      <c r="JZH53" s="1"/>
      <c r="JZI53" s="1"/>
      <c r="JZJ53" s="1"/>
      <c r="JZK53" s="1"/>
      <c r="JZL53" s="1"/>
      <c r="JZM53" s="1"/>
      <c r="JZN53" s="1"/>
      <c r="JZO53" s="1"/>
      <c r="JZP53" s="1"/>
      <c r="JZQ53" s="1"/>
      <c r="JZR53" s="1"/>
      <c r="JZS53" s="1"/>
      <c r="JZT53" s="1"/>
      <c r="JZU53" s="1"/>
      <c r="JZV53" s="1"/>
      <c r="JZW53" s="1"/>
      <c r="JZX53" s="1"/>
      <c r="JZY53" s="1"/>
      <c r="JZZ53" s="1"/>
      <c r="KAA53" s="1"/>
      <c r="KAB53" s="1"/>
      <c r="KAC53" s="1"/>
      <c r="KAD53" s="1"/>
      <c r="KAE53" s="1"/>
      <c r="KAF53" s="1"/>
      <c r="KAG53" s="1"/>
      <c r="KAH53" s="1"/>
      <c r="KAI53" s="1"/>
      <c r="KAJ53" s="1"/>
      <c r="KAK53" s="1"/>
      <c r="KAL53" s="1"/>
      <c r="KAM53" s="1"/>
      <c r="KAN53" s="1"/>
      <c r="KAO53" s="1"/>
      <c r="KAP53" s="1"/>
      <c r="KAQ53" s="1"/>
      <c r="KAR53" s="1"/>
      <c r="KAS53" s="1"/>
      <c r="KAT53" s="1"/>
      <c r="KAU53" s="1"/>
      <c r="KAV53" s="1"/>
      <c r="KAW53" s="1"/>
      <c r="KAX53" s="1"/>
      <c r="KAY53" s="1"/>
      <c r="KAZ53" s="1"/>
      <c r="KBA53" s="1"/>
      <c r="KBB53" s="1"/>
      <c r="KBC53" s="1"/>
      <c r="KBD53" s="1"/>
      <c r="KBE53" s="1"/>
      <c r="KBF53" s="1"/>
      <c r="KBG53" s="1"/>
      <c r="KBH53" s="1"/>
      <c r="KBI53" s="1"/>
      <c r="KBJ53" s="1"/>
      <c r="KBK53" s="1"/>
      <c r="KBL53" s="1"/>
      <c r="KBM53" s="1"/>
      <c r="KBN53" s="1"/>
      <c r="KBO53" s="1"/>
      <c r="KBP53" s="1"/>
      <c r="KBQ53" s="1"/>
      <c r="KBR53" s="1"/>
      <c r="KBS53" s="1"/>
      <c r="KBT53" s="1"/>
      <c r="KBU53" s="1"/>
      <c r="KBV53" s="1"/>
      <c r="KBW53" s="1"/>
      <c r="KBX53" s="1"/>
      <c r="KBY53" s="1"/>
      <c r="KBZ53" s="1"/>
      <c r="KCA53" s="1"/>
      <c r="KCB53" s="1"/>
      <c r="KCC53" s="1"/>
      <c r="KCD53" s="1"/>
      <c r="KCE53" s="1"/>
      <c r="KCF53" s="1"/>
      <c r="KCG53" s="1"/>
      <c r="KCH53" s="1"/>
      <c r="KCI53" s="1"/>
      <c r="KCJ53" s="1"/>
      <c r="KCK53" s="1"/>
      <c r="KCL53" s="1"/>
      <c r="KCM53" s="1"/>
      <c r="KCN53" s="1"/>
      <c r="KCO53" s="1"/>
      <c r="KCP53" s="1"/>
      <c r="KCQ53" s="1"/>
      <c r="KCR53" s="1"/>
      <c r="KCS53" s="1"/>
      <c r="KCT53" s="1"/>
      <c r="KCU53" s="1"/>
      <c r="KCV53" s="1"/>
      <c r="KCW53" s="1"/>
      <c r="KCX53" s="1"/>
      <c r="KCY53" s="1"/>
      <c r="KCZ53" s="1"/>
      <c r="KDA53" s="1"/>
      <c r="KDB53" s="1"/>
      <c r="KDC53" s="1"/>
      <c r="KDD53" s="1"/>
      <c r="KDE53" s="1"/>
      <c r="KDF53" s="1"/>
      <c r="KDG53" s="1"/>
      <c r="KDH53" s="1"/>
      <c r="KDI53" s="1"/>
      <c r="KDJ53" s="1"/>
      <c r="KDK53" s="1"/>
      <c r="KDL53" s="1"/>
      <c r="KDM53" s="1"/>
      <c r="KDN53" s="1"/>
      <c r="KDO53" s="1"/>
      <c r="KDP53" s="1"/>
      <c r="KDQ53" s="1"/>
      <c r="KDR53" s="1"/>
      <c r="KDS53" s="1"/>
      <c r="KDT53" s="1"/>
      <c r="KDU53" s="1"/>
      <c r="KDV53" s="1"/>
      <c r="KDW53" s="1"/>
      <c r="KDX53" s="1"/>
      <c r="KDY53" s="1"/>
      <c r="KDZ53" s="1"/>
      <c r="KEA53" s="1"/>
      <c r="KEB53" s="1"/>
      <c r="KEC53" s="1"/>
      <c r="KED53" s="1"/>
      <c r="KEE53" s="1"/>
      <c r="KEF53" s="1"/>
      <c r="KEG53" s="1"/>
      <c r="KEH53" s="1"/>
      <c r="KEI53" s="1"/>
      <c r="KEJ53" s="1"/>
      <c r="KEK53" s="1"/>
      <c r="KEL53" s="1"/>
      <c r="KEM53" s="1"/>
      <c r="KEN53" s="1"/>
      <c r="KEO53" s="1"/>
      <c r="KEP53" s="1"/>
      <c r="KEQ53" s="1"/>
      <c r="KER53" s="1"/>
      <c r="KES53" s="1"/>
      <c r="KET53" s="1"/>
      <c r="KEU53" s="1"/>
      <c r="KEV53" s="1"/>
      <c r="KEW53" s="1"/>
      <c r="KEX53" s="1"/>
      <c r="KEY53" s="1"/>
      <c r="KEZ53" s="1"/>
      <c r="KFA53" s="1"/>
      <c r="KFB53" s="1"/>
      <c r="KFC53" s="1"/>
      <c r="KFD53" s="1"/>
      <c r="KFE53" s="1"/>
      <c r="KFF53" s="1"/>
      <c r="KFG53" s="1"/>
      <c r="KFH53" s="1"/>
      <c r="KFI53" s="1"/>
      <c r="KFJ53" s="1"/>
      <c r="KFK53" s="1"/>
      <c r="KFL53" s="1"/>
      <c r="KFM53" s="1"/>
      <c r="KFN53" s="1"/>
      <c r="KFO53" s="1"/>
      <c r="KFP53" s="1"/>
      <c r="KFQ53" s="1"/>
      <c r="KFR53" s="1"/>
      <c r="KFS53" s="1"/>
      <c r="KFT53" s="1"/>
      <c r="KFU53" s="1"/>
      <c r="KFV53" s="1"/>
      <c r="KFW53" s="1"/>
      <c r="KFX53" s="1"/>
      <c r="KFY53" s="1"/>
      <c r="KFZ53" s="1"/>
      <c r="KGA53" s="1"/>
      <c r="KGB53" s="1"/>
      <c r="KGC53" s="1"/>
      <c r="KGD53" s="1"/>
      <c r="KGE53" s="1"/>
      <c r="KGF53" s="1"/>
      <c r="KGG53" s="1"/>
      <c r="KGH53" s="1"/>
      <c r="KGI53" s="1"/>
      <c r="KGJ53" s="1"/>
      <c r="KGK53" s="1"/>
      <c r="KGL53" s="1"/>
      <c r="KGM53" s="1"/>
      <c r="KGN53" s="1"/>
      <c r="KGO53" s="1"/>
      <c r="KGP53" s="1"/>
      <c r="KGQ53" s="1"/>
      <c r="KGR53" s="1"/>
      <c r="KGS53" s="1"/>
      <c r="KGT53" s="1"/>
      <c r="KGU53" s="1"/>
      <c r="KGV53" s="1"/>
      <c r="KGW53" s="1"/>
      <c r="KGX53" s="1"/>
      <c r="KGY53" s="1"/>
      <c r="KGZ53" s="1"/>
      <c r="KHA53" s="1"/>
      <c r="KHB53" s="1"/>
      <c r="KHC53" s="1"/>
      <c r="KHD53" s="1"/>
      <c r="KHE53" s="1"/>
      <c r="KHF53" s="1"/>
      <c r="KHG53" s="1"/>
      <c r="KHH53" s="1"/>
      <c r="KHI53" s="1"/>
      <c r="KHJ53" s="1"/>
      <c r="KHK53" s="1"/>
      <c r="KHL53" s="1"/>
      <c r="KHM53" s="1"/>
      <c r="KHN53" s="1"/>
      <c r="KHO53" s="1"/>
      <c r="KHP53" s="1"/>
      <c r="KHQ53" s="1"/>
      <c r="KHR53" s="1"/>
      <c r="KHS53" s="1"/>
      <c r="KHT53" s="1"/>
      <c r="KHU53" s="1"/>
      <c r="KHV53" s="1"/>
      <c r="KHW53" s="1"/>
      <c r="KHX53" s="1"/>
      <c r="KHY53" s="1"/>
      <c r="KHZ53" s="1"/>
      <c r="KIA53" s="1"/>
      <c r="KIB53" s="1"/>
      <c r="KIC53" s="1"/>
      <c r="KID53" s="1"/>
      <c r="KIE53" s="1"/>
      <c r="KIF53" s="1"/>
      <c r="KIG53" s="1"/>
      <c r="KIH53" s="1"/>
      <c r="KII53" s="1"/>
      <c r="KIJ53" s="1"/>
      <c r="KIK53" s="1"/>
      <c r="KIL53" s="1"/>
      <c r="KIM53" s="1"/>
      <c r="KIN53" s="1"/>
      <c r="KIO53" s="1"/>
      <c r="KIP53" s="1"/>
      <c r="KIQ53" s="1"/>
      <c r="KIR53" s="1"/>
      <c r="KIS53" s="1"/>
      <c r="KIT53" s="1"/>
      <c r="KIU53" s="1"/>
      <c r="KIV53" s="1"/>
      <c r="KIW53" s="1"/>
      <c r="KIX53" s="1"/>
      <c r="KIY53" s="1"/>
      <c r="KIZ53" s="1"/>
      <c r="KJA53" s="1"/>
      <c r="KJB53" s="1"/>
      <c r="KJC53" s="1"/>
      <c r="KJD53" s="1"/>
      <c r="KJE53" s="1"/>
      <c r="KJF53" s="1"/>
      <c r="KJG53" s="1"/>
      <c r="KJH53" s="1"/>
      <c r="KJI53" s="1"/>
      <c r="KJJ53" s="1"/>
      <c r="KJK53" s="1"/>
      <c r="KJL53" s="1"/>
      <c r="KJM53" s="1"/>
      <c r="KJN53" s="1"/>
      <c r="KJO53" s="1"/>
      <c r="KJP53" s="1"/>
      <c r="KJQ53" s="1"/>
      <c r="KJR53" s="1"/>
      <c r="KJS53" s="1"/>
      <c r="KJT53" s="1"/>
      <c r="KJU53" s="1"/>
      <c r="KJV53" s="1"/>
      <c r="KJW53" s="1"/>
      <c r="KJX53" s="1"/>
      <c r="KJY53" s="1"/>
      <c r="KJZ53" s="1"/>
      <c r="KKA53" s="1"/>
      <c r="KKB53" s="1"/>
      <c r="KKC53" s="1"/>
      <c r="KKD53" s="1"/>
      <c r="KKE53" s="1"/>
      <c r="KKF53" s="1"/>
      <c r="KKG53" s="1"/>
      <c r="KKH53" s="1"/>
      <c r="KKI53" s="1"/>
      <c r="KKJ53" s="1"/>
      <c r="KKK53" s="1"/>
      <c r="KKL53" s="1"/>
      <c r="KKM53" s="1"/>
      <c r="KKN53" s="1"/>
      <c r="KKO53" s="1"/>
      <c r="KKP53" s="1"/>
      <c r="KKQ53" s="1"/>
      <c r="KKR53" s="1"/>
      <c r="KKS53" s="1"/>
      <c r="KKT53" s="1"/>
      <c r="KKU53" s="1"/>
      <c r="KKV53" s="1"/>
      <c r="KKW53" s="1"/>
      <c r="KKX53" s="1"/>
      <c r="KKY53" s="1"/>
      <c r="KKZ53" s="1"/>
      <c r="KLA53" s="1"/>
      <c r="KLB53" s="1"/>
      <c r="KLC53" s="1"/>
      <c r="KLD53" s="1"/>
      <c r="KLE53" s="1"/>
      <c r="KLF53" s="1"/>
      <c r="KLG53" s="1"/>
      <c r="KLH53" s="1"/>
      <c r="KLI53" s="1"/>
      <c r="KLJ53" s="1"/>
      <c r="KLK53" s="1"/>
      <c r="KLL53" s="1"/>
      <c r="KLM53" s="1"/>
      <c r="KLN53" s="1"/>
      <c r="KLO53" s="1"/>
      <c r="KLP53" s="1"/>
      <c r="KLQ53" s="1"/>
      <c r="KLR53" s="1"/>
      <c r="KLS53" s="1"/>
      <c r="KLT53" s="1"/>
      <c r="KLU53" s="1"/>
      <c r="KLV53" s="1"/>
      <c r="KLW53" s="1"/>
      <c r="KLX53" s="1"/>
      <c r="KLY53" s="1"/>
      <c r="KLZ53" s="1"/>
      <c r="KMA53" s="1"/>
      <c r="KMB53" s="1"/>
      <c r="KMC53" s="1"/>
      <c r="KMD53" s="1"/>
      <c r="KME53" s="1"/>
      <c r="KMF53" s="1"/>
      <c r="KMG53" s="1"/>
      <c r="KMH53" s="1"/>
      <c r="KMI53" s="1"/>
      <c r="KMJ53" s="1"/>
      <c r="KMK53" s="1"/>
      <c r="KML53" s="1"/>
      <c r="KMM53" s="1"/>
      <c r="KMN53" s="1"/>
      <c r="KMO53" s="1"/>
      <c r="KMP53" s="1"/>
      <c r="KMQ53" s="1"/>
      <c r="KMR53" s="1"/>
      <c r="KMS53" s="1"/>
      <c r="KMT53" s="1"/>
      <c r="KMU53" s="1"/>
      <c r="KMV53" s="1"/>
      <c r="KMW53" s="1"/>
      <c r="KMX53" s="1"/>
      <c r="KMY53" s="1"/>
      <c r="KMZ53" s="1"/>
      <c r="KNA53" s="1"/>
      <c r="KNB53" s="1"/>
      <c r="KNC53" s="1"/>
      <c r="KND53" s="1"/>
      <c r="KNE53" s="1"/>
      <c r="KNF53" s="1"/>
      <c r="KNG53" s="1"/>
      <c r="KNH53" s="1"/>
      <c r="KNI53" s="1"/>
      <c r="KNJ53" s="1"/>
      <c r="KNK53" s="1"/>
      <c r="KNL53" s="1"/>
      <c r="KNM53" s="1"/>
      <c r="KNN53" s="1"/>
      <c r="KNO53" s="1"/>
      <c r="KNP53" s="1"/>
      <c r="KNQ53" s="1"/>
      <c r="KNR53" s="1"/>
      <c r="KNS53" s="1"/>
      <c r="KNT53" s="1"/>
      <c r="KNU53" s="1"/>
      <c r="KNV53" s="1"/>
      <c r="KNW53" s="1"/>
      <c r="KNX53" s="1"/>
      <c r="KNY53" s="1"/>
      <c r="KNZ53" s="1"/>
      <c r="KOA53" s="1"/>
      <c r="KOB53" s="1"/>
      <c r="KOC53" s="1"/>
      <c r="KOD53" s="1"/>
      <c r="KOE53" s="1"/>
      <c r="KOF53" s="1"/>
      <c r="KOG53" s="1"/>
      <c r="KOH53" s="1"/>
      <c r="KOI53" s="1"/>
      <c r="KOJ53" s="1"/>
      <c r="KOK53" s="1"/>
      <c r="KOL53" s="1"/>
      <c r="KOM53" s="1"/>
      <c r="KON53" s="1"/>
      <c r="KOO53" s="1"/>
      <c r="KOP53" s="1"/>
      <c r="KOQ53" s="1"/>
      <c r="KOR53" s="1"/>
      <c r="KOS53" s="1"/>
      <c r="KOT53" s="1"/>
      <c r="KOU53" s="1"/>
      <c r="KOV53" s="1"/>
      <c r="KOW53" s="1"/>
      <c r="KOX53" s="1"/>
      <c r="KOY53" s="1"/>
      <c r="KOZ53" s="1"/>
      <c r="KPA53" s="1"/>
      <c r="KPB53" s="1"/>
      <c r="KPC53" s="1"/>
      <c r="KPD53" s="1"/>
      <c r="KPE53" s="1"/>
      <c r="KPF53" s="1"/>
      <c r="KPG53" s="1"/>
      <c r="KPH53" s="1"/>
      <c r="KPI53" s="1"/>
      <c r="KPJ53" s="1"/>
      <c r="KPK53" s="1"/>
      <c r="KPL53" s="1"/>
      <c r="KPM53" s="1"/>
      <c r="KPN53" s="1"/>
      <c r="KPO53" s="1"/>
      <c r="KPP53" s="1"/>
      <c r="KPQ53" s="1"/>
      <c r="KPR53" s="1"/>
      <c r="KPS53" s="1"/>
      <c r="KPT53" s="1"/>
      <c r="KPU53" s="1"/>
      <c r="KPV53" s="1"/>
      <c r="KPW53" s="1"/>
      <c r="KPX53" s="1"/>
      <c r="KPY53" s="1"/>
      <c r="KPZ53" s="1"/>
      <c r="KQA53" s="1"/>
      <c r="KQB53" s="1"/>
      <c r="KQC53" s="1"/>
      <c r="KQD53" s="1"/>
      <c r="KQE53" s="1"/>
      <c r="KQF53" s="1"/>
      <c r="KQG53" s="1"/>
      <c r="KQH53" s="1"/>
      <c r="KQI53" s="1"/>
      <c r="KQJ53" s="1"/>
      <c r="KQK53" s="1"/>
      <c r="KQL53" s="1"/>
      <c r="KQM53" s="1"/>
      <c r="KQN53" s="1"/>
      <c r="KQO53" s="1"/>
      <c r="KQP53" s="1"/>
      <c r="KQQ53" s="1"/>
      <c r="KQR53" s="1"/>
      <c r="KQS53" s="1"/>
      <c r="KQT53" s="1"/>
      <c r="KQU53" s="1"/>
      <c r="KQV53" s="1"/>
      <c r="KQW53" s="1"/>
      <c r="KQX53" s="1"/>
      <c r="KQY53" s="1"/>
      <c r="KQZ53" s="1"/>
      <c r="KRA53" s="1"/>
      <c r="KRB53" s="1"/>
      <c r="KRC53" s="1"/>
      <c r="KRD53" s="1"/>
      <c r="KRE53" s="1"/>
      <c r="KRF53" s="1"/>
      <c r="KRG53" s="1"/>
      <c r="KRH53" s="1"/>
      <c r="KRI53" s="1"/>
      <c r="KRJ53" s="1"/>
      <c r="KRK53" s="1"/>
      <c r="KRL53" s="1"/>
      <c r="KRM53" s="1"/>
      <c r="KRN53" s="1"/>
      <c r="KRO53" s="1"/>
      <c r="KRP53" s="1"/>
      <c r="KRQ53" s="1"/>
      <c r="KRR53" s="1"/>
      <c r="KRS53" s="1"/>
      <c r="KRT53" s="1"/>
      <c r="KRU53" s="1"/>
      <c r="KRV53" s="1"/>
      <c r="KRW53" s="1"/>
      <c r="KRX53" s="1"/>
      <c r="KRY53" s="1"/>
      <c r="KRZ53" s="1"/>
      <c r="KSA53" s="1"/>
      <c r="KSB53" s="1"/>
      <c r="KSC53" s="1"/>
      <c r="KSD53" s="1"/>
      <c r="KSE53" s="1"/>
      <c r="KSF53" s="1"/>
      <c r="KSG53" s="1"/>
      <c r="KSH53" s="1"/>
      <c r="KSI53" s="1"/>
      <c r="KSJ53" s="1"/>
      <c r="KSK53" s="1"/>
      <c r="KSL53" s="1"/>
      <c r="KSM53" s="1"/>
      <c r="KSN53" s="1"/>
      <c r="KSO53" s="1"/>
      <c r="KSP53" s="1"/>
      <c r="KSQ53" s="1"/>
      <c r="KSR53" s="1"/>
      <c r="KSS53" s="1"/>
      <c r="KST53" s="1"/>
      <c r="KSU53" s="1"/>
      <c r="KSV53" s="1"/>
      <c r="KSW53" s="1"/>
      <c r="KSX53" s="1"/>
      <c r="KSY53" s="1"/>
      <c r="KSZ53" s="1"/>
      <c r="KTA53" s="1"/>
      <c r="KTB53" s="1"/>
      <c r="KTC53" s="1"/>
      <c r="KTD53" s="1"/>
      <c r="KTE53" s="1"/>
      <c r="KTF53" s="1"/>
      <c r="KTG53" s="1"/>
      <c r="KTH53" s="1"/>
      <c r="KTI53" s="1"/>
      <c r="KTJ53" s="1"/>
      <c r="KTK53" s="1"/>
      <c r="KTL53" s="1"/>
      <c r="KTM53" s="1"/>
      <c r="KTN53" s="1"/>
      <c r="KTO53" s="1"/>
      <c r="KTP53" s="1"/>
      <c r="KTQ53" s="1"/>
      <c r="KTR53" s="1"/>
      <c r="KTS53" s="1"/>
      <c r="KTT53" s="1"/>
      <c r="KTU53" s="1"/>
      <c r="KTV53" s="1"/>
      <c r="KTW53" s="1"/>
      <c r="KTX53" s="1"/>
      <c r="KTY53" s="1"/>
      <c r="KTZ53" s="1"/>
      <c r="KUA53" s="1"/>
      <c r="KUB53" s="1"/>
      <c r="KUC53" s="1"/>
      <c r="KUD53" s="1"/>
      <c r="KUE53" s="1"/>
      <c r="KUF53" s="1"/>
      <c r="KUG53" s="1"/>
      <c r="KUH53" s="1"/>
      <c r="KUI53" s="1"/>
      <c r="KUJ53" s="1"/>
      <c r="KUK53" s="1"/>
      <c r="KUL53" s="1"/>
      <c r="KUM53" s="1"/>
      <c r="KUN53" s="1"/>
      <c r="KUO53" s="1"/>
      <c r="KUP53" s="1"/>
      <c r="KUQ53" s="1"/>
      <c r="KUR53" s="1"/>
      <c r="KUS53" s="1"/>
      <c r="KUT53" s="1"/>
      <c r="KUU53" s="1"/>
      <c r="KUV53" s="1"/>
      <c r="KUW53" s="1"/>
      <c r="KUX53" s="1"/>
      <c r="KUY53" s="1"/>
      <c r="KUZ53" s="1"/>
      <c r="KVA53" s="1"/>
      <c r="KVB53" s="1"/>
      <c r="KVC53" s="1"/>
      <c r="KVD53" s="1"/>
      <c r="KVE53" s="1"/>
      <c r="KVF53" s="1"/>
      <c r="KVG53" s="1"/>
      <c r="KVH53" s="1"/>
      <c r="KVI53" s="1"/>
      <c r="KVJ53" s="1"/>
      <c r="KVK53" s="1"/>
      <c r="KVL53" s="1"/>
      <c r="KVM53" s="1"/>
      <c r="KVN53" s="1"/>
      <c r="KVO53" s="1"/>
      <c r="KVP53" s="1"/>
      <c r="KVQ53" s="1"/>
      <c r="KVR53" s="1"/>
      <c r="KVS53" s="1"/>
      <c r="KVT53" s="1"/>
      <c r="KVU53" s="1"/>
      <c r="KVV53" s="1"/>
      <c r="KVW53" s="1"/>
      <c r="KVX53" s="1"/>
      <c r="KVY53" s="1"/>
      <c r="KVZ53" s="1"/>
      <c r="KWA53" s="1"/>
      <c r="KWB53" s="1"/>
      <c r="KWC53" s="1"/>
      <c r="KWD53" s="1"/>
      <c r="KWE53" s="1"/>
      <c r="KWF53" s="1"/>
      <c r="KWG53" s="1"/>
      <c r="KWH53" s="1"/>
      <c r="KWI53" s="1"/>
      <c r="KWJ53" s="1"/>
      <c r="KWK53" s="1"/>
      <c r="KWL53" s="1"/>
      <c r="KWM53" s="1"/>
      <c r="KWN53" s="1"/>
      <c r="KWO53" s="1"/>
      <c r="KWP53" s="1"/>
      <c r="KWQ53" s="1"/>
      <c r="KWR53" s="1"/>
      <c r="KWS53" s="1"/>
      <c r="KWT53" s="1"/>
      <c r="KWU53" s="1"/>
      <c r="KWV53" s="1"/>
      <c r="KWW53" s="1"/>
      <c r="KWX53" s="1"/>
      <c r="KWY53" s="1"/>
      <c r="KWZ53" s="1"/>
      <c r="KXA53" s="1"/>
      <c r="KXB53" s="1"/>
      <c r="KXC53" s="1"/>
      <c r="KXD53" s="1"/>
      <c r="KXE53" s="1"/>
      <c r="KXF53" s="1"/>
      <c r="KXG53" s="1"/>
      <c r="KXH53" s="1"/>
      <c r="KXI53" s="1"/>
      <c r="KXJ53" s="1"/>
      <c r="KXK53" s="1"/>
      <c r="KXL53" s="1"/>
      <c r="KXM53" s="1"/>
      <c r="KXN53" s="1"/>
      <c r="KXO53" s="1"/>
      <c r="KXP53" s="1"/>
      <c r="KXQ53" s="1"/>
      <c r="KXR53" s="1"/>
      <c r="KXS53" s="1"/>
      <c r="KXT53" s="1"/>
      <c r="KXU53" s="1"/>
      <c r="KXV53" s="1"/>
      <c r="KXW53" s="1"/>
      <c r="KXX53" s="1"/>
      <c r="KXY53" s="1"/>
      <c r="KXZ53" s="1"/>
      <c r="KYA53" s="1"/>
      <c r="KYB53" s="1"/>
      <c r="KYC53" s="1"/>
      <c r="KYD53" s="1"/>
      <c r="KYE53" s="1"/>
      <c r="KYF53" s="1"/>
      <c r="KYG53" s="1"/>
      <c r="KYH53" s="1"/>
      <c r="KYI53" s="1"/>
      <c r="KYJ53" s="1"/>
      <c r="KYK53" s="1"/>
      <c r="KYL53" s="1"/>
      <c r="KYM53" s="1"/>
      <c r="KYN53" s="1"/>
      <c r="KYO53" s="1"/>
      <c r="KYP53" s="1"/>
      <c r="KYQ53" s="1"/>
      <c r="KYR53" s="1"/>
      <c r="KYS53" s="1"/>
      <c r="KYT53" s="1"/>
      <c r="KYU53" s="1"/>
      <c r="KYV53" s="1"/>
      <c r="KYW53" s="1"/>
      <c r="KYX53" s="1"/>
      <c r="KYY53" s="1"/>
      <c r="KYZ53" s="1"/>
      <c r="KZA53" s="1"/>
      <c r="KZB53" s="1"/>
      <c r="KZC53" s="1"/>
      <c r="KZD53" s="1"/>
      <c r="KZE53" s="1"/>
      <c r="KZF53" s="1"/>
      <c r="KZG53" s="1"/>
      <c r="KZH53" s="1"/>
      <c r="KZI53" s="1"/>
      <c r="KZJ53" s="1"/>
      <c r="KZK53" s="1"/>
      <c r="KZL53" s="1"/>
      <c r="KZM53" s="1"/>
      <c r="KZN53" s="1"/>
      <c r="KZO53" s="1"/>
      <c r="KZP53" s="1"/>
      <c r="KZQ53" s="1"/>
      <c r="KZR53" s="1"/>
      <c r="KZS53" s="1"/>
      <c r="KZT53" s="1"/>
      <c r="KZU53" s="1"/>
      <c r="KZV53" s="1"/>
      <c r="KZW53" s="1"/>
      <c r="KZX53" s="1"/>
      <c r="KZY53" s="1"/>
      <c r="KZZ53" s="1"/>
      <c r="LAA53" s="1"/>
      <c r="LAB53" s="1"/>
      <c r="LAC53" s="1"/>
      <c r="LAD53" s="1"/>
      <c r="LAE53" s="1"/>
      <c r="LAF53" s="1"/>
      <c r="LAG53" s="1"/>
      <c r="LAH53" s="1"/>
      <c r="LAI53" s="1"/>
      <c r="LAJ53" s="1"/>
      <c r="LAK53" s="1"/>
      <c r="LAL53" s="1"/>
      <c r="LAM53" s="1"/>
      <c r="LAN53" s="1"/>
      <c r="LAO53" s="1"/>
      <c r="LAP53" s="1"/>
      <c r="LAQ53" s="1"/>
      <c r="LAR53" s="1"/>
      <c r="LAS53" s="1"/>
      <c r="LAT53" s="1"/>
      <c r="LAU53" s="1"/>
      <c r="LAV53" s="1"/>
      <c r="LAW53" s="1"/>
      <c r="LAX53" s="1"/>
      <c r="LAY53" s="1"/>
      <c r="LAZ53" s="1"/>
      <c r="LBA53" s="1"/>
      <c r="LBB53" s="1"/>
      <c r="LBC53" s="1"/>
      <c r="LBD53" s="1"/>
      <c r="LBE53" s="1"/>
      <c r="LBF53" s="1"/>
      <c r="LBG53" s="1"/>
      <c r="LBH53" s="1"/>
      <c r="LBI53" s="1"/>
      <c r="LBJ53" s="1"/>
      <c r="LBK53" s="1"/>
      <c r="LBL53" s="1"/>
      <c r="LBM53" s="1"/>
      <c r="LBN53" s="1"/>
      <c r="LBO53" s="1"/>
      <c r="LBP53" s="1"/>
      <c r="LBQ53" s="1"/>
      <c r="LBR53" s="1"/>
      <c r="LBS53" s="1"/>
      <c r="LBT53" s="1"/>
      <c r="LBU53" s="1"/>
      <c r="LBV53" s="1"/>
      <c r="LBW53" s="1"/>
      <c r="LBX53" s="1"/>
      <c r="LBY53" s="1"/>
      <c r="LBZ53" s="1"/>
      <c r="LCA53" s="1"/>
      <c r="LCB53" s="1"/>
      <c r="LCC53" s="1"/>
      <c r="LCD53" s="1"/>
      <c r="LCE53" s="1"/>
      <c r="LCF53" s="1"/>
      <c r="LCG53" s="1"/>
      <c r="LCH53" s="1"/>
      <c r="LCI53" s="1"/>
      <c r="LCJ53" s="1"/>
      <c r="LCK53" s="1"/>
      <c r="LCL53" s="1"/>
      <c r="LCM53" s="1"/>
      <c r="LCN53" s="1"/>
      <c r="LCO53" s="1"/>
      <c r="LCP53" s="1"/>
      <c r="LCQ53" s="1"/>
      <c r="LCR53" s="1"/>
      <c r="LCS53" s="1"/>
      <c r="LCT53" s="1"/>
      <c r="LCU53" s="1"/>
      <c r="LCV53" s="1"/>
      <c r="LCW53" s="1"/>
      <c r="LCX53" s="1"/>
      <c r="LCY53" s="1"/>
      <c r="LCZ53" s="1"/>
      <c r="LDA53" s="1"/>
      <c r="LDB53" s="1"/>
      <c r="LDC53" s="1"/>
      <c r="LDD53" s="1"/>
      <c r="LDE53" s="1"/>
      <c r="LDF53" s="1"/>
      <c r="LDG53" s="1"/>
      <c r="LDH53" s="1"/>
      <c r="LDI53" s="1"/>
      <c r="LDJ53" s="1"/>
      <c r="LDK53" s="1"/>
      <c r="LDL53" s="1"/>
      <c r="LDM53" s="1"/>
      <c r="LDN53" s="1"/>
      <c r="LDO53" s="1"/>
      <c r="LDP53" s="1"/>
      <c r="LDQ53" s="1"/>
      <c r="LDR53" s="1"/>
      <c r="LDS53" s="1"/>
      <c r="LDT53" s="1"/>
      <c r="LDU53" s="1"/>
      <c r="LDV53" s="1"/>
      <c r="LDW53" s="1"/>
      <c r="LDX53" s="1"/>
      <c r="LDY53" s="1"/>
      <c r="LDZ53" s="1"/>
      <c r="LEA53" s="1"/>
      <c r="LEB53" s="1"/>
      <c r="LEC53" s="1"/>
      <c r="LED53" s="1"/>
      <c r="LEE53" s="1"/>
      <c r="LEF53" s="1"/>
      <c r="LEG53" s="1"/>
      <c r="LEH53" s="1"/>
      <c r="LEI53" s="1"/>
      <c r="LEJ53" s="1"/>
      <c r="LEK53" s="1"/>
      <c r="LEL53" s="1"/>
      <c r="LEM53" s="1"/>
      <c r="LEN53" s="1"/>
      <c r="LEO53" s="1"/>
      <c r="LEP53" s="1"/>
      <c r="LEQ53" s="1"/>
      <c r="LER53" s="1"/>
      <c r="LES53" s="1"/>
      <c r="LET53" s="1"/>
      <c r="LEU53" s="1"/>
      <c r="LEV53" s="1"/>
      <c r="LEW53" s="1"/>
      <c r="LEX53" s="1"/>
      <c r="LEY53" s="1"/>
      <c r="LEZ53" s="1"/>
      <c r="LFA53" s="1"/>
      <c r="LFB53" s="1"/>
      <c r="LFC53" s="1"/>
      <c r="LFD53" s="1"/>
      <c r="LFE53" s="1"/>
      <c r="LFF53" s="1"/>
      <c r="LFG53" s="1"/>
      <c r="LFH53" s="1"/>
      <c r="LFI53" s="1"/>
      <c r="LFJ53" s="1"/>
      <c r="LFK53" s="1"/>
      <c r="LFL53" s="1"/>
      <c r="LFM53" s="1"/>
      <c r="LFN53" s="1"/>
      <c r="LFO53" s="1"/>
      <c r="LFP53" s="1"/>
      <c r="LFQ53" s="1"/>
      <c r="LFR53" s="1"/>
      <c r="LFS53" s="1"/>
      <c r="LFT53" s="1"/>
      <c r="LFU53" s="1"/>
      <c r="LFV53" s="1"/>
      <c r="LFW53" s="1"/>
      <c r="LFX53" s="1"/>
      <c r="LFY53" s="1"/>
      <c r="LFZ53" s="1"/>
      <c r="LGA53" s="1"/>
      <c r="LGB53" s="1"/>
      <c r="LGC53" s="1"/>
      <c r="LGD53" s="1"/>
      <c r="LGE53" s="1"/>
      <c r="LGF53" s="1"/>
      <c r="LGG53" s="1"/>
      <c r="LGH53" s="1"/>
      <c r="LGI53" s="1"/>
      <c r="LGJ53" s="1"/>
      <c r="LGK53" s="1"/>
      <c r="LGL53" s="1"/>
      <c r="LGM53" s="1"/>
      <c r="LGN53" s="1"/>
      <c r="LGO53" s="1"/>
      <c r="LGP53" s="1"/>
      <c r="LGQ53" s="1"/>
      <c r="LGR53" s="1"/>
      <c r="LGS53" s="1"/>
      <c r="LGT53" s="1"/>
      <c r="LGU53" s="1"/>
      <c r="LGV53" s="1"/>
      <c r="LGW53" s="1"/>
      <c r="LGX53" s="1"/>
      <c r="LGY53" s="1"/>
      <c r="LGZ53" s="1"/>
      <c r="LHA53" s="1"/>
      <c r="LHB53" s="1"/>
      <c r="LHC53" s="1"/>
      <c r="LHD53" s="1"/>
      <c r="LHE53" s="1"/>
      <c r="LHF53" s="1"/>
      <c r="LHG53" s="1"/>
      <c r="LHH53" s="1"/>
      <c r="LHI53" s="1"/>
      <c r="LHJ53" s="1"/>
      <c r="LHK53" s="1"/>
      <c r="LHL53" s="1"/>
      <c r="LHM53" s="1"/>
      <c r="LHN53" s="1"/>
      <c r="LHO53" s="1"/>
      <c r="LHP53" s="1"/>
      <c r="LHQ53" s="1"/>
      <c r="LHR53" s="1"/>
      <c r="LHS53" s="1"/>
      <c r="LHT53" s="1"/>
      <c r="LHU53" s="1"/>
      <c r="LHV53" s="1"/>
      <c r="LHW53" s="1"/>
      <c r="LHX53" s="1"/>
      <c r="LHY53" s="1"/>
      <c r="LHZ53" s="1"/>
      <c r="LIA53" s="1"/>
      <c r="LIB53" s="1"/>
      <c r="LIC53" s="1"/>
      <c r="LID53" s="1"/>
      <c r="LIE53" s="1"/>
      <c r="LIF53" s="1"/>
      <c r="LIG53" s="1"/>
      <c r="LIH53" s="1"/>
      <c r="LII53" s="1"/>
      <c r="LIJ53" s="1"/>
      <c r="LIK53" s="1"/>
      <c r="LIL53" s="1"/>
      <c r="LIM53" s="1"/>
      <c r="LIN53" s="1"/>
      <c r="LIO53" s="1"/>
      <c r="LIP53" s="1"/>
      <c r="LIQ53" s="1"/>
      <c r="LIR53" s="1"/>
      <c r="LIS53" s="1"/>
      <c r="LIT53" s="1"/>
      <c r="LIU53" s="1"/>
      <c r="LIV53" s="1"/>
      <c r="LIW53" s="1"/>
      <c r="LIX53" s="1"/>
      <c r="LIY53" s="1"/>
      <c r="LIZ53" s="1"/>
      <c r="LJA53" s="1"/>
      <c r="LJB53" s="1"/>
      <c r="LJC53" s="1"/>
      <c r="LJD53" s="1"/>
      <c r="LJE53" s="1"/>
      <c r="LJF53" s="1"/>
      <c r="LJG53" s="1"/>
      <c r="LJH53" s="1"/>
      <c r="LJI53" s="1"/>
      <c r="LJJ53" s="1"/>
      <c r="LJK53" s="1"/>
      <c r="LJL53" s="1"/>
      <c r="LJM53" s="1"/>
      <c r="LJN53" s="1"/>
      <c r="LJO53" s="1"/>
      <c r="LJP53" s="1"/>
      <c r="LJQ53" s="1"/>
      <c r="LJR53" s="1"/>
      <c r="LJS53" s="1"/>
      <c r="LJT53" s="1"/>
      <c r="LJU53" s="1"/>
      <c r="LJV53" s="1"/>
      <c r="LJW53" s="1"/>
      <c r="LJX53" s="1"/>
      <c r="LJY53" s="1"/>
      <c r="LJZ53" s="1"/>
      <c r="LKA53" s="1"/>
      <c r="LKB53" s="1"/>
      <c r="LKC53" s="1"/>
      <c r="LKD53" s="1"/>
      <c r="LKE53" s="1"/>
      <c r="LKF53" s="1"/>
      <c r="LKG53" s="1"/>
      <c r="LKH53" s="1"/>
      <c r="LKI53" s="1"/>
      <c r="LKJ53" s="1"/>
      <c r="LKK53" s="1"/>
      <c r="LKL53" s="1"/>
      <c r="LKM53" s="1"/>
      <c r="LKN53" s="1"/>
      <c r="LKO53" s="1"/>
      <c r="LKP53" s="1"/>
      <c r="LKQ53" s="1"/>
      <c r="LKR53" s="1"/>
      <c r="LKS53" s="1"/>
      <c r="LKT53" s="1"/>
      <c r="LKU53" s="1"/>
      <c r="LKV53" s="1"/>
      <c r="LKW53" s="1"/>
      <c r="LKX53" s="1"/>
      <c r="LKY53" s="1"/>
      <c r="LKZ53" s="1"/>
      <c r="LLA53" s="1"/>
      <c r="LLB53" s="1"/>
      <c r="LLC53" s="1"/>
      <c r="LLD53" s="1"/>
      <c r="LLE53" s="1"/>
      <c r="LLF53" s="1"/>
      <c r="LLG53" s="1"/>
      <c r="LLH53" s="1"/>
      <c r="LLI53" s="1"/>
      <c r="LLJ53" s="1"/>
      <c r="LLK53" s="1"/>
      <c r="LLL53" s="1"/>
      <c r="LLM53" s="1"/>
      <c r="LLN53" s="1"/>
      <c r="LLO53" s="1"/>
      <c r="LLP53" s="1"/>
      <c r="LLQ53" s="1"/>
      <c r="LLR53" s="1"/>
      <c r="LLS53" s="1"/>
      <c r="LLT53" s="1"/>
      <c r="LLU53" s="1"/>
      <c r="LLV53" s="1"/>
      <c r="LLW53" s="1"/>
      <c r="LLX53" s="1"/>
      <c r="LLY53" s="1"/>
      <c r="LLZ53" s="1"/>
      <c r="LMA53" s="1"/>
      <c r="LMB53" s="1"/>
      <c r="LMC53" s="1"/>
      <c r="LMD53" s="1"/>
      <c r="LME53" s="1"/>
      <c r="LMF53" s="1"/>
      <c r="LMG53" s="1"/>
      <c r="LMH53" s="1"/>
      <c r="LMI53" s="1"/>
      <c r="LMJ53" s="1"/>
      <c r="LMK53" s="1"/>
      <c r="LML53" s="1"/>
      <c r="LMM53" s="1"/>
      <c r="LMN53" s="1"/>
      <c r="LMO53" s="1"/>
      <c r="LMP53" s="1"/>
      <c r="LMQ53" s="1"/>
      <c r="LMR53" s="1"/>
      <c r="LMS53" s="1"/>
      <c r="LMT53" s="1"/>
      <c r="LMU53" s="1"/>
      <c r="LMV53" s="1"/>
      <c r="LMW53" s="1"/>
      <c r="LMX53" s="1"/>
      <c r="LMY53" s="1"/>
      <c r="LMZ53" s="1"/>
      <c r="LNA53" s="1"/>
      <c r="LNB53" s="1"/>
      <c r="LNC53" s="1"/>
      <c r="LND53" s="1"/>
      <c r="LNE53" s="1"/>
      <c r="LNF53" s="1"/>
      <c r="LNG53" s="1"/>
      <c r="LNH53" s="1"/>
      <c r="LNI53" s="1"/>
      <c r="LNJ53" s="1"/>
      <c r="LNK53" s="1"/>
      <c r="LNL53" s="1"/>
      <c r="LNM53" s="1"/>
      <c r="LNN53" s="1"/>
      <c r="LNO53" s="1"/>
      <c r="LNP53" s="1"/>
      <c r="LNQ53" s="1"/>
      <c r="LNR53" s="1"/>
      <c r="LNS53" s="1"/>
      <c r="LNT53" s="1"/>
      <c r="LNU53" s="1"/>
      <c r="LNV53" s="1"/>
      <c r="LNW53" s="1"/>
      <c r="LNX53" s="1"/>
      <c r="LNY53" s="1"/>
      <c r="LNZ53" s="1"/>
      <c r="LOA53" s="1"/>
      <c r="LOB53" s="1"/>
      <c r="LOC53" s="1"/>
      <c r="LOD53" s="1"/>
      <c r="LOE53" s="1"/>
      <c r="LOF53" s="1"/>
      <c r="LOG53" s="1"/>
      <c r="LOH53" s="1"/>
      <c r="LOI53" s="1"/>
      <c r="LOJ53" s="1"/>
      <c r="LOK53" s="1"/>
      <c r="LOL53" s="1"/>
      <c r="LOM53" s="1"/>
      <c r="LON53" s="1"/>
      <c r="LOO53" s="1"/>
      <c r="LOP53" s="1"/>
      <c r="LOQ53" s="1"/>
      <c r="LOR53" s="1"/>
      <c r="LOS53" s="1"/>
      <c r="LOT53" s="1"/>
      <c r="LOU53" s="1"/>
      <c r="LOV53" s="1"/>
      <c r="LOW53" s="1"/>
      <c r="LOX53" s="1"/>
      <c r="LOY53" s="1"/>
      <c r="LOZ53" s="1"/>
      <c r="LPA53" s="1"/>
      <c r="LPB53" s="1"/>
      <c r="LPC53" s="1"/>
      <c r="LPD53" s="1"/>
      <c r="LPE53" s="1"/>
      <c r="LPF53" s="1"/>
      <c r="LPG53" s="1"/>
      <c r="LPH53" s="1"/>
      <c r="LPI53" s="1"/>
      <c r="LPJ53" s="1"/>
      <c r="LPK53" s="1"/>
      <c r="LPL53" s="1"/>
      <c r="LPM53" s="1"/>
      <c r="LPN53" s="1"/>
      <c r="LPO53" s="1"/>
      <c r="LPP53" s="1"/>
      <c r="LPQ53" s="1"/>
      <c r="LPR53" s="1"/>
      <c r="LPS53" s="1"/>
      <c r="LPT53" s="1"/>
      <c r="LPU53" s="1"/>
      <c r="LPV53" s="1"/>
      <c r="LPW53" s="1"/>
      <c r="LPX53" s="1"/>
      <c r="LPY53" s="1"/>
      <c r="LPZ53" s="1"/>
      <c r="LQA53" s="1"/>
      <c r="LQB53" s="1"/>
      <c r="LQC53" s="1"/>
      <c r="LQD53" s="1"/>
      <c r="LQE53" s="1"/>
      <c r="LQF53" s="1"/>
      <c r="LQG53" s="1"/>
      <c r="LQH53" s="1"/>
      <c r="LQI53" s="1"/>
      <c r="LQJ53" s="1"/>
      <c r="LQK53" s="1"/>
      <c r="LQL53" s="1"/>
      <c r="LQM53" s="1"/>
      <c r="LQN53" s="1"/>
      <c r="LQO53" s="1"/>
      <c r="LQP53" s="1"/>
      <c r="LQQ53" s="1"/>
      <c r="LQR53" s="1"/>
      <c r="LQS53" s="1"/>
      <c r="LQT53" s="1"/>
      <c r="LQU53" s="1"/>
      <c r="LQV53" s="1"/>
      <c r="LQW53" s="1"/>
      <c r="LQX53" s="1"/>
      <c r="LQY53" s="1"/>
      <c r="LQZ53" s="1"/>
      <c r="LRA53" s="1"/>
      <c r="LRB53" s="1"/>
      <c r="LRC53" s="1"/>
      <c r="LRD53" s="1"/>
      <c r="LRE53" s="1"/>
      <c r="LRF53" s="1"/>
      <c r="LRG53" s="1"/>
      <c r="LRH53" s="1"/>
      <c r="LRI53" s="1"/>
      <c r="LRJ53" s="1"/>
      <c r="LRK53" s="1"/>
      <c r="LRL53" s="1"/>
      <c r="LRM53" s="1"/>
      <c r="LRN53" s="1"/>
      <c r="LRO53" s="1"/>
      <c r="LRP53" s="1"/>
      <c r="LRQ53" s="1"/>
      <c r="LRR53" s="1"/>
      <c r="LRS53" s="1"/>
      <c r="LRT53" s="1"/>
      <c r="LRU53" s="1"/>
      <c r="LRV53" s="1"/>
      <c r="LRW53" s="1"/>
      <c r="LRX53" s="1"/>
      <c r="LRY53" s="1"/>
      <c r="LRZ53" s="1"/>
      <c r="LSA53" s="1"/>
      <c r="LSB53" s="1"/>
      <c r="LSC53" s="1"/>
      <c r="LSD53" s="1"/>
      <c r="LSE53" s="1"/>
      <c r="LSF53" s="1"/>
      <c r="LSG53" s="1"/>
      <c r="LSH53" s="1"/>
      <c r="LSI53" s="1"/>
      <c r="LSJ53" s="1"/>
      <c r="LSK53" s="1"/>
      <c r="LSL53" s="1"/>
      <c r="LSM53" s="1"/>
      <c r="LSN53" s="1"/>
      <c r="LSO53" s="1"/>
      <c r="LSP53" s="1"/>
      <c r="LSQ53" s="1"/>
      <c r="LSR53" s="1"/>
      <c r="LSS53" s="1"/>
      <c r="LST53" s="1"/>
      <c r="LSU53" s="1"/>
      <c r="LSV53" s="1"/>
      <c r="LSW53" s="1"/>
      <c r="LSX53" s="1"/>
      <c r="LSY53" s="1"/>
      <c r="LSZ53" s="1"/>
      <c r="LTA53" s="1"/>
      <c r="LTB53" s="1"/>
      <c r="LTC53" s="1"/>
      <c r="LTD53" s="1"/>
      <c r="LTE53" s="1"/>
      <c r="LTF53" s="1"/>
      <c r="LTG53" s="1"/>
      <c r="LTH53" s="1"/>
      <c r="LTI53" s="1"/>
      <c r="LTJ53" s="1"/>
      <c r="LTK53" s="1"/>
      <c r="LTL53" s="1"/>
      <c r="LTM53" s="1"/>
      <c r="LTN53" s="1"/>
      <c r="LTO53" s="1"/>
      <c r="LTP53" s="1"/>
      <c r="LTQ53" s="1"/>
      <c r="LTR53" s="1"/>
      <c r="LTS53" s="1"/>
      <c r="LTT53" s="1"/>
      <c r="LTU53" s="1"/>
      <c r="LTV53" s="1"/>
      <c r="LTW53" s="1"/>
      <c r="LTX53" s="1"/>
      <c r="LTY53" s="1"/>
      <c r="LTZ53" s="1"/>
      <c r="LUA53" s="1"/>
      <c r="LUB53" s="1"/>
      <c r="LUC53" s="1"/>
      <c r="LUD53" s="1"/>
      <c r="LUE53" s="1"/>
      <c r="LUF53" s="1"/>
      <c r="LUG53" s="1"/>
      <c r="LUH53" s="1"/>
      <c r="LUI53" s="1"/>
      <c r="LUJ53" s="1"/>
      <c r="LUK53" s="1"/>
      <c r="LUL53" s="1"/>
      <c r="LUM53" s="1"/>
      <c r="LUN53" s="1"/>
      <c r="LUO53" s="1"/>
      <c r="LUP53" s="1"/>
      <c r="LUQ53" s="1"/>
      <c r="LUR53" s="1"/>
      <c r="LUS53" s="1"/>
      <c r="LUT53" s="1"/>
      <c r="LUU53" s="1"/>
      <c r="LUV53" s="1"/>
      <c r="LUW53" s="1"/>
      <c r="LUX53" s="1"/>
      <c r="LUY53" s="1"/>
      <c r="LUZ53" s="1"/>
      <c r="LVA53" s="1"/>
      <c r="LVB53" s="1"/>
      <c r="LVC53" s="1"/>
      <c r="LVD53" s="1"/>
      <c r="LVE53" s="1"/>
      <c r="LVF53" s="1"/>
      <c r="LVG53" s="1"/>
      <c r="LVH53" s="1"/>
      <c r="LVI53" s="1"/>
      <c r="LVJ53" s="1"/>
      <c r="LVK53" s="1"/>
      <c r="LVL53" s="1"/>
      <c r="LVM53" s="1"/>
      <c r="LVN53" s="1"/>
      <c r="LVO53" s="1"/>
      <c r="LVP53" s="1"/>
      <c r="LVQ53" s="1"/>
      <c r="LVR53" s="1"/>
      <c r="LVS53" s="1"/>
      <c r="LVT53" s="1"/>
      <c r="LVU53" s="1"/>
      <c r="LVV53" s="1"/>
      <c r="LVW53" s="1"/>
      <c r="LVX53" s="1"/>
      <c r="LVY53" s="1"/>
      <c r="LVZ53" s="1"/>
      <c r="LWA53" s="1"/>
      <c r="LWB53" s="1"/>
      <c r="LWC53" s="1"/>
      <c r="LWD53" s="1"/>
      <c r="LWE53" s="1"/>
      <c r="LWF53" s="1"/>
      <c r="LWG53" s="1"/>
      <c r="LWH53" s="1"/>
      <c r="LWI53" s="1"/>
      <c r="LWJ53" s="1"/>
      <c r="LWK53" s="1"/>
      <c r="LWL53" s="1"/>
      <c r="LWM53" s="1"/>
      <c r="LWN53" s="1"/>
      <c r="LWO53" s="1"/>
      <c r="LWP53" s="1"/>
      <c r="LWQ53" s="1"/>
      <c r="LWR53" s="1"/>
      <c r="LWS53" s="1"/>
      <c r="LWT53" s="1"/>
      <c r="LWU53" s="1"/>
      <c r="LWV53" s="1"/>
      <c r="LWW53" s="1"/>
      <c r="LWX53" s="1"/>
      <c r="LWY53" s="1"/>
      <c r="LWZ53" s="1"/>
      <c r="LXA53" s="1"/>
      <c r="LXB53" s="1"/>
      <c r="LXC53" s="1"/>
      <c r="LXD53" s="1"/>
      <c r="LXE53" s="1"/>
      <c r="LXF53" s="1"/>
      <c r="LXG53" s="1"/>
      <c r="LXH53" s="1"/>
      <c r="LXI53" s="1"/>
      <c r="LXJ53" s="1"/>
      <c r="LXK53" s="1"/>
      <c r="LXL53" s="1"/>
      <c r="LXM53" s="1"/>
      <c r="LXN53" s="1"/>
      <c r="LXO53" s="1"/>
      <c r="LXP53" s="1"/>
      <c r="LXQ53" s="1"/>
      <c r="LXR53" s="1"/>
      <c r="LXS53" s="1"/>
      <c r="LXT53" s="1"/>
      <c r="LXU53" s="1"/>
      <c r="LXV53" s="1"/>
      <c r="LXW53" s="1"/>
      <c r="LXX53" s="1"/>
      <c r="LXY53" s="1"/>
      <c r="LXZ53" s="1"/>
      <c r="LYA53" s="1"/>
      <c r="LYB53" s="1"/>
      <c r="LYC53" s="1"/>
      <c r="LYD53" s="1"/>
      <c r="LYE53" s="1"/>
      <c r="LYF53" s="1"/>
      <c r="LYG53" s="1"/>
      <c r="LYH53" s="1"/>
      <c r="LYI53" s="1"/>
      <c r="LYJ53" s="1"/>
      <c r="LYK53" s="1"/>
      <c r="LYL53" s="1"/>
      <c r="LYM53" s="1"/>
      <c r="LYN53" s="1"/>
      <c r="LYO53" s="1"/>
      <c r="LYP53" s="1"/>
      <c r="LYQ53" s="1"/>
      <c r="LYR53" s="1"/>
      <c r="LYS53" s="1"/>
      <c r="LYT53" s="1"/>
      <c r="LYU53" s="1"/>
      <c r="LYV53" s="1"/>
      <c r="LYW53" s="1"/>
      <c r="LYX53" s="1"/>
      <c r="LYY53" s="1"/>
      <c r="LYZ53" s="1"/>
      <c r="LZA53" s="1"/>
      <c r="LZB53" s="1"/>
      <c r="LZC53" s="1"/>
      <c r="LZD53" s="1"/>
      <c r="LZE53" s="1"/>
      <c r="LZF53" s="1"/>
      <c r="LZG53" s="1"/>
      <c r="LZH53" s="1"/>
      <c r="LZI53" s="1"/>
      <c r="LZJ53" s="1"/>
      <c r="LZK53" s="1"/>
      <c r="LZL53" s="1"/>
      <c r="LZM53" s="1"/>
      <c r="LZN53" s="1"/>
      <c r="LZO53" s="1"/>
      <c r="LZP53" s="1"/>
      <c r="LZQ53" s="1"/>
      <c r="LZR53" s="1"/>
      <c r="LZS53" s="1"/>
      <c r="LZT53" s="1"/>
      <c r="LZU53" s="1"/>
      <c r="LZV53" s="1"/>
      <c r="LZW53" s="1"/>
      <c r="LZX53" s="1"/>
      <c r="LZY53" s="1"/>
      <c r="LZZ53" s="1"/>
      <c r="MAA53" s="1"/>
      <c r="MAB53" s="1"/>
      <c r="MAC53" s="1"/>
      <c r="MAD53" s="1"/>
      <c r="MAE53" s="1"/>
      <c r="MAF53" s="1"/>
      <c r="MAG53" s="1"/>
      <c r="MAH53" s="1"/>
      <c r="MAI53" s="1"/>
      <c r="MAJ53" s="1"/>
      <c r="MAK53" s="1"/>
      <c r="MAL53" s="1"/>
      <c r="MAM53" s="1"/>
      <c r="MAN53" s="1"/>
      <c r="MAO53" s="1"/>
      <c r="MAP53" s="1"/>
      <c r="MAQ53" s="1"/>
      <c r="MAR53" s="1"/>
      <c r="MAS53" s="1"/>
      <c r="MAT53" s="1"/>
      <c r="MAU53" s="1"/>
      <c r="MAV53" s="1"/>
      <c r="MAW53" s="1"/>
      <c r="MAX53" s="1"/>
      <c r="MAY53" s="1"/>
      <c r="MAZ53" s="1"/>
      <c r="MBA53" s="1"/>
      <c r="MBB53" s="1"/>
      <c r="MBC53" s="1"/>
      <c r="MBD53" s="1"/>
      <c r="MBE53" s="1"/>
      <c r="MBF53" s="1"/>
      <c r="MBG53" s="1"/>
      <c r="MBH53" s="1"/>
      <c r="MBI53" s="1"/>
      <c r="MBJ53" s="1"/>
      <c r="MBK53" s="1"/>
      <c r="MBL53" s="1"/>
      <c r="MBM53" s="1"/>
      <c r="MBN53" s="1"/>
      <c r="MBO53" s="1"/>
      <c r="MBP53" s="1"/>
      <c r="MBQ53" s="1"/>
      <c r="MBR53" s="1"/>
      <c r="MBS53" s="1"/>
      <c r="MBT53" s="1"/>
      <c r="MBU53" s="1"/>
      <c r="MBV53" s="1"/>
      <c r="MBW53" s="1"/>
      <c r="MBX53" s="1"/>
      <c r="MBY53" s="1"/>
      <c r="MBZ53" s="1"/>
      <c r="MCA53" s="1"/>
      <c r="MCB53" s="1"/>
      <c r="MCC53" s="1"/>
      <c r="MCD53" s="1"/>
      <c r="MCE53" s="1"/>
      <c r="MCF53" s="1"/>
      <c r="MCG53" s="1"/>
      <c r="MCH53" s="1"/>
      <c r="MCI53" s="1"/>
      <c r="MCJ53" s="1"/>
      <c r="MCK53" s="1"/>
      <c r="MCL53" s="1"/>
      <c r="MCM53" s="1"/>
      <c r="MCN53" s="1"/>
      <c r="MCO53" s="1"/>
      <c r="MCP53" s="1"/>
      <c r="MCQ53" s="1"/>
      <c r="MCR53" s="1"/>
      <c r="MCS53" s="1"/>
      <c r="MCT53" s="1"/>
      <c r="MCU53" s="1"/>
      <c r="MCV53" s="1"/>
      <c r="MCW53" s="1"/>
      <c r="MCX53" s="1"/>
      <c r="MCY53" s="1"/>
      <c r="MCZ53" s="1"/>
      <c r="MDA53" s="1"/>
      <c r="MDB53" s="1"/>
      <c r="MDC53" s="1"/>
      <c r="MDD53" s="1"/>
      <c r="MDE53" s="1"/>
      <c r="MDF53" s="1"/>
      <c r="MDG53" s="1"/>
      <c r="MDH53" s="1"/>
      <c r="MDI53" s="1"/>
      <c r="MDJ53" s="1"/>
      <c r="MDK53" s="1"/>
      <c r="MDL53" s="1"/>
      <c r="MDM53" s="1"/>
      <c r="MDN53" s="1"/>
      <c r="MDO53" s="1"/>
      <c r="MDP53" s="1"/>
      <c r="MDQ53" s="1"/>
      <c r="MDR53" s="1"/>
      <c r="MDS53" s="1"/>
      <c r="MDT53" s="1"/>
      <c r="MDU53" s="1"/>
      <c r="MDV53" s="1"/>
      <c r="MDW53" s="1"/>
      <c r="MDX53" s="1"/>
      <c r="MDY53" s="1"/>
      <c r="MDZ53" s="1"/>
      <c r="MEA53" s="1"/>
      <c r="MEB53" s="1"/>
      <c r="MEC53" s="1"/>
      <c r="MED53" s="1"/>
      <c r="MEE53" s="1"/>
      <c r="MEF53" s="1"/>
      <c r="MEG53" s="1"/>
      <c r="MEH53" s="1"/>
      <c r="MEI53" s="1"/>
      <c r="MEJ53" s="1"/>
      <c r="MEK53" s="1"/>
      <c r="MEL53" s="1"/>
      <c r="MEM53" s="1"/>
      <c r="MEN53" s="1"/>
      <c r="MEO53" s="1"/>
      <c r="MEP53" s="1"/>
      <c r="MEQ53" s="1"/>
      <c r="MER53" s="1"/>
      <c r="MES53" s="1"/>
      <c r="MET53" s="1"/>
      <c r="MEU53" s="1"/>
      <c r="MEV53" s="1"/>
      <c r="MEW53" s="1"/>
      <c r="MEX53" s="1"/>
      <c r="MEY53" s="1"/>
      <c r="MEZ53" s="1"/>
      <c r="MFA53" s="1"/>
      <c r="MFB53" s="1"/>
      <c r="MFC53" s="1"/>
      <c r="MFD53" s="1"/>
      <c r="MFE53" s="1"/>
      <c r="MFF53" s="1"/>
      <c r="MFG53" s="1"/>
      <c r="MFH53" s="1"/>
      <c r="MFI53" s="1"/>
      <c r="MFJ53" s="1"/>
      <c r="MFK53" s="1"/>
      <c r="MFL53" s="1"/>
      <c r="MFM53" s="1"/>
      <c r="MFN53" s="1"/>
      <c r="MFO53" s="1"/>
      <c r="MFP53" s="1"/>
      <c r="MFQ53" s="1"/>
      <c r="MFR53" s="1"/>
      <c r="MFS53" s="1"/>
      <c r="MFT53" s="1"/>
      <c r="MFU53" s="1"/>
      <c r="MFV53" s="1"/>
      <c r="MFW53" s="1"/>
      <c r="MFX53" s="1"/>
      <c r="MFY53" s="1"/>
      <c r="MFZ53" s="1"/>
      <c r="MGA53" s="1"/>
      <c r="MGB53" s="1"/>
      <c r="MGC53" s="1"/>
      <c r="MGD53" s="1"/>
      <c r="MGE53" s="1"/>
      <c r="MGF53" s="1"/>
      <c r="MGG53" s="1"/>
      <c r="MGH53" s="1"/>
      <c r="MGI53" s="1"/>
      <c r="MGJ53" s="1"/>
      <c r="MGK53" s="1"/>
      <c r="MGL53" s="1"/>
      <c r="MGM53" s="1"/>
      <c r="MGN53" s="1"/>
      <c r="MGO53" s="1"/>
      <c r="MGP53" s="1"/>
      <c r="MGQ53" s="1"/>
      <c r="MGR53" s="1"/>
      <c r="MGS53" s="1"/>
      <c r="MGT53" s="1"/>
      <c r="MGU53" s="1"/>
      <c r="MGV53" s="1"/>
      <c r="MGW53" s="1"/>
      <c r="MGX53" s="1"/>
      <c r="MGY53" s="1"/>
      <c r="MGZ53" s="1"/>
      <c r="MHA53" s="1"/>
      <c r="MHB53" s="1"/>
      <c r="MHC53" s="1"/>
      <c r="MHD53" s="1"/>
      <c r="MHE53" s="1"/>
      <c r="MHF53" s="1"/>
      <c r="MHG53" s="1"/>
      <c r="MHH53" s="1"/>
      <c r="MHI53" s="1"/>
      <c r="MHJ53" s="1"/>
      <c r="MHK53" s="1"/>
      <c r="MHL53" s="1"/>
      <c r="MHM53" s="1"/>
      <c r="MHN53" s="1"/>
      <c r="MHO53" s="1"/>
      <c r="MHP53" s="1"/>
      <c r="MHQ53" s="1"/>
      <c r="MHR53" s="1"/>
      <c r="MHS53" s="1"/>
      <c r="MHT53" s="1"/>
      <c r="MHU53" s="1"/>
      <c r="MHV53" s="1"/>
      <c r="MHW53" s="1"/>
      <c r="MHX53" s="1"/>
      <c r="MHY53" s="1"/>
      <c r="MHZ53" s="1"/>
      <c r="MIA53" s="1"/>
      <c r="MIB53" s="1"/>
      <c r="MIC53" s="1"/>
      <c r="MID53" s="1"/>
      <c r="MIE53" s="1"/>
      <c r="MIF53" s="1"/>
      <c r="MIG53" s="1"/>
      <c r="MIH53" s="1"/>
      <c r="MII53" s="1"/>
      <c r="MIJ53" s="1"/>
      <c r="MIK53" s="1"/>
      <c r="MIL53" s="1"/>
      <c r="MIM53" s="1"/>
      <c r="MIN53" s="1"/>
      <c r="MIO53" s="1"/>
      <c r="MIP53" s="1"/>
      <c r="MIQ53" s="1"/>
      <c r="MIR53" s="1"/>
      <c r="MIS53" s="1"/>
      <c r="MIT53" s="1"/>
      <c r="MIU53" s="1"/>
      <c r="MIV53" s="1"/>
      <c r="MIW53" s="1"/>
      <c r="MIX53" s="1"/>
      <c r="MIY53" s="1"/>
      <c r="MIZ53" s="1"/>
      <c r="MJA53" s="1"/>
      <c r="MJB53" s="1"/>
      <c r="MJC53" s="1"/>
      <c r="MJD53" s="1"/>
      <c r="MJE53" s="1"/>
      <c r="MJF53" s="1"/>
      <c r="MJG53" s="1"/>
      <c r="MJH53" s="1"/>
      <c r="MJI53" s="1"/>
      <c r="MJJ53" s="1"/>
      <c r="MJK53" s="1"/>
      <c r="MJL53" s="1"/>
      <c r="MJM53" s="1"/>
      <c r="MJN53" s="1"/>
      <c r="MJO53" s="1"/>
      <c r="MJP53" s="1"/>
      <c r="MJQ53" s="1"/>
      <c r="MJR53" s="1"/>
      <c r="MJS53" s="1"/>
      <c r="MJT53" s="1"/>
      <c r="MJU53" s="1"/>
      <c r="MJV53" s="1"/>
      <c r="MJW53" s="1"/>
      <c r="MJX53" s="1"/>
      <c r="MJY53" s="1"/>
      <c r="MJZ53" s="1"/>
      <c r="MKA53" s="1"/>
      <c r="MKB53" s="1"/>
      <c r="MKC53" s="1"/>
      <c r="MKD53" s="1"/>
      <c r="MKE53" s="1"/>
      <c r="MKF53" s="1"/>
      <c r="MKG53" s="1"/>
      <c r="MKH53" s="1"/>
      <c r="MKI53" s="1"/>
      <c r="MKJ53" s="1"/>
      <c r="MKK53" s="1"/>
      <c r="MKL53" s="1"/>
      <c r="MKM53" s="1"/>
      <c r="MKN53" s="1"/>
      <c r="MKO53" s="1"/>
      <c r="MKP53" s="1"/>
      <c r="MKQ53" s="1"/>
      <c r="MKR53" s="1"/>
      <c r="MKS53" s="1"/>
      <c r="MKT53" s="1"/>
      <c r="MKU53" s="1"/>
      <c r="MKV53" s="1"/>
      <c r="MKW53" s="1"/>
      <c r="MKX53" s="1"/>
      <c r="MKY53" s="1"/>
      <c r="MKZ53" s="1"/>
      <c r="MLA53" s="1"/>
      <c r="MLB53" s="1"/>
      <c r="MLC53" s="1"/>
      <c r="MLD53" s="1"/>
      <c r="MLE53" s="1"/>
      <c r="MLF53" s="1"/>
      <c r="MLG53" s="1"/>
      <c r="MLH53" s="1"/>
      <c r="MLI53" s="1"/>
      <c r="MLJ53" s="1"/>
      <c r="MLK53" s="1"/>
      <c r="MLL53" s="1"/>
      <c r="MLM53" s="1"/>
      <c r="MLN53" s="1"/>
      <c r="MLO53" s="1"/>
      <c r="MLP53" s="1"/>
      <c r="MLQ53" s="1"/>
      <c r="MLR53" s="1"/>
      <c r="MLS53" s="1"/>
      <c r="MLT53" s="1"/>
      <c r="MLU53" s="1"/>
      <c r="MLV53" s="1"/>
      <c r="MLW53" s="1"/>
      <c r="MLX53" s="1"/>
      <c r="MLY53" s="1"/>
      <c r="MLZ53" s="1"/>
      <c r="MMA53" s="1"/>
      <c r="MMB53" s="1"/>
      <c r="MMC53" s="1"/>
      <c r="MMD53" s="1"/>
      <c r="MME53" s="1"/>
      <c r="MMF53" s="1"/>
      <c r="MMG53" s="1"/>
      <c r="MMH53" s="1"/>
      <c r="MMI53" s="1"/>
      <c r="MMJ53" s="1"/>
      <c r="MMK53" s="1"/>
      <c r="MML53" s="1"/>
      <c r="MMM53" s="1"/>
      <c r="MMN53" s="1"/>
      <c r="MMO53" s="1"/>
      <c r="MMP53" s="1"/>
      <c r="MMQ53" s="1"/>
      <c r="MMR53" s="1"/>
      <c r="MMS53" s="1"/>
      <c r="MMT53" s="1"/>
      <c r="MMU53" s="1"/>
      <c r="MMV53" s="1"/>
      <c r="MMW53" s="1"/>
      <c r="MMX53" s="1"/>
      <c r="MMY53" s="1"/>
      <c r="MMZ53" s="1"/>
      <c r="MNA53" s="1"/>
      <c r="MNB53" s="1"/>
      <c r="MNC53" s="1"/>
      <c r="MND53" s="1"/>
      <c r="MNE53" s="1"/>
      <c r="MNF53" s="1"/>
      <c r="MNG53" s="1"/>
      <c r="MNH53" s="1"/>
      <c r="MNI53" s="1"/>
      <c r="MNJ53" s="1"/>
      <c r="MNK53" s="1"/>
      <c r="MNL53" s="1"/>
      <c r="MNM53" s="1"/>
      <c r="MNN53" s="1"/>
      <c r="MNO53" s="1"/>
      <c r="MNP53" s="1"/>
      <c r="MNQ53" s="1"/>
      <c r="MNR53" s="1"/>
      <c r="MNS53" s="1"/>
      <c r="MNT53" s="1"/>
      <c r="MNU53" s="1"/>
      <c r="MNV53" s="1"/>
      <c r="MNW53" s="1"/>
      <c r="MNX53" s="1"/>
      <c r="MNY53" s="1"/>
      <c r="MNZ53" s="1"/>
      <c r="MOA53" s="1"/>
      <c r="MOB53" s="1"/>
      <c r="MOC53" s="1"/>
      <c r="MOD53" s="1"/>
      <c r="MOE53" s="1"/>
      <c r="MOF53" s="1"/>
      <c r="MOG53" s="1"/>
      <c r="MOH53" s="1"/>
      <c r="MOI53" s="1"/>
      <c r="MOJ53" s="1"/>
      <c r="MOK53" s="1"/>
      <c r="MOL53" s="1"/>
      <c r="MOM53" s="1"/>
      <c r="MON53" s="1"/>
      <c r="MOO53" s="1"/>
      <c r="MOP53" s="1"/>
      <c r="MOQ53" s="1"/>
      <c r="MOR53" s="1"/>
      <c r="MOS53" s="1"/>
      <c r="MOT53" s="1"/>
      <c r="MOU53" s="1"/>
      <c r="MOV53" s="1"/>
      <c r="MOW53" s="1"/>
      <c r="MOX53" s="1"/>
      <c r="MOY53" s="1"/>
      <c r="MOZ53" s="1"/>
      <c r="MPA53" s="1"/>
      <c r="MPB53" s="1"/>
      <c r="MPC53" s="1"/>
      <c r="MPD53" s="1"/>
      <c r="MPE53" s="1"/>
      <c r="MPF53" s="1"/>
      <c r="MPG53" s="1"/>
      <c r="MPH53" s="1"/>
      <c r="MPI53" s="1"/>
      <c r="MPJ53" s="1"/>
      <c r="MPK53" s="1"/>
      <c r="MPL53" s="1"/>
      <c r="MPM53" s="1"/>
      <c r="MPN53" s="1"/>
      <c r="MPO53" s="1"/>
      <c r="MPP53" s="1"/>
      <c r="MPQ53" s="1"/>
      <c r="MPR53" s="1"/>
      <c r="MPS53" s="1"/>
      <c r="MPT53" s="1"/>
      <c r="MPU53" s="1"/>
      <c r="MPV53" s="1"/>
      <c r="MPW53" s="1"/>
      <c r="MPX53" s="1"/>
      <c r="MPY53" s="1"/>
      <c r="MPZ53" s="1"/>
      <c r="MQA53" s="1"/>
      <c r="MQB53" s="1"/>
      <c r="MQC53" s="1"/>
      <c r="MQD53" s="1"/>
      <c r="MQE53" s="1"/>
      <c r="MQF53" s="1"/>
      <c r="MQG53" s="1"/>
      <c r="MQH53" s="1"/>
      <c r="MQI53" s="1"/>
      <c r="MQJ53" s="1"/>
      <c r="MQK53" s="1"/>
      <c r="MQL53" s="1"/>
      <c r="MQM53" s="1"/>
      <c r="MQN53" s="1"/>
      <c r="MQO53" s="1"/>
      <c r="MQP53" s="1"/>
      <c r="MQQ53" s="1"/>
      <c r="MQR53" s="1"/>
      <c r="MQS53" s="1"/>
      <c r="MQT53" s="1"/>
      <c r="MQU53" s="1"/>
      <c r="MQV53" s="1"/>
      <c r="MQW53" s="1"/>
      <c r="MQX53" s="1"/>
      <c r="MQY53" s="1"/>
      <c r="MQZ53" s="1"/>
      <c r="MRA53" s="1"/>
      <c r="MRB53" s="1"/>
      <c r="MRC53" s="1"/>
      <c r="MRD53" s="1"/>
      <c r="MRE53" s="1"/>
      <c r="MRF53" s="1"/>
      <c r="MRG53" s="1"/>
      <c r="MRH53" s="1"/>
      <c r="MRI53" s="1"/>
      <c r="MRJ53" s="1"/>
      <c r="MRK53" s="1"/>
      <c r="MRL53" s="1"/>
      <c r="MRM53" s="1"/>
      <c r="MRN53" s="1"/>
      <c r="MRO53" s="1"/>
      <c r="MRP53" s="1"/>
      <c r="MRQ53" s="1"/>
      <c r="MRR53" s="1"/>
      <c r="MRS53" s="1"/>
      <c r="MRT53" s="1"/>
      <c r="MRU53" s="1"/>
      <c r="MRV53" s="1"/>
      <c r="MRW53" s="1"/>
      <c r="MRX53" s="1"/>
      <c r="MRY53" s="1"/>
      <c r="MRZ53" s="1"/>
      <c r="MSA53" s="1"/>
      <c r="MSB53" s="1"/>
      <c r="MSC53" s="1"/>
      <c r="MSD53" s="1"/>
      <c r="MSE53" s="1"/>
      <c r="MSF53" s="1"/>
      <c r="MSG53" s="1"/>
      <c r="MSH53" s="1"/>
      <c r="MSI53" s="1"/>
      <c r="MSJ53" s="1"/>
      <c r="MSK53" s="1"/>
      <c r="MSL53" s="1"/>
      <c r="MSM53" s="1"/>
      <c r="MSN53" s="1"/>
      <c r="MSO53" s="1"/>
      <c r="MSP53" s="1"/>
      <c r="MSQ53" s="1"/>
      <c r="MSR53" s="1"/>
      <c r="MSS53" s="1"/>
      <c r="MST53" s="1"/>
      <c r="MSU53" s="1"/>
      <c r="MSV53" s="1"/>
      <c r="MSW53" s="1"/>
      <c r="MSX53" s="1"/>
      <c r="MSY53" s="1"/>
      <c r="MSZ53" s="1"/>
      <c r="MTA53" s="1"/>
      <c r="MTB53" s="1"/>
      <c r="MTC53" s="1"/>
      <c r="MTD53" s="1"/>
      <c r="MTE53" s="1"/>
      <c r="MTF53" s="1"/>
      <c r="MTG53" s="1"/>
      <c r="MTH53" s="1"/>
      <c r="MTI53" s="1"/>
      <c r="MTJ53" s="1"/>
      <c r="MTK53" s="1"/>
      <c r="MTL53" s="1"/>
      <c r="MTM53" s="1"/>
      <c r="MTN53" s="1"/>
      <c r="MTO53" s="1"/>
      <c r="MTP53" s="1"/>
      <c r="MTQ53" s="1"/>
      <c r="MTR53" s="1"/>
      <c r="MTS53" s="1"/>
      <c r="MTT53" s="1"/>
      <c r="MTU53" s="1"/>
      <c r="MTV53" s="1"/>
      <c r="MTW53" s="1"/>
      <c r="MTX53" s="1"/>
      <c r="MTY53" s="1"/>
      <c r="MTZ53" s="1"/>
      <c r="MUA53" s="1"/>
      <c r="MUB53" s="1"/>
      <c r="MUC53" s="1"/>
      <c r="MUD53" s="1"/>
      <c r="MUE53" s="1"/>
      <c r="MUF53" s="1"/>
      <c r="MUG53" s="1"/>
      <c r="MUH53" s="1"/>
      <c r="MUI53" s="1"/>
      <c r="MUJ53" s="1"/>
      <c r="MUK53" s="1"/>
      <c r="MUL53" s="1"/>
      <c r="MUM53" s="1"/>
      <c r="MUN53" s="1"/>
      <c r="MUO53" s="1"/>
      <c r="MUP53" s="1"/>
      <c r="MUQ53" s="1"/>
      <c r="MUR53" s="1"/>
      <c r="MUS53" s="1"/>
      <c r="MUT53" s="1"/>
      <c r="MUU53" s="1"/>
      <c r="MUV53" s="1"/>
      <c r="MUW53" s="1"/>
      <c r="MUX53" s="1"/>
      <c r="MUY53" s="1"/>
      <c r="MUZ53" s="1"/>
      <c r="MVA53" s="1"/>
      <c r="MVB53" s="1"/>
      <c r="MVC53" s="1"/>
      <c r="MVD53" s="1"/>
      <c r="MVE53" s="1"/>
      <c r="MVF53" s="1"/>
      <c r="MVG53" s="1"/>
      <c r="MVH53" s="1"/>
      <c r="MVI53" s="1"/>
      <c r="MVJ53" s="1"/>
      <c r="MVK53" s="1"/>
      <c r="MVL53" s="1"/>
      <c r="MVM53" s="1"/>
      <c r="MVN53" s="1"/>
      <c r="MVO53" s="1"/>
      <c r="MVP53" s="1"/>
      <c r="MVQ53" s="1"/>
      <c r="MVR53" s="1"/>
      <c r="MVS53" s="1"/>
      <c r="MVT53" s="1"/>
      <c r="MVU53" s="1"/>
      <c r="MVV53" s="1"/>
      <c r="MVW53" s="1"/>
      <c r="MVX53" s="1"/>
      <c r="MVY53" s="1"/>
      <c r="MVZ53" s="1"/>
      <c r="MWA53" s="1"/>
      <c r="MWB53" s="1"/>
      <c r="MWC53" s="1"/>
      <c r="MWD53" s="1"/>
      <c r="MWE53" s="1"/>
      <c r="MWF53" s="1"/>
      <c r="MWG53" s="1"/>
      <c r="MWH53" s="1"/>
      <c r="MWI53" s="1"/>
      <c r="MWJ53" s="1"/>
      <c r="MWK53" s="1"/>
      <c r="MWL53" s="1"/>
      <c r="MWM53" s="1"/>
      <c r="MWN53" s="1"/>
      <c r="MWO53" s="1"/>
      <c r="MWP53" s="1"/>
      <c r="MWQ53" s="1"/>
      <c r="MWR53" s="1"/>
      <c r="MWS53" s="1"/>
      <c r="MWT53" s="1"/>
      <c r="MWU53" s="1"/>
      <c r="MWV53" s="1"/>
      <c r="MWW53" s="1"/>
      <c r="MWX53" s="1"/>
      <c r="MWY53" s="1"/>
      <c r="MWZ53" s="1"/>
      <c r="MXA53" s="1"/>
      <c r="MXB53" s="1"/>
      <c r="MXC53" s="1"/>
      <c r="MXD53" s="1"/>
      <c r="MXE53" s="1"/>
      <c r="MXF53" s="1"/>
      <c r="MXG53" s="1"/>
      <c r="MXH53" s="1"/>
      <c r="MXI53" s="1"/>
      <c r="MXJ53" s="1"/>
      <c r="MXK53" s="1"/>
      <c r="MXL53" s="1"/>
      <c r="MXM53" s="1"/>
      <c r="MXN53" s="1"/>
      <c r="MXO53" s="1"/>
      <c r="MXP53" s="1"/>
      <c r="MXQ53" s="1"/>
      <c r="MXR53" s="1"/>
      <c r="MXS53" s="1"/>
      <c r="MXT53" s="1"/>
      <c r="MXU53" s="1"/>
      <c r="MXV53" s="1"/>
      <c r="MXW53" s="1"/>
      <c r="MXX53" s="1"/>
      <c r="MXY53" s="1"/>
      <c r="MXZ53" s="1"/>
      <c r="MYA53" s="1"/>
      <c r="MYB53" s="1"/>
      <c r="MYC53" s="1"/>
      <c r="MYD53" s="1"/>
      <c r="MYE53" s="1"/>
      <c r="MYF53" s="1"/>
      <c r="MYG53" s="1"/>
      <c r="MYH53" s="1"/>
      <c r="MYI53" s="1"/>
      <c r="MYJ53" s="1"/>
      <c r="MYK53" s="1"/>
      <c r="MYL53" s="1"/>
      <c r="MYM53" s="1"/>
      <c r="MYN53" s="1"/>
      <c r="MYO53" s="1"/>
      <c r="MYP53" s="1"/>
      <c r="MYQ53" s="1"/>
      <c r="MYR53" s="1"/>
      <c r="MYS53" s="1"/>
      <c r="MYT53" s="1"/>
      <c r="MYU53" s="1"/>
      <c r="MYV53" s="1"/>
      <c r="MYW53" s="1"/>
      <c r="MYX53" s="1"/>
      <c r="MYY53" s="1"/>
      <c r="MYZ53" s="1"/>
      <c r="MZA53" s="1"/>
      <c r="MZB53" s="1"/>
      <c r="MZC53" s="1"/>
      <c r="MZD53" s="1"/>
      <c r="MZE53" s="1"/>
      <c r="MZF53" s="1"/>
      <c r="MZG53" s="1"/>
      <c r="MZH53" s="1"/>
      <c r="MZI53" s="1"/>
      <c r="MZJ53" s="1"/>
      <c r="MZK53" s="1"/>
      <c r="MZL53" s="1"/>
      <c r="MZM53" s="1"/>
      <c r="MZN53" s="1"/>
      <c r="MZO53" s="1"/>
      <c r="MZP53" s="1"/>
      <c r="MZQ53" s="1"/>
      <c r="MZR53" s="1"/>
      <c r="MZS53" s="1"/>
      <c r="MZT53" s="1"/>
      <c r="MZU53" s="1"/>
      <c r="MZV53" s="1"/>
      <c r="MZW53" s="1"/>
      <c r="MZX53" s="1"/>
      <c r="MZY53" s="1"/>
      <c r="MZZ53" s="1"/>
      <c r="NAA53" s="1"/>
      <c r="NAB53" s="1"/>
      <c r="NAC53" s="1"/>
      <c r="NAD53" s="1"/>
      <c r="NAE53" s="1"/>
      <c r="NAF53" s="1"/>
      <c r="NAG53" s="1"/>
      <c r="NAH53" s="1"/>
      <c r="NAI53" s="1"/>
      <c r="NAJ53" s="1"/>
      <c r="NAK53" s="1"/>
      <c r="NAL53" s="1"/>
      <c r="NAM53" s="1"/>
      <c r="NAN53" s="1"/>
      <c r="NAO53" s="1"/>
      <c r="NAP53" s="1"/>
      <c r="NAQ53" s="1"/>
      <c r="NAR53" s="1"/>
      <c r="NAS53" s="1"/>
      <c r="NAT53" s="1"/>
      <c r="NAU53" s="1"/>
      <c r="NAV53" s="1"/>
      <c r="NAW53" s="1"/>
      <c r="NAX53" s="1"/>
      <c r="NAY53" s="1"/>
      <c r="NAZ53" s="1"/>
      <c r="NBA53" s="1"/>
      <c r="NBB53" s="1"/>
      <c r="NBC53" s="1"/>
      <c r="NBD53" s="1"/>
      <c r="NBE53" s="1"/>
      <c r="NBF53" s="1"/>
      <c r="NBG53" s="1"/>
      <c r="NBH53" s="1"/>
      <c r="NBI53" s="1"/>
      <c r="NBJ53" s="1"/>
      <c r="NBK53" s="1"/>
      <c r="NBL53" s="1"/>
      <c r="NBM53" s="1"/>
      <c r="NBN53" s="1"/>
      <c r="NBO53" s="1"/>
      <c r="NBP53" s="1"/>
      <c r="NBQ53" s="1"/>
      <c r="NBR53" s="1"/>
      <c r="NBS53" s="1"/>
      <c r="NBT53" s="1"/>
      <c r="NBU53" s="1"/>
      <c r="NBV53" s="1"/>
      <c r="NBW53" s="1"/>
      <c r="NBX53" s="1"/>
      <c r="NBY53" s="1"/>
      <c r="NBZ53" s="1"/>
      <c r="NCA53" s="1"/>
      <c r="NCB53" s="1"/>
      <c r="NCC53" s="1"/>
      <c r="NCD53" s="1"/>
      <c r="NCE53" s="1"/>
      <c r="NCF53" s="1"/>
      <c r="NCG53" s="1"/>
      <c r="NCH53" s="1"/>
      <c r="NCI53" s="1"/>
      <c r="NCJ53" s="1"/>
      <c r="NCK53" s="1"/>
      <c r="NCL53" s="1"/>
      <c r="NCM53" s="1"/>
      <c r="NCN53" s="1"/>
      <c r="NCO53" s="1"/>
      <c r="NCP53" s="1"/>
      <c r="NCQ53" s="1"/>
      <c r="NCR53" s="1"/>
      <c r="NCS53" s="1"/>
      <c r="NCT53" s="1"/>
      <c r="NCU53" s="1"/>
      <c r="NCV53" s="1"/>
      <c r="NCW53" s="1"/>
      <c r="NCX53" s="1"/>
      <c r="NCY53" s="1"/>
      <c r="NCZ53" s="1"/>
      <c r="NDA53" s="1"/>
      <c r="NDB53" s="1"/>
      <c r="NDC53" s="1"/>
      <c r="NDD53" s="1"/>
      <c r="NDE53" s="1"/>
      <c r="NDF53" s="1"/>
      <c r="NDG53" s="1"/>
      <c r="NDH53" s="1"/>
      <c r="NDI53" s="1"/>
      <c r="NDJ53" s="1"/>
      <c r="NDK53" s="1"/>
      <c r="NDL53" s="1"/>
      <c r="NDM53" s="1"/>
      <c r="NDN53" s="1"/>
      <c r="NDO53" s="1"/>
      <c r="NDP53" s="1"/>
      <c r="NDQ53" s="1"/>
      <c r="NDR53" s="1"/>
      <c r="NDS53" s="1"/>
      <c r="NDT53" s="1"/>
      <c r="NDU53" s="1"/>
      <c r="NDV53" s="1"/>
      <c r="NDW53" s="1"/>
      <c r="NDX53" s="1"/>
      <c r="NDY53" s="1"/>
      <c r="NDZ53" s="1"/>
      <c r="NEA53" s="1"/>
      <c r="NEB53" s="1"/>
      <c r="NEC53" s="1"/>
      <c r="NED53" s="1"/>
      <c r="NEE53" s="1"/>
      <c r="NEF53" s="1"/>
      <c r="NEG53" s="1"/>
      <c r="NEH53" s="1"/>
      <c r="NEI53" s="1"/>
      <c r="NEJ53" s="1"/>
      <c r="NEK53" s="1"/>
      <c r="NEL53" s="1"/>
      <c r="NEM53" s="1"/>
      <c r="NEN53" s="1"/>
      <c r="NEO53" s="1"/>
      <c r="NEP53" s="1"/>
      <c r="NEQ53" s="1"/>
      <c r="NER53" s="1"/>
      <c r="NES53" s="1"/>
      <c r="NET53" s="1"/>
      <c r="NEU53" s="1"/>
      <c r="NEV53" s="1"/>
      <c r="NEW53" s="1"/>
      <c r="NEX53" s="1"/>
      <c r="NEY53" s="1"/>
      <c r="NEZ53" s="1"/>
      <c r="NFA53" s="1"/>
      <c r="NFB53" s="1"/>
      <c r="NFC53" s="1"/>
      <c r="NFD53" s="1"/>
      <c r="NFE53" s="1"/>
      <c r="NFF53" s="1"/>
      <c r="NFG53" s="1"/>
      <c r="NFH53" s="1"/>
      <c r="NFI53" s="1"/>
      <c r="NFJ53" s="1"/>
      <c r="NFK53" s="1"/>
      <c r="NFL53" s="1"/>
      <c r="NFM53" s="1"/>
      <c r="NFN53" s="1"/>
      <c r="NFO53" s="1"/>
      <c r="NFP53" s="1"/>
      <c r="NFQ53" s="1"/>
      <c r="NFR53" s="1"/>
      <c r="NFS53" s="1"/>
      <c r="NFT53" s="1"/>
      <c r="NFU53" s="1"/>
      <c r="NFV53" s="1"/>
      <c r="NFW53" s="1"/>
      <c r="NFX53" s="1"/>
      <c r="NFY53" s="1"/>
      <c r="NFZ53" s="1"/>
      <c r="NGA53" s="1"/>
      <c r="NGB53" s="1"/>
      <c r="NGC53" s="1"/>
      <c r="NGD53" s="1"/>
      <c r="NGE53" s="1"/>
      <c r="NGF53" s="1"/>
      <c r="NGG53" s="1"/>
      <c r="NGH53" s="1"/>
      <c r="NGI53" s="1"/>
      <c r="NGJ53" s="1"/>
      <c r="NGK53" s="1"/>
      <c r="NGL53" s="1"/>
      <c r="NGM53" s="1"/>
      <c r="NGN53" s="1"/>
      <c r="NGO53" s="1"/>
      <c r="NGP53" s="1"/>
      <c r="NGQ53" s="1"/>
      <c r="NGR53" s="1"/>
      <c r="NGS53" s="1"/>
      <c r="NGT53" s="1"/>
      <c r="NGU53" s="1"/>
      <c r="NGV53" s="1"/>
      <c r="NGW53" s="1"/>
      <c r="NGX53" s="1"/>
      <c r="NGY53" s="1"/>
      <c r="NGZ53" s="1"/>
      <c r="NHA53" s="1"/>
      <c r="NHB53" s="1"/>
      <c r="NHC53" s="1"/>
      <c r="NHD53" s="1"/>
      <c r="NHE53" s="1"/>
      <c r="NHF53" s="1"/>
      <c r="NHG53" s="1"/>
      <c r="NHH53" s="1"/>
      <c r="NHI53" s="1"/>
      <c r="NHJ53" s="1"/>
      <c r="NHK53" s="1"/>
      <c r="NHL53" s="1"/>
      <c r="NHM53" s="1"/>
      <c r="NHN53" s="1"/>
      <c r="NHO53" s="1"/>
      <c r="NHP53" s="1"/>
      <c r="NHQ53" s="1"/>
      <c r="NHR53" s="1"/>
      <c r="NHS53" s="1"/>
      <c r="NHT53" s="1"/>
      <c r="NHU53" s="1"/>
      <c r="NHV53" s="1"/>
      <c r="NHW53" s="1"/>
      <c r="NHX53" s="1"/>
      <c r="NHY53" s="1"/>
      <c r="NHZ53" s="1"/>
      <c r="NIA53" s="1"/>
      <c r="NIB53" s="1"/>
      <c r="NIC53" s="1"/>
      <c r="NID53" s="1"/>
      <c r="NIE53" s="1"/>
      <c r="NIF53" s="1"/>
      <c r="NIG53" s="1"/>
      <c r="NIH53" s="1"/>
      <c r="NII53" s="1"/>
      <c r="NIJ53" s="1"/>
      <c r="NIK53" s="1"/>
      <c r="NIL53" s="1"/>
      <c r="NIM53" s="1"/>
      <c r="NIN53" s="1"/>
      <c r="NIO53" s="1"/>
      <c r="NIP53" s="1"/>
      <c r="NIQ53" s="1"/>
      <c r="NIR53" s="1"/>
      <c r="NIS53" s="1"/>
      <c r="NIT53" s="1"/>
      <c r="NIU53" s="1"/>
      <c r="NIV53" s="1"/>
      <c r="NIW53" s="1"/>
      <c r="NIX53" s="1"/>
      <c r="NIY53" s="1"/>
      <c r="NIZ53" s="1"/>
      <c r="NJA53" s="1"/>
      <c r="NJB53" s="1"/>
      <c r="NJC53" s="1"/>
      <c r="NJD53" s="1"/>
      <c r="NJE53" s="1"/>
      <c r="NJF53" s="1"/>
      <c r="NJG53" s="1"/>
      <c r="NJH53" s="1"/>
      <c r="NJI53" s="1"/>
      <c r="NJJ53" s="1"/>
      <c r="NJK53" s="1"/>
      <c r="NJL53" s="1"/>
      <c r="NJM53" s="1"/>
      <c r="NJN53" s="1"/>
      <c r="NJO53" s="1"/>
      <c r="NJP53" s="1"/>
      <c r="NJQ53" s="1"/>
      <c r="NJR53" s="1"/>
      <c r="NJS53" s="1"/>
      <c r="NJT53" s="1"/>
      <c r="NJU53" s="1"/>
      <c r="NJV53" s="1"/>
      <c r="NJW53" s="1"/>
      <c r="NJX53" s="1"/>
      <c r="NJY53" s="1"/>
      <c r="NJZ53" s="1"/>
      <c r="NKA53" s="1"/>
      <c r="NKB53" s="1"/>
      <c r="NKC53" s="1"/>
      <c r="NKD53" s="1"/>
      <c r="NKE53" s="1"/>
      <c r="NKF53" s="1"/>
      <c r="NKG53" s="1"/>
      <c r="NKH53" s="1"/>
      <c r="NKI53" s="1"/>
      <c r="NKJ53" s="1"/>
      <c r="NKK53" s="1"/>
      <c r="NKL53" s="1"/>
      <c r="NKM53" s="1"/>
      <c r="NKN53" s="1"/>
      <c r="NKO53" s="1"/>
      <c r="NKP53" s="1"/>
      <c r="NKQ53" s="1"/>
      <c r="NKR53" s="1"/>
      <c r="NKS53" s="1"/>
      <c r="NKT53" s="1"/>
      <c r="NKU53" s="1"/>
      <c r="NKV53" s="1"/>
      <c r="NKW53" s="1"/>
      <c r="NKX53" s="1"/>
      <c r="NKY53" s="1"/>
      <c r="NKZ53" s="1"/>
      <c r="NLA53" s="1"/>
      <c r="NLB53" s="1"/>
      <c r="NLC53" s="1"/>
      <c r="NLD53" s="1"/>
      <c r="NLE53" s="1"/>
      <c r="NLF53" s="1"/>
      <c r="NLG53" s="1"/>
      <c r="NLH53" s="1"/>
      <c r="NLI53" s="1"/>
      <c r="NLJ53" s="1"/>
      <c r="NLK53" s="1"/>
      <c r="NLL53" s="1"/>
      <c r="NLM53" s="1"/>
      <c r="NLN53" s="1"/>
      <c r="NLO53" s="1"/>
      <c r="NLP53" s="1"/>
      <c r="NLQ53" s="1"/>
      <c r="NLR53" s="1"/>
      <c r="NLS53" s="1"/>
      <c r="NLT53" s="1"/>
      <c r="NLU53" s="1"/>
      <c r="NLV53" s="1"/>
      <c r="NLW53" s="1"/>
      <c r="NLX53" s="1"/>
      <c r="NLY53" s="1"/>
      <c r="NLZ53" s="1"/>
      <c r="NMA53" s="1"/>
      <c r="NMB53" s="1"/>
      <c r="NMC53" s="1"/>
      <c r="NMD53" s="1"/>
      <c r="NME53" s="1"/>
      <c r="NMF53" s="1"/>
      <c r="NMG53" s="1"/>
      <c r="NMH53" s="1"/>
      <c r="NMI53" s="1"/>
      <c r="NMJ53" s="1"/>
      <c r="NMK53" s="1"/>
      <c r="NML53" s="1"/>
      <c r="NMM53" s="1"/>
      <c r="NMN53" s="1"/>
      <c r="NMO53" s="1"/>
      <c r="NMP53" s="1"/>
      <c r="NMQ53" s="1"/>
      <c r="NMR53" s="1"/>
      <c r="NMS53" s="1"/>
      <c r="NMT53" s="1"/>
      <c r="NMU53" s="1"/>
      <c r="NMV53" s="1"/>
      <c r="NMW53" s="1"/>
      <c r="NMX53" s="1"/>
      <c r="NMY53" s="1"/>
      <c r="NMZ53" s="1"/>
      <c r="NNA53" s="1"/>
      <c r="NNB53" s="1"/>
      <c r="NNC53" s="1"/>
      <c r="NND53" s="1"/>
      <c r="NNE53" s="1"/>
      <c r="NNF53" s="1"/>
      <c r="NNG53" s="1"/>
      <c r="NNH53" s="1"/>
      <c r="NNI53" s="1"/>
      <c r="NNJ53" s="1"/>
      <c r="NNK53" s="1"/>
      <c r="NNL53" s="1"/>
      <c r="NNM53" s="1"/>
      <c r="NNN53" s="1"/>
      <c r="NNO53" s="1"/>
      <c r="NNP53" s="1"/>
      <c r="NNQ53" s="1"/>
      <c r="NNR53" s="1"/>
      <c r="NNS53" s="1"/>
      <c r="NNT53" s="1"/>
      <c r="NNU53" s="1"/>
      <c r="NNV53" s="1"/>
      <c r="NNW53" s="1"/>
      <c r="NNX53" s="1"/>
      <c r="NNY53" s="1"/>
      <c r="NNZ53" s="1"/>
      <c r="NOA53" s="1"/>
      <c r="NOB53" s="1"/>
      <c r="NOC53" s="1"/>
      <c r="NOD53" s="1"/>
      <c r="NOE53" s="1"/>
      <c r="NOF53" s="1"/>
      <c r="NOG53" s="1"/>
      <c r="NOH53" s="1"/>
      <c r="NOI53" s="1"/>
      <c r="NOJ53" s="1"/>
      <c r="NOK53" s="1"/>
      <c r="NOL53" s="1"/>
      <c r="NOM53" s="1"/>
      <c r="NON53" s="1"/>
      <c r="NOO53" s="1"/>
      <c r="NOP53" s="1"/>
      <c r="NOQ53" s="1"/>
      <c r="NOR53" s="1"/>
      <c r="NOS53" s="1"/>
      <c r="NOT53" s="1"/>
      <c r="NOU53" s="1"/>
      <c r="NOV53" s="1"/>
      <c r="NOW53" s="1"/>
      <c r="NOX53" s="1"/>
      <c r="NOY53" s="1"/>
      <c r="NOZ53" s="1"/>
      <c r="NPA53" s="1"/>
      <c r="NPB53" s="1"/>
      <c r="NPC53" s="1"/>
      <c r="NPD53" s="1"/>
      <c r="NPE53" s="1"/>
      <c r="NPF53" s="1"/>
      <c r="NPG53" s="1"/>
      <c r="NPH53" s="1"/>
      <c r="NPI53" s="1"/>
      <c r="NPJ53" s="1"/>
      <c r="NPK53" s="1"/>
      <c r="NPL53" s="1"/>
      <c r="NPM53" s="1"/>
      <c r="NPN53" s="1"/>
      <c r="NPO53" s="1"/>
      <c r="NPP53" s="1"/>
      <c r="NPQ53" s="1"/>
      <c r="NPR53" s="1"/>
      <c r="NPS53" s="1"/>
      <c r="NPT53" s="1"/>
      <c r="NPU53" s="1"/>
      <c r="NPV53" s="1"/>
      <c r="NPW53" s="1"/>
      <c r="NPX53" s="1"/>
      <c r="NPY53" s="1"/>
      <c r="NPZ53" s="1"/>
      <c r="NQA53" s="1"/>
      <c r="NQB53" s="1"/>
      <c r="NQC53" s="1"/>
      <c r="NQD53" s="1"/>
      <c r="NQE53" s="1"/>
      <c r="NQF53" s="1"/>
      <c r="NQG53" s="1"/>
      <c r="NQH53" s="1"/>
      <c r="NQI53" s="1"/>
      <c r="NQJ53" s="1"/>
      <c r="NQK53" s="1"/>
      <c r="NQL53" s="1"/>
      <c r="NQM53" s="1"/>
      <c r="NQN53" s="1"/>
      <c r="NQO53" s="1"/>
      <c r="NQP53" s="1"/>
      <c r="NQQ53" s="1"/>
      <c r="NQR53" s="1"/>
      <c r="NQS53" s="1"/>
      <c r="NQT53" s="1"/>
      <c r="NQU53" s="1"/>
      <c r="NQV53" s="1"/>
      <c r="NQW53" s="1"/>
      <c r="NQX53" s="1"/>
      <c r="NQY53" s="1"/>
      <c r="NQZ53" s="1"/>
      <c r="NRA53" s="1"/>
      <c r="NRB53" s="1"/>
      <c r="NRC53" s="1"/>
      <c r="NRD53" s="1"/>
      <c r="NRE53" s="1"/>
      <c r="NRF53" s="1"/>
      <c r="NRG53" s="1"/>
      <c r="NRH53" s="1"/>
      <c r="NRI53" s="1"/>
      <c r="NRJ53" s="1"/>
      <c r="NRK53" s="1"/>
      <c r="NRL53" s="1"/>
      <c r="NRM53" s="1"/>
      <c r="NRN53" s="1"/>
      <c r="NRO53" s="1"/>
      <c r="NRP53" s="1"/>
      <c r="NRQ53" s="1"/>
      <c r="NRR53" s="1"/>
      <c r="NRS53" s="1"/>
      <c r="NRT53" s="1"/>
      <c r="NRU53" s="1"/>
      <c r="NRV53" s="1"/>
      <c r="NRW53" s="1"/>
      <c r="NRX53" s="1"/>
      <c r="NRY53" s="1"/>
      <c r="NRZ53" s="1"/>
      <c r="NSA53" s="1"/>
      <c r="NSB53" s="1"/>
      <c r="NSC53" s="1"/>
      <c r="NSD53" s="1"/>
      <c r="NSE53" s="1"/>
      <c r="NSF53" s="1"/>
      <c r="NSG53" s="1"/>
      <c r="NSH53" s="1"/>
      <c r="NSI53" s="1"/>
      <c r="NSJ53" s="1"/>
      <c r="NSK53" s="1"/>
      <c r="NSL53" s="1"/>
      <c r="NSM53" s="1"/>
      <c r="NSN53" s="1"/>
      <c r="NSO53" s="1"/>
      <c r="NSP53" s="1"/>
      <c r="NSQ53" s="1"/>
      <c r="NSR53" s="1"/>
      <c r="NSS53" s="1"/>
      <c r="NST53" s="1"/>
      <c r="NSU53" s="1"/>
      <c r="NSV53" s="1"/>
      <c r="NSW53" s="1"/>
      <c r="NSX53" s="1"/>
      <c r="NSY53" s="1"/>
      <c r="NSZ53" s="1"/>
      <c r="NTA53" s="1"/>
      <c r="NTB53" s="1"/>
      <c r="NTC53" s="1"/>
      <c r="NTD53" s="1"/>
      <c r="NTE53" s="1"/>
      <c r="NTF53" s="1"/>
      <c r="NTG53" s="1"/>
      <c r="NTH53" s="1"/>
      <c r="NTI53" s="1"/>
      <c r="NTJ53" s="1"/>
      <c r="NTK53" s="1"/>
      <c r="NTL53" s="1"/>
      <c r="NTM53" s="1"/>
      <c r="NTN53" s="1"/>
      <c r="NTO53" s="1"/>
      <c r="NTP53" s="1"/>
      <c r="NTQ53" s="1"/>
      <c r="NTR53" s="1"/>
      <c r="NTS53" s="1"/>
      <c r="NTT53" s="1"/>
      <c r="NTU53" s="1"/>
      <c r="NTV53" s="1"/>
      <c r="NTW53" s="1"/>
      <c r="NTX53" s="1"/>
      <c r="NTY53" s="1"/>
      <c r="NTZ53" s="1"/>
      <c r="NUA53" s="1"/>
      <c r="NUB53" s="1"/>
      <c r="NUC53" s="1"/>
      <c r="NUD53" s="1"/>
      <c r="NUE53" s="1"/>
      <c r="NUF53" s="1"/>
      <c r="NUG53" s="1"/>
      <c r="NUH53" s="1"/>
      <c r="NUI53" s="1"/>
      <c r="NUJ53" s="1"/>
      <c r="NUK53" s="1"/>
      <c r="NUL53" s="1"/>
      <c r="NUM53" s="1"/>
      <c r="NUN53" s="1"/>
      <c r="NUO53" s="1"/>
      <c r="NUP53" s="1"/>
      <c r="NUQ53" s="1"/>
      <c r="NUR53" s="1"/>
      <c r="NUS53" s="1"/>
      <c r="NUT53" s="1"/>
      <c r="NUU53" s="1"/>
      <c r="NUV53" s="1"/>
      <c r="NUW53" s="1"/>
      <c r="NUX53" s="1"/>
      <c r="NUY53" s="1"/>
      <c r="NUZ53" s="1"/>
      <c r="NVA53" s="1"/>
      <c r="NVB53" s="1"/>
      <c r="NVC53" s="1"/>
      <c r="NVD53" s="1"/>
      <c r="NVE53" s="1"/>
      <c r="NVF53" s="1"/>
      <c r="NVG53" s="1"/>
      <c r="NVH53" s="1"/>
      <c r="NVI53" s="1"/>
      <c r="NVJ53" s="1"/>
      <c r="NVK53" s="1"/>
      <c r="NVL53" s="1"/>
      <c r="NVM53" s="1"/>
      <c r="NVN53" s="1"/>
      <c r="NVO53" s="1"/>
      <c r="NVP53" s="1"/>
      <c r="NVQ53" s="1"/>
      <c r="NVR53" s="1"/>
      <c r="NVS53" s="1"/>
      <c r="NVT53" s="1"/>
      <c r="NVU53" s="1"/>
      <c r="NVV53" s="1"/>
      <c r="NVW53" s="1"/>
      <c r="NVX53" s="1"/>
      <c r="NVY53" s="1"/>
      <c r="NVZ53" s="1"/>
      <c r="NWA53" s="1"/>
      <c r="NWB53" s="1"/>
      <c r="NWC53" s="1"/>
      <c r="NWD53" s="1"/>
      <c r="NWE53" s="1"/>
      <c r="NWF53" s="1"/>
      <c r="NWG53" s="1"/>
      <c r="NWH53" s="1"/>
      <c r="NWI53" s="1"/>
      <c r="NWJ53" s="1"/>
      <c r="NWK53" s="1"/>
      <c r="NWL53" s="1"/>
      <c r="NWM53" s="1"/>
      <c r="NWN53" s="1"/>
      <c r="NWO53" s="1"/>
      <c r="NWP53" s="1"/>
      <c r="NWQ53" s="1"/>
      <c r="NWR53" s="1"/>
      <c r="NWS53" s="1"/>
      <c r="NWT53" s="1"/>
      <c r="NWU53" s="1"/>
      <c r="NWV53" s="1"/>
      <c r="NWW53" s="1"/>
      <c r="NWX53" s="1"/>
      <c r="NWY53" s="1"/>
      <c r="NWZ53" s="1"/>
      <c r="NXA53" s="1"/>
      <c r="NXB53" s="1"/>
      <c r="NXC53" s="1"/>
      <c r="NXD53" s="1"/>
      <c r="NXE53" s="1"/>
      <c r="NXF53" s="1"/>
      <c r="NXG53" s="1"/>
      <c r="NXH53" s="1"/>
      <c r="NXI53" s="1"/>
      <c r="NXJ53" s="1"/>
      <c r="NXK53" s="1"/>
      <c r="NXL53" s="1"/>
      <c r="NXM53" s="1"/>
      <c r="NXN53" s="1"/>
      <c r="NXO53" s="1"/>
      <c r="NXP53" s="1"/>
      <c r="NXQ53" s="1"/>
      <c r="NXR53" s="1"/>
      <c r="NXS53" s="1"/>
      <c r="NXT53" s="1"/>
      <c r="NXU53" s="1"/>
      <c r="NXV53" s="1"/>
      <c r="NXW53" s="1"/>
      <c r="NXX53" s="1"/>
      <c r="NXY53" s="1"/>
      <c r="NXZ53" s="1"/>
      <c r="NYA53" s="1"/>
      <c r="NYB53" s="1"/>
      <c r="NYC53" s="1"/>
      <c r="NYD53" s="1"/>
      <c r="NYE53" s="1"/>
      <c r="NYF53" s="1"/>
      <c r="NYG53" s="1"/>
      <c r="NYH53" s="1"/>
      <c r="NYI53" s="1"/>
      <c r="NYJ53" s="1"/>
      <c r="NYK53" s="1"/>
      <c r="NYL53" s="1"/>
      <c r="NYM53" s="1"/>
      <c r="NYN53" s="1"/>
      <c r="NYO53" s="1"/>
      <c r="NYP53" s="1"/>
      <c r="NYQ53" s="1"/>
      <c r="NYR53" s="1"/>
      <c r="NYS53" s="1"/>
      <c r="NYT53" s="1"/>
      <c r="NYU53" s="1"/>
      <c r="NYV53" s="1"/>
      <c r="NYW53" s="1"/>
      <c r="NYX53" s="1"/>
      <c r="NYY53" s="1"/>
      <c r="NYZ53" s="1"/>
      <c r="NZA53" s="1"/>
      <c r="NZB53" s="1"/>
      <c r="NZC53" s="1"/>
      <c r="NZD53" s="1"/>
      <c r="NZE53" s="1"/>
      <c r="NZF53" s="1"/>
      <c r="NZG53" s="1"/>
      <c r="NZH53" s="1"/>
      <c r="NZI53" s="1"/>
      <c r="NZJ53" s="1"/>
      <c r="NZK53" s="1"/>
      <c r="NZL53" s="1"/>
      <c r="NZM53" s="1"/>
      <c r="NZN53" s="1"/>
      <c r="NZO53" s="1"/>
      <c r="NZP53" s="1"/>
      <c r="NZQ53" s="1"/>
      <c r="NZR53" s="1"/>
      <c r="NZS53" s="1"/>
      <c r="NZT53" s="1"/>
      <c r="NZU53" s="1"/>
      <c r="NZV53" s="1"/>
      <c r="NZW53" s="1"/>
      <c r="NZX53" s="1"/>
      <c r="NZY53" s="1"/>
      <c r="NZZ53" s="1"/>
      <c r="OAA53" s="1"/>
      <c r="OAB53" s="1"/>
      <c r="OAC53" s="1"/>
      <c r="OAD53" s="1"/>
      <c r="OAE53" s="1"/>
      <c r="OAF53" s="1"/>
      <c r="OAG53" s="1"/>
      <c r="OAH53" s="1"/>
      <c r="OAI53" s="1"/>
      <c r="OAJ53" s="1"/>
      <c r="OAK53" s="1"/>
      <c r="OAL53" s="1"/>
      <c r="OAM53" s="1"/>
      <c r="OAN53" s="1"/>
      <c r="OAO53" s="1"/>
      <c r="OAP53" s="1"/>
      <c r="OAQ53" s="1"/>
      <c r="OAR53" s="1"/>
      <c r="OAS53" s="1"/>
      <c r="OAT53" s="1"/>
      <c r="OAU53" s="1"/>
      <c r="OAV53" s="1"/>
      <c r="OAW53" s="1"/>
      <c r="OAX53" s="1"/>
      <c r="OAY53" s="1"/>
      <c r="OAZ53" s="1"/>
      <c r="OBA53" s="1"/>
      <c r="OBB53" s="1"/>
      <c r="OBC53" s="1"/>
      <c r="OBD53" s="1"/>
      <c r="OBE53" s="1"/>
      <c r="OBF53" s="1"/>
      <c r="OBG53" s="1"/>
      <c r="OBH53" s="1"/>
      <c r="OBI53" s="1"/>
      <c r="OBJ53" s="1"/>
      <c r="OBK53" s="1"/>
      <c r="OBL53" s="1"/>
      <c r="OBM53" s="1"/>
      <c r="OBN53" s="1"/>
      <c r="OBO53" s="1"/>
      <c r="OBP53" s="1"/>
      <c r="OBQ53" s="1"/>
      <c r="OBR53" s="1"/>
      <c r="OBS53" s="1"/>
      <c r="OBT53" s="1"/>
      <c r="OBU53" s="1"/>
      <c r="OBV53" s="1"/>
      <c r="OBW53" s="1"/>
      <c r="OBX53" s="1"/>
      <c r="OBY53" s="1"/>
      <c r="OBZ53" s="1"/>
      <c r="OCA53" s="1"/>
      <c r="OCB53" s="1"/>
      <c r="OCC53" s="1"/>
      <c r="OCD53" s="1"/>
      <c r="OCE53" s="1"/>
      <c r="OCF53" s="1"/>
      <c r="OCG53" s="1"/>
      <c r="OCH53" s="1"/>
      <c r="OCI53" s="1"/>
      <c r="OCJ53" s="1"/>
      <c r="OCK53" s="1"/>
      <c r="OCL53" s="1"/>
      <c r="OCM53" s="1"/>
      <c r="OCN53" s="1"/>
      <c r="OCO53" s="1"/>
      <c r="OCP53" s="1"/>
      <c r="OCQ53" s="1"/>
      <c r="OCR53" s="1"/>
      <c r="OCS53" s="1"/>
      <c r="OCT53" s="1"/>
      <c r="OCU53" s="1"/>
      <c r="OCV53" s="1"/>
      <c r="OCW53" s="1"/>
      <c r="OCX53" s="1"/>
      <c r="OCY53" s="1"/>
      <c r="OCZ53" s="1"/>
      <c r="ODA53" s="1"/>
      <c r="ODB53" s="1"/>
      <c r="ODC53" s="1"/>
      <c r="ODD53" s="1"/>
      <c r="ODE53" s="1"/>
      <c r="ODF53" s="1"/>
      <c r="ODG53" s="1"/>
      <c r="ODH53" s="1"/>
      <c r="ODI53" s="1"/>
      <c r="ODJ53" s="1"/>
      <c r="ODK53" s="1"/>
      <c r="ODL53" s="1"/>
      <c r="ODM53" s="1"/>
      <c r="ODN53" s="1"/>
      <c r="ODO53" s="1"/>
      <c r="ODP53" s="1"/>
      <c r="ODQ53" s="1"/>
      <c r="ODR53" s="1"/>
      <c r="ODS53" s="1"/>
      <c r="ODT53" s="1"/>
      <c r="ODU53" s="1"/>
      <c r="ODV53" s="1"/>
      <c r="ODW53" s="1"/>
      <c r="ODX53" s="1"/>
      <c r="ODY53" s="1"/>
      <c r="ODZ53" s="1"/>
      <c r="OEA53" s="1"/>
      <c r="OEB53" s="1"/>
      <c r="OEC53" s="1"/>
      <c r="OED53" s="1"/>
      <c r="OEE53" s="1"/>
      <c r="OEF53" s="1"/>
      <c r="OEG53" s="1"/>
      <c r="OEH53" s="1"/>
      <c r="OEI53" s="1"/>
      <c r="OEJ53" s="1"/>
      <c r="OEK53" s="1"/>
      <c r="OEL53" s="1"/>
      <c r="OEM53" s="1"/>
      <c r="OEN53" s="1"/>
      <c r="OEO53" s="1"/>
      <c r="OEP53" s="1"/>
      <c r="OEQ53" s="1"/>
      <c r="OER53" s="1"/>
      <c r="OES53" s="1"/>
      <c r="OET53" s="1"/>
      <c r="OEU53" s="1"/>
      <c r="OEV53" s="1"/>
      <c r="OEW53" s="1"/>
      <c r="OEX53" s="1"/>
      <c r="OEY53" s="1"/>
      <c r="OEZ53" s="1"/>
      <c r="OFA53" s="1"/>
      <c r="OFB53" s="1"/>
      <c r="OFC53" s="1"/>
      <c r="OFD53" s="1"/>
      <c r="OFE53" s="1"/>
      <c r="OFF53" s="1"/>
      <c r="OFG53" s="1"/>
      <c r="OFH53" s="1"/>
      <c r="OFI53" s="1"/>
      <c r="OFJ53" s="1"/>
      <c r="OFK53" s="1"/>
      <c r="OFL53" s="1"/>
      <c r="OFM53" s="1"/>
      <c r="OFN53" s="1"/>
      <c r="OFO53" s="1"/>
      <c r="OFP53" s="1"/>
      <c r="OFQ53" s="1"/>
      <c r="OFR53" s="1"/>
      <c r="OFS53" s="1"/>
      <c r="OFT53" s="1"/>
      <c r="OFU53" s="1"/>
      <c r="OFV53" s="1"/>
      <c r="OFW53" s="1"/>
      <c r="OFX53" s="1"/>
      <c r="OFY53" s="1"/>
      <c r="OFZ53" s="1"/>
      <c r="OGA53" s="1"/>
      <c r="OGB53" s="1"/>
      <c r="OGC53" s="1"/>
      <c r="OGD53" s="1"/>
      <c r="OGE53" s="1"/>
      <c r="OGF53" s="1"/>
      <c r="OGG53" s="1"/>
      <c r="OGH53" s="1"/>
      <c r="OGI53" s="1"/>
      <c r="OGJ53" s="1"/>
      <c r="OGK53" s="1"/>
      <c r="OGL53" s="1"/>
      <c r="OGM53" s="1"/>
      <c r="OGN53" s="1"/>
      <c r="OGO53" s="1"/>
      <c r="OGP53" s="1"/>
      <c r="OGQ53" s="1"/>
      <c r="OGR53" s="1"/>
      <c r="OGS53" s="1"/>
      <c r="OGT53" s="1"/>
      <c r="OGU53" s="1"/>
      <c r="OGV53" s="1"/>
      <c r="OGW53" s="1"/>
      <c r="OGX53" s="1"/>
      <c r="OGY53" s="1"/>
      <c r="OGZ53" s="1"/>
      <c r="OHA53" s="1"/>
      <c r="OHB53" s="1"/>
      <c r="OHC53" s="1"/>
      <c r="OHD53" s="1"/>
      <c r="OHE53" s="1"/>
      <c r="OHF53" s="1"/>
      <c r="OHG53" s="1"/>
      <c r="OHH53" s="1"/>
      <c r="OHI53" s="1"/>
      <c r="OHJ53" s="1"/>
      <c r="OHK53" s="1"/>
      <c r="OHL53" s="1"/>
      <c r="OHM53" s="1"/>
      <c r="OHN53" s="1"/>
      <c r="OHO53" s="1"/>
      <c r="OHP53" s="1"/>
      <c r="OHQ53" s="1"/>
      <c r="OHR53" s="1"/>
      <c r="OHS53" s="1"/>
      <c r="OHT53" s="1"/>
      <c r="OHU53" s="1"/>
      <c r="OHV53" s="1"/>
      <c r="OHW53" s="1"/>
      <c r="OHX53" s="1"/>
      <c r="OHY53" s="1"/>
      <c r="OHZ53" s="1"/>
      <c r="OIA53" s="1"/>
      <c r="OIB53" s="1"/>
      <c r="OIC53" s="1"/>
      <c r="OID53" s="1"/>
      <c r="OIE53" s="1"/>
      <c r="OIF53" s="1"/>
      <c r="OIG53" s="1"/>
      <c r="OIH53" s="1"/>
      <c r="OII53" s="1"/>
      <c r="OIJ53" s="1"/>
      <c r="OIK53" s="1"/>
      <c r="OIL53" s="1"/>
      <c r="OIM53" s="1"/>
      <c r="OIN53" s="1"/>
      <c r="OIO53" s="1"/>
      <c r="OIP53" s="1"/>
      <c r="OIQ53" s="1"/>
      <c r="OIR53" s="1"/>
      <c r="OIS53" s="1"/>
      <c r="OIT53" s="1"/>
      <c r="OIU53" s="1"/>
      <c r="OIV53" s="1"/>
      <c r="OIW53" s="1"/>
      <c r="OIX53" s="1"/>
      <c r="OIY53" s="1"/>
      <c r="OIZ53" s="1"/>
      <c r="OJA53" s="1"/>
      <c r="OJB53" s="1"/>
      <c r="OJC53" s="1"/>
      <c r="OJD53" s="1"/>
      <c r="OJE53" s="1"/>
      <c r="OJF53" s="1"/>
      <c r="OJG53" s="1"/>
      <c r="OJH53" s="1"/>
      <c r="OJI53" s="1"/>
      <c r="OJJ53" s="1"/>
      <c r="OJK53" s="1"/>
      <c r="OJL53" s="1"/>
      <c r="OJM53" s="1"/>
      <c r="OJN53" s="1"/>
      <c r="OJO53" s="1"/>
      <c r="OJP53" s="1"/>
      <c r="OJQ53" s="1"/>
      <c r="OJR53" s="1"/>
      <c r="OJS53" s="1"/>
      <c r="OJT53" s="1"/>
      <c r="OJU53" s="1"/>
      <c r="OJV53" s="1"/>
      <c r="OJW53" s="1"/>
      <c r="OJX53" s="1"/>
      <c r="OJY53" s="1"/>
      <c r="OJZ53" s="1"/>
      <c r="OKA53" s="1"/>
      <c r="OKB53" s="1"/>
      <c r="OKC53" s="1"/>
      <c r="OKD53" s="1"/>
      <c r="OKE53" s="1"/>
      <c r="OKF53" s="1"/>
      <c r="OKG53" s="1"/>
      <c r="OKH53" s="1"/>
      <c r="OKI53" s="1"/>
      <c r="OKJ53" s="1"/>
      <c r="OKK53" s="1"/>
      <c r="OKL53" s="1"/>
      <c r="OKM53" s="1"/>
      <c r="OKN53" s="1"/>
      <c r="OKO53" s="1"/>
      <c r="OKP53" s="1"/>
      <c r="OKQ53" s="1"/>
      <c r="OKR53" s="1"/>
      <c r="OKS53" s="1"/>
      <c r="OKT53" s="1"/>
      <c r="OKU53" s="1"/>
      <c r="OKV53" s="1"/>
      <c r="OKW53" s="1"/>
      <c r="OKX53" s="1"/>
      <c r="OKY53" s="1"/>
      <c r="OKZ53" s="1"/>
      <c r="OLA53" s="1"/>
      <c r="OLB53" s="1"/>
      <c r="OLC53" s="1"/>
      <c r="OLD53" s="1"/>
      <c r="OLE53" s="1"/>
      <c r="OLF53" s="1"/>
      <c r="OLG53" s="1"/>
      <c r="OLH53" s="1"/>
      <c r="OLI53" s="1"/>
      <c r="OLJ53" s="1"/>
      <c r="OLK53" s="1"/>
      <c r="OLL53" s="1"/>
      <c r="OLM53" s="1"/>
      <c r="OLN53" s="1"/>
      <c r="OLO53" s="1"/>
      <c r="OLP53" s="1"/>
      <c r="OLQ53" s="1"/>
      <c r="OLR53" s="1"/>
      <c r="OLS53" s="1"/>
      <c r="OLT53" s="1"/>
      <c r="OLU53" s="1"/>
      <c r="OLV53" s="1"/>
      <c r="OLW53" s="1"/>
      <c r="OLX53" s="1"/>
      <c r="OLY53" s="1"/>
      <c r="OLZ53" s="1"/>
      <c r="OMA53" s="1"/>
      <c r="OMB53" s="1"/>
      <c r="OMC53" s="1"/>
      <c r="OMD53" s="1"/>
      <c r="OME53" s="1"/>
      <c r="OMF53" s="1"/>
      <c r="OMG53" s="1"/>
      <c r="OMH53" s="1"/>
      <c r="OMI53" s="1"/>
      <c r="OMJ53" s="1"/>
      <c r="OMK53" s="1"/>
      <c r="OML53" s="1"/>
      <c r="OMM53" s="1"/>
      <c r="OMN53" s="1"/>
      <c r="OMO53" s="1"/>
      <c r="OMP53" s="1"/>
      <c r="OMQ53" s="1"/>
      <c r="OMR53" s="1"/>
      <c r="OMS53" s="1"/>
      <c r="OMT53" s="1"/>
      <c r="OMU53" s="1"/>
      <c r="OMV53" s="1"/>
      <c r="OMW53" s="1"/>
      <c r="OMX53" s="1"/>
      <c r="OMY53" s="1"/>
      <c r="OMZ53" s="1"/>
      <c r="ONA53" s="1"/>
      <c r="ONB53" s="1"/>
      <c r="ONC53" s="1"/>
      <c r="OND53" s="1"/>
      <c r="ONE53" s="1"/>
      <c r="ONF53" s="1"/>
      <c r="ONG53" s="1"/>
      <c r="ONH53" s="1"/>
      <c r="ONI53" s="1"/>
      <c r="ONJ53" s="1"/>
      <c r="ONK53" s="1"/>
      <c r="ONL53" s="1"/>
      <c r="ONM53" s="1"/>
      <c r="ONN53" s="1"/>
      <c r="ONO53" s="1"/>
      <c r="ONP53" s="1"/>
      <c r="ONQ53" s="1"/>
      <c r="ONR53" s="1"/>
      <c r="ONS53" s="1"/>
      <c r="ONT53" s="1"/>
      <c r="ONU53" s="1"/>
      <c r="ONV53" s="1"/>
      <c r="ONW53" s="1"/>
      <c r="ONX53" s="1"/>
      <c r="ONY53" s="1"/>
      <c r="ONZ53" s="1"/>
      <c r="OOA53" s="1"/>
      <c r="OOB53" s="1"/>
      <c r="OOC53" s="1"/>
      <c r="OOD53" s="1"/>
      <c r="OOE53" s="1"/>
      <c r="OOF53" s="1"/>
      <c r="OOG53" s="1"/>
      <c r="OOH53" s="1"/>
      <c r="OOI53" s="1"/>
      <c r="OOJ53" s="1"/>
      <c r="OOK53" s="1"/>
      <c r="OOL53" s="1"/>
      <c r="OOM53" s="1"/>
      <c r="OON53" s="1"/>
      <c r="OOO53" s="1"/>
      <c r="OOP53" s="1"/>
      <c r="OOQ53" s="1"/>
      <c r="OOR53" s="1"/>
      <c r="OOS53" s="1"/>
      <c r="OOT53" s="1"/>
      <c r="OOU53" s="1"/>
      <c r="OOV53" s="1"/>
      <c r="OOW53" s="1"/>
      <c r="OOX53" s="1"/>
      <c r="OOY53" s="1"/>
      <c r="OOZ53" s="1"/>
      <c r="OPA53" s="1"/>
      <c r="OPB53" s="1"/>
      <c r="OPC53" s="1"/>
      <c r="OPD53" s="1"/>
      <c r="OPE53" s="1"/>
      <c r="OPF53" s="1"/>
      <c r="OPG53" s="1"/>
      <c r="OPH53" s="1"/>
      <c r="OPI53" s="1"/>
      <c r="OPJ53" s="1"/>
      <c r="OPK53" s="1"/>
      <c r="OPL53" s="1"/>
      <c r="OPM53" s="1"/>
      <c r="OPN53" s="1"/>
      <c r="OPO53" s="1"/>
      <c r="OPP53" s="1"/>
      <c r="OPQ53" s="1"/>
      <c r="OPR53" s="1"/>
      <c r="OPS53" s="1"/>
      <c r="OPT53" s="1"/>
      <c r="OPU53" s="1"/>
      <c r="OPV53" s="1"/>
      <c r="OPW53" s="1"/>
      <c r="OPX53" s="1"/>
      <c r="OPY53" s="1"/>
      <c r="OPZ53" s="1"/>
      <c r="OQA53" s="1"/>
      <c r="OQB53" s="1"/>
      <c r="OQC53" s="1"/>
      <c r="OQD53" s="1"/>
      <c r="OQE53" s="1"/>
      <c r="OQF53" s="1"/>
      <c r="OQG53" s="1"/>
      <c r="OQH53" s="1"/>
      <c r="OQI53" s="1"/>
      <c r="OQJ53" s="1"/>
      <c r="OQK53" s="1"/>
      <c r="OQL53" s="1"/>
      <c r="OQM53" s="1"/>
      <c r="OQN53" s="1"/>
      <c r="OQO53" s="1"/>
      <c r="OQP53" s="1"/>
      <c r="OQQ53" s="1"/>
      <c r="OQR53" s="1"/>
      <c r="OQS53" s="1"/>
      <c r="OQT53" s="1"/>
      <c r="OQU53" s="1"/>
      <c r="OQV53" s="1"/>
      <c r="OQW53" s="1"/>
      <c r="OQX53" s="1"/>
      <c r="OQY53" s="1"/>
      <c r="OQZ53" s="1"/>
      <c r="ORA53" s="1"/>
      <c r="ORB53" s="1"/>
      <c r="ORC53" s="1"/>
      <c r="ORD53" s="1"/>
      <c r="ORE53" s="1"/>
      <c r="ORF53" s="1"/>
      <c r="ORG53" s="1"/>
      <c r="ORH53" s="1"/>
      <c r="ORI53" s="1"/>
      <c r="ORJ53" s="1"/>
      <c r="ORK53" s="1"/>
      <c r="ORL53" s="1"/>
      <c r="ORM53" s="1"/>
      <c r="ORN53" s="1"/>
      <c r="ORO53" s="1"/>
      <c r="ORP53" s="1"/>
      <c r="ORQ53" s="1"/>
      <c r="ORR53" s="1"/>
      <c r="ORS53" s="1"/>
      <c r="ORT53" s="1"/>
      <c r="ORU53" s="1"/>
      <c r="ORV53" s="1"/>
      <c r="ORW53" s="1"/>
      <c r="ORX53" s="1"/>
      <c r="ORY53" s="1"/>
      <c r="ORZ53" s="1"/>
      <c r="OSA53" s="1"/>
      <c r="OSB53" s="1"/>
      <c r="OSC53" s="1"/>
      <c r="OSD53" s="1"/>
      <c r="OSE53" s="1"/>
      <c r="OSF53" s="1"/>
      <c r="OSG53" s="1"/>
      <c r="OSH53" s="1"/>
      <c r="OSI53" s="1"/>
      <c r="OSJ53" s="1"/>
      <c r="OSK53" s="1"/>
      <c r="OSL53" s="1"/>
      <c r="OSM53" s="1"/>
      <c r="OSN53" s="1"/>
      <c r="OSO53" s="1"/>
      <c r="OSP53" s="1"/>
      <c r="OSQ53" s="1"/>
      <c r="OSR53" s="1"/>
      <c r="OSS53" s="1"/>
      <c r="OST53" s="1"/>
      <c r="OSU53" s="1"/>
      <c r="OSV53" s="1"/>
      <c r="OSW53" s="1"/>
      <c r="OSX53" s="1"/>
      <c r="OSY53" s="1"/>
      <c r="OSZ53" s="1"/>
      <c r="OTA53" s="1"/>
      <c r="OTB53" s="1"/>
      <c r="OTC53" s="1"/>
      <c r="OTD53" s="1"/>
      <c r="OTE53" s="1"/>
      <c r="OTF53" s="1"/>
      <c r="OTG53" s="1"/>
      <c r="OTH53" s="1"/>
      <c r="OTI53" s="1"/>
      <c r="OTJ53" s="1"/>
      <c r="OTK53" s="1"/>
      <c r="OTL53" s="1"/>
      <c r="OTM53" s="1"/>
      <c r="OTN53" s="1"/>
      <c r="OTO53" s="1"/>
      <c r="OTP53" s="1"/>
      <c r="OTQ53" s="1"/>
      <c r="OTR53" s="1"/>
      <c r="OTS53" s="1"/>
      <c r="OTT53" s="1"/>
      <c r="OTU53" s="1"/>
      <c r="OTV53" s="1"/>
      <c r="OTW53" s="1"/>
      <c r="OTX53" s="1"/>
      <c r="OTY53" s="1"/>
      <c r="OTZ53" s="1"/>
      <c r="OUA53" s="1"/>
      <c r="OUB53" s="1"/>
      <c r="OUC53" s="1"/>
      <c r="OUD53" s="1"/>
      <c r="OUE53" s="1"/>
      <c r="OUF53" s="1"/>
      <c r="OUG53" s="1"/>
      <c r="OUH53" s="1"/>
      <c r="OUI53" s="1"/>
      <c r="OUJ53" s="1"/>
      <c r="OUK53" s="1"/>
      <c r="OUL53" s="1"/>
      <c r="OUM53" s="1"/>
      <c r="OUN53" s="1"/>
      <c r="OUO53" s="1"/>
      <c r="OUP53" s="1"/>
      <c r="OUQ53" s="1"/>
      <c r="OUR53" s="1"/>
      <c r="OUS53" s="1"/>
      <c r="OUT53" s="1"/>
      <c r="OUU53" s="1"/>
      <c r="OUV53" s="1"/>
      <c r="OUW53" s="1"/>
      <c r="OUX53" s="1"/>
      <c r="OUY53" s="1"/>
      <c r="OUZ53" s="1"/>
      <c r="OVA53" s="1"/>
      <c r="OVB53" s="1"/>
      <c r="OVC53" s="1"/>
      <c r="OVD53" s="1"/>
      <c r="OVE53" s="1"/>
      <c r="OVF53" s="1"/>
      <c r="OVG53" s="1"/>
      <c r="OVH53" s="1"/>
      <c r="OVI53" s="1"/>
      <c r="OVJ53" s="1"/>
      <c r="OVK53" s="1"/>
      <c r="OVL53" s="1"/>
      <c r="OVM53" s="1"/>
      <c r="OVN53" s="1"/>
      <c r="OVO53" s="1"/>
      <c r="OVP53" s="1"/>
      <c r="OVQ53" s="1"/>
      <c r="OVR53" s="1"/>
      <c r="OVS53" s="1"/>
      <c r="OVT53" s="1"/>
      <c r="OVU53" s="1"/>
      <c r="OVV53" s="1"/>
      <c r="OVW53" s="1"/>
      <c r="OVX53" s="1"/>
      <c r="OVY53" s="1"/>
      <c r="OVZ53" s="1"/>
      <c r="OWA53" s="1"/>
      <c r="OWB53" s="1"/>
      <c r="OWC53" s="1"/>
      <c r="OWD53" s="1"/>
      <c r="OWE53" s="1"/>
      <c r="OWF53" s="1"/>
      <c r="OWG53" s="1"/>
      <c r="OWH53" s="1"/>
      <c r="OWI53" s="1"/>
      <c r="OWJ53" s="1"/>
      <c r="OWK53" s="1"/>
      <c r="OWL53" s="1"/>
      <c r="OWM53" s="1"/>
      <c r="OWN53" s="1"/>
      <c r="OWO53" s="1"/>
      <c r="OWP53" s="1"/>
      <c r="OWQ53" s="1"/>
      <c r="OWR53" s="1"/>
      <c r="OWS53" s="1"/>
      <c r="OWT53" s="1"/>
      <c r="OWU53" s="1"/>
      <c r="OWV53" s="1"/>
      <c r="OWW53" s="1"/>
      <c r="OWX53" s="1"/>
      <c r="OWY53" s="1"/>
      <c r="OWZ53" s="1"/>
      <c r="OXA53" s="1"/>
      <c r="OXB53" s="1"/>
      <c r="OXC53" s="1"/>
      <c r="OXD53" s="1"/>
      <c r="OXE53" s="1"/>
      <c r="OXF53" s="1"/>
      <c r="OXG53" s="1"/>
      <c r="OXH53" s="1"/>
      <c r="OXI53" s="1"/>
      <c r="OXJ53" s="1"/>
      <c r="OXK53" s="1"/>
      <c r="OXL53" s="1"/>
      <c r="OXM53" s="1"/>
      <c r="OXN53" s="1"/>
      <c r="OXO53" s="1"/>
      <c r="OXP53" s="1"/>
      <c r="OXQ53" s="1"/>
      <c r="OXR53" s="1"/>
      <c r="OXS53" s="1"/>
      <c r="OXT53" s="1"/>
      <c r="OXU53" s="1"/>
      <c r="OXV53" s="1"/>
      <c r="OXW53" s="1"/>
      <c r="OXX53" s="1"/>
      <c r="OXY53" s="1"/>
      <c r="OXZ53" s="1"/>
      <c r="OYA53" s="1"/>
      <c r="OYB53" s="1"/>
      <c r="OYC53" s="1"/>
      <c r="OYD53" s="1"/>
      <c r="OYE53" s="1"/>
      <c r="OYF53" s="1"/>
      <c r="OYG53" s="1"/>
      <c r="OYH53" s="1"/>
      <c r="OYI53" s="1"/>
      <c r="OYJ53" s="1"/>
      <c r="OYK53" s="1"/>
      <c r="OYL53" s="1"/>
      <c r="OYM53" s="1"/>
      <c r="OYN53" s="1"/>
      <c r="OYO53" s="1"/>
      <c r="OYP53" s="1"/>
      <c r="OYQ53" s="1"/>
      <c r="OYR53" s="1"/>
      <c r="OYS53" s="1"/>
      <c r="OYT53" s="1"/>
      <c r="OYU53" s="1"/>
      <c r="OYV53" s="1"/>
      <c r="OYW53" s="1"/>
      <c r="OYX53" s="1"/>
      <c r="OYY53" s="1"/>
      <c r="OYZ53" s="1"/>
      <c r="OZA53" s="1"/>
      <c r="OZB53" s="1"/>
      <c r="OZC53" s="1"/>
      <c r="OZD53" s="1"/>
      <c r="OZE53" s="1"/>
      <c r="OZF53" s="1"/>
      <c r="OZG53" s="1"/>
      <c r="OZH53" s="1"/>
      <c r="OZI53" s="1"/>
      <c r="OZJ53" s="1"/>
      <c r="OZK53" s="1"/>
      <c r="OZL53" s="1"/>
      <c r="OZM53" s="1"/>
      <c r="OZN53" s="1"/>
      <c r="OZO53" s="1"/>
      <c r="OZP53" s="1"/>
      <c r="OZQ53" s="1"/>
      <c r="OZR53" s="1"/>
      <c r="OZS53" s="1"/>
      <c r="OZT53" s="1"/>
      <c r="OZU53" s="1"/>
      <c r="OZV53" s="1"/>
      <c r="OZW53" s="1"/>
      <c r="OZX53" s="1"/>
      <c r="OZY53" s="1"/>
      <c r="OZZ53" s="1"/>
      <c r="PAA53" s="1"/>
      <c r="PAB53" s="1"/>
      <c r="PAC53" s="1"/>
      <c r="PAD53" s="1"/>
      <c r="PAE53" s="1"/>
      <c r="PAF53" s="1"/>
      <c r="PAG53" s="1"/>
      <c r="PAH53" s="1"/>
      <c r="PAI53" s="1"/>
      <c r="PAJ53" s="1"/>
      <c r="PAK53" s="1"/>
      <c r="PAL53" s="1"/>
      <c r="PAM53" s="1"/>
      <c r="PAN53" s="1"/>
      <c r="PAO53" s="1"/>
      <c r="PAP53" s="1"/>
      <c r="PAQ53" s="1"/>
      <c r="PAR53" s="1"/>
      <c r="PAS53" s="1"/>
      <c r="PAT53" s="1"/>
      <c r="PAU53" s="1"/>
      <c r="PAV53" s="1"/>
      <c r="PAW53" s="1"/>
      <c r="PAX53" s="1"/>
      <c r="PAY53" s="1"/>
      <c r="PAZ53" s="1"/>
      <c r="PBA53" s="1"/>
      <c r="PBB53" s="1"/>
      <c r="PBC53" s="1"/>
      <c r="PBD53" s="1"/>
      <c r="PBE53" s="1"/>
      <c r="PBF53" s="1"/>
      <c r="PBG53" s="1"/>
      <c r="PBH53" s="1"/>
      <c r="PBI53" s="1"/>
      <c r="PBJ53" s="1"/>
      <c r="PBK53" s="1"/>
      <c r="PBL53" s="1"/>
      <c r="PBM53" s="1"/>
      <c r="PBN53" s="1"/>
      <c r="PBO53" s="1"/>
      <c r="PBP53" s="1"/>
      <c r="PBQ53" s="1"/>
      <c r="PBR53" s="1"/>
      <c r="PBS53" s="1"/>
      <c r="PBT53" s="1"/>
      <c r="PBU53" s="1"/>
      <c r="PBV53" s="1"/>
      <c r="PBW53" s="1"/>
      <c r="PBX53" s="1"/>
      <c r="PBY53" s="1"/>
      <c r="PBZ53" s="1"/>
      <c r="PCA53" s="1"/>
      <c r="PCB53" s="1"/>
      <c r="PCC53" s="1"/>
      <c r="PCD53" s="1"/>
      <c r="PCE53" s="1"/>
      <c r="PCF53" s="1"/>
      <c r="PCG53" s="1"/>
      <c r="PCH53" s="1"/>
      <c r="PCI53" s="1"/>
      <c r="PCJ53" s="1"/>
      <c r="PCK53" s="1"/>
      <c r="PCL53" s="1"/>
      <c r="PCM53" s="1"/>
      <c r="PCN53" s="1"/>
      <c r="PCO53" s="1"/>
      <c r="PCP53" s="1"/>
      <c r="PCQ53" s="1"/>
      <c r="PCR53" s="1"/>
      <c r="PCS53" s="1"/>
      <c r="PCT53" s="1"/>
      <c r="PCU53" s="1"/>
      <c r="PCV53" s="1"/>
      <c r="PCW53" s="1"/>
      <c r="PCX53" s="1"/>
      <c r="PCY53" s="1"/>
      <c r="PCZ53" s="1"/>
      <c r="PDA53" s="1"/>
      <c r="PDB53" s="1"/>
      <c r="PDC53" s="1"/>
      <c r="PDD53" s="1"/>
      <c r="PDE53" s="1"/>
      <c r="PDF53" s="1"/>
      <c r="PDG53" s="1"/>
      <c r="PDH53" s="1"/>
      <c r="PDI53" s="1"/>
      <c r="PDJ53" s="1"/>
      <c r="PDK53" s="1"/>
      <c r="PDL53" s="1"/>
      <c r="PDM53" s="1"/>
      <c r="PDN53" s="1"/>
      <c r="PDO53" s="1"/>
      <c r="PDP53" s="1"/>
      <c r="PDQ53" s="1"/>
      <c r="PDR53" s="1"/>
      <c r="PDS53" s="1"/>
      <c r="PDT53" s="1"/>
      <c r="PDU53" s="1"/>
      <c r="PDV53" s="1"/>
      <c r="PDW53" s="1"/>
      <c r="PDX53" s="1"/>
      <c r="PDY53" s="1"/>
      <c r="PDZ53" s="1"/>
      <c r="PEA53" s="1"/>
      <c r="PEB53" s="1"/>
      <c r="PEC53" s="1"/>
      <c r="PED53" s="1"/>
      <c r="PEE53" s="1"/>
      <c r="PEF53" s="1"/>
      <c r="PEG53" s="1"/>
      <c r="PEH53" s="1"/>
      <c r="PEI53" s="1"/>
      <c r="PEJ53" s="1"/>
      <c r="PEK53" s="1"/>
      <c r="PEL53" s="1"/>
      <c r="PEM53" s="1"/>
      <c r="PEN53" s="1"/>
      <c r="PEO53" s="1"/>
      <c r="PEP53" s="1"/>
      <c r="PEQ53" s="1"/>
      <c r="PER53" s="1"/>
      <c r="PES53" s="1"/>
      <c r="PET53" s="1"/>
      <c r="PEU53" s="1"/>
      <c r="PEV53" s="1"/>
      <c r="PEW53" s="1"/>
      <c r="PEX53" s="1"/>
      <c r="PEY53" s="1"/>
      <c r="PEZ53" s="1"/>
      <c r="PFA53" s="1"/>
      <c r="PFB53" s="1"/>
      <c r="PFC53" s="1"/>
      <c r="PFD53" s="1"/>
      <c r="PFE53" s="1"/>
      <c r="PFF53" s="1"/>
      <c r="PFG53" s="1"/>
      <c r="PFH53" s="1"/>
      <c r="PFI53" s="1"/>
      <c r="PFJ53" s="1"/>
      <c r="PFK53" s="1"/>
      <c r="PFL53" s="1"/>
      <c r="PFM53" s="1"/>
      <c r="PFN53" s="1"/>
      <c r="PFO53" s="1"/>
      <c r="PFP53" s="1"/>
      <c r="PFQ53" s="1"/>
      <c r="PFR53" s="1"/>
      <c r="PFS53" s="1"/>
      <c r="PFT53" s="1"/>
      <c r="PFU53" s="1"/>
      <c r="PFV53" s="1"/>
      <c r="PFW53" s="1"/>
      <c r="PFX53" s="1"/>
      <c r="PFY53" s="1"/>
      <c r="PFZ53" s="1"/>
      <c r="PGA53" s="1"/>
      <c r="PGB53" s="1"/>
      <c r="PGC53" s="1"/>
      <c r="PGD53" s="1"/>
      <c r="PGE53" s="1"/>
      <c r="PGF53" s="1"/>
      <c r="PGG53" s="1"/>
      <c r="PGH53" s="1"/>
      <c r="PGI53" s="1"/>
      <c r="PGJ53" s="1"/>
      <c r="PGK53" s="1"/>
      <c r="PGL53" s="1"/>
      <c r="PGM53" s="1"/>
      <c r="PGN53" s="1"/>
      <c r="PGO53" s="1"/>
      <c r="PGP53" s="1"/>
      <c r="PGQ53" s="1"/>
      <c r="PGR53" s="1"/>
      <c r="PGS53" s="1"/>
      <c r="PGT53" s="1"/>
      <c r="PGU53" s="1"/>
      <c r="PGV53" s="1"/>
      <c r="PGW53" s="1"/>
      <c r="PGX53" s="1"/>
      <c r="PGY53" s="1"/>
      <c r="PGZ53" s="1"/>
      <c r="PHA53" s="1"/>
      <c r="PHB53" s="1"/>
      <c r="PHC53" s="1"/>
      <c r="PHD53" s="1"/>
      <c r="PHE53" s="1"/>
      <c r="PHF53" s="1"/>
      <c r="PHG53" s="1"/>
      <c r="PHH53" s="1"/>
      <c r="PHI53" s="1"/>
      <c r="PHJ53" s="1"/>
      <c r="PHK53" s="1"/>
      <c r="PHL53" s="1"/>
      <c r="PHM53" s="1"/>
      <c r="PHN53" s="1"/>
      <c r="PHO53" s="1"/>
      <c r="PHP53" s="1"/>
      <c r="PHQ53" s="1"/>
      <c r="PHR53" s="1"/>
      <c r="PHS53" s="1"/>
      <c r="PHT53" s="1"/>
      <c r="PHU53" s="1"/>
      <c r="PHV53" s="1"/>
      <c r="PHW53" s="1"/>
      <c r="PHX53" s="1"/>
      <c r="PHY53" s="1"/>
      <c r="PHZ53" s="1"/>
      <c r="PIA53" s="1"/>
      <c r="PIB53" s="1"/>
      <c r="PIC53" s="1"/>
      <c r="PID53" s="1"/>
      <c r="PIE53" s="1"/>
      <c r="PIF53" s="1"/>
      <c r="PIG53" s="1"/>
      <c r="PIH53" s="1"/>
      <c r="PII53" s="1"/>
      <c r="PIJ53" s="1"/>
      <c r="PIK53" s="1"/>
      <c r="PIL53" s="1"/>
      <c r="PIM53" s="1"/>
      <c r="PIN53" s="1"/>
      <c r="PIO53" s="1"/>
      <c r="PIP53" s="1"/>
      <c r="PIQ53" s="1"/>
      <c r="PIR53" s="1"/>
      <c r="PIS53" s="1"/>
      <c r="PIT53" s="1"/>
      <c r="PIU53" s="1"/>
      <c r="PIV53" s="1"/>
      <c r="PIW53" s="1"/>
      <c r="PIX53" s="1"/>
      <c r="PIY53" s="1"/>
      <c r="PIZ53" s="1"/>
      <c r="PJA53" s="1"/>
      <c r="PJB53" s="1"/>
      <c r="PJC53" s="1"/>
      <c r="PJD53" s="1"/>
      <c r="PJE53" s="1"/>
      <c r="PJF53" s="1"/>
      <c r="PJG53" s="1"/>
      <c r="PJH53" s="1"/>
      <c r="PJI53" s="1"/>
      <c r="PJJ53" s="1"/>
      <c r="PJK53" s="1"/>
      <c r="PJL53" s="1"/>
      <c r="PJM53" s="1"/>
      <c r="PJN53" s="1"/>
      <c r="PJO53" s="1"/>
      <c r="PJP53" s="1"/>
      <c r="PJQ53" s="1"/>
      <c r="PJR53" s="1"/>
      <c r="PJS53" s="1"/>
      <c r="PJT53" s="1"/>
      <c r="PJU53" s="1"/>
      <c r="PJV53" s="1"/>
      <c r="PJW53" s="1"/>
      <c r="PJX53" s="1"/>
      <c r="PJY53" s="1"/>
      <c r="PJZ53" s="1"/>
      <c r="PKA53" s="1"/>
      <c r="PKB53" s="1"/>
      <c r="PKC53" s="1"/>
      <c r="PKD53" s="1"/>
      <c r="PKE53" s="1"/>
      <c r="PKF53" s="1"/>
      <c r="PKG53" s="1"/>
      <c r="PKH53" s="1"/>
      <c r="PKI53" s="1"/>
      <c r="PKJ53" s="1"/>
      <c r="PKK53" s="1"/>
      <c r="PKL53" s="1"/>
      <c r="PKM53" s="1"/>
      <c r="PKN53" s="1"/>
      <c r="PKO53" s="1"/>
      <c r="PKP53" s="1"/>
      <c r="PKQ53" s="1"/>
      <c r="PKR53" s="1"/>
      <c r="PKS53" s="1"/>
      <c r="PKT53" s="1"/>
      <c r="PKU53" s="1"/>
      <c r="PKV53" s="1"/>
      <c r="PKW53" s="1"/>
      <c r="PKX53" s="1"/>
      <c r="PKY53" s="1"/>
      <c r="PKZ53" s="1"/>
      <c r="PLA53" s="1"/>
      <c r="PLB53" s="1"/>
      <c r="PLC53" s="1"/>
      <c r="PLD53" s="1"/>
      <c r="PLE53" s="1"/>
      <c r="PLF53" s="1"/>
      <c r="PLG53" s="1"/>
      <c r="PLH53" s="1"/>
      <c r="PLI53" s="1"/>
      <c r="PLJ53" s="1"/>
      <c r="PLK53" s="1"/>
      <c r="PLL53" s="1"/>
      <c r="PLM53" s="1"/>
      <c r="PLN53" s="1"/>
      <c r="PLO53" s="1"/>
      <c r="PLP53" s="1"/>
      <c r="PLQ53" s="1"/>
      <c r="PLR53" s="1"/>
      <c r="PLS53" s="1"/>
      <c r="PLT53" s="1"/>
      <c r="PLU53" s="1"/>
      <c r="PLV53" s="1"/>
      <c r="PLW53" s="1"/>
      <c r="PLX53" s="1"/>
      <c r="PLY53" s="1"/>
      <c r="PLZ53" s="1"/>
      <c r="PMA53" s="1"/>
      <c r="PMB53" s="1"/>
      <c r="PMC53" s="1"/>
      <c r="PMD53" s="1"/>
      <c r="PME53" s="1"/>
      <c r="PMF53" s="1"/>
      <c r="PMG53" s="1"/>
      <c r="PMH53" s="1"/>
      <c r="PMI53" s="1"/>
      <c r="PMJ53" s="1"/>
      <c r="PMK53" s="1"/>
      <c r="PML53" s="1"/>
      <c r="PMM53" s="1"/>
      <c r="PMN53" s="1"/>
      <c r="PMO53" s="1"/>
      <c r="PMP53" s="1"/>
      <c r="PMQ53" s="1"/>
      <c r="PMR53" s="1"/>
      <c r="PMS53" s="1"/>
      <c r="PMT53" s="1"/>
      <c r="PMU53" s="1"/>
      <c r="PMV53" s="1"/>
      <c r="PMW53" s="1"/>
      <c r="PMX53" s="1"/>
      <c r="PMY53" s="1"/>
      <c r="PMZ53" s="1"/>
      <c r="PNA53" s="1"/>
      <c r="PNB53" s="1"/>
      <c r="PNC53" s="1"/>
      <c r="PND53" s="1"/>
      <c r="PNE53" s="1"/>
      <c r="PNF53" s="1"/>
      <c r="PNG53" s="1"/>
      <c r="PNH53" s="1"/>
      <c r="PNI53" s="1"/>
      <c r="PNJ53" s="1"/>
      <c r="PNK53" s="1"/>
      <c r="PNL53" s="1"/>
      <c r="PNM53" s="1"/>
      <c r="PNN53" s="1"/>
      <c r="PNO53" s="1"/>
      <c r="PNP53" s="1"/>
      <c r="PNQ53" s="1"/>
      <c r="PNR53" s="1"/>
      <c r="PNS53" s="1"/>
      <c r="PNT53" s="1"/>
      <c r="PNU53" s="1"/>
      <c r="PNV53" s="1"/>
      <c r="PNW53" s="1"/>
      <c r="PNX53" s="1"/>
      <c r="PNY53" s="1"/>
      <c r="PNZ53" s="1"/>
      <c r="POA53" s="1"/>
      <c r="POB53" s="1"/>
      <c r="POC53" s="1"/>
      <c r="POD53" s="1"/>
      <c r="POE53" s="1"/>
      <c r="POF53" s="1"/>
      <c r="POG53" s="1"/>
      <c r="POH53" s="1"/>
      <c r="POI53" s="1"/>
      <c r="POJ53" s="1"/>
      <c r="POK53" s="1"/>
      <c r="POL53" s="1"/>
      <c r="POM53" s="1"/>
      <c r="PON53" s="1"/>
      <c r="POO53" s="1"/>
      <c r="POP53" s="1"/>
      <c r="POQ53" s="1"/>
      <c r="POR53" s="1"/>
      <c r="POS53" s="1"/>
      <c r="POT53" s="1"/>
      <c r="POU53" s="1"/>
      <c r="POV53" s="1"/>
      <c r="POW53" s="1"/>
      <c r="POX53" s="1"/>
      <c r="POY53" s="1"/>
      <c r="POZ53" s="1"/>
      <c r="PPA53" s="1"/>
      <c r="PPB53" s="1"/>
      <c r="PPC53" s="1"/>
      <c r="PPD53" s="1"/>
      <c r="PPE53" s="1"/>
      <c r="PPF53" s="1"/>
      <c r="PPG53" s="1"/>
      <c r="PPH53" s="1"/>
      <c r="PPI53" s="1"/>
      <c r="PPJ53" s="1"/>
      <c r="PPK53" s="1"/>
      <c r="PPL53" s="1"/>
      <c r="PPM53" s="1"/>
      <c r="PPN53" s="1"/>
      <c r="PPO53" s="1"/>
      <c r="PPP53" s="1"/>
      <c r="PPQ53" s="1"/>
      <c r="PPR53" s="1"/>
      <c r="PPS53" s="1"/>
      <c r="PPT53" s="1"/>
      <c r="PPU53" s="1"/>
      <c r="PPV53" s="1"/>
      <c r="PPW53" s="1"/>
      <c r="PPX53" s="1"/>
      <c r="PPY53" s="1"/>
      <c r="PPZ53" s="1"/>
      <c r="PQA53" s="1"/>
      <c r="PQB53" s="1"/>
      <c r="PQC53" s="1"/>
      <c r="PQD53" s="1"/>
      <c r="PQE53" s="1"/>
      <c r="PQF53" s="1"/>
      <c r="PQG53" s="1"/>
      <c r="PQH53" s="1"/>
      <c r="PQI53" s="1"/>
      <c r="PQJ53" s="1"/>
      <c r="PQK53" s="1"/>
      <c r="PQL53" s="1"/>
      <c r="PQM53" s="1"/>
      <c r="PQN53" s="1"/>
      <c r="PQO53" s="1"/>
      <c r="PQP53" s="1"/>
      <c r="PQQ53" s="1"/>
      <c r="PQR53" s="1"/>
      <c r="PQS53" s="1"/>
      <c r="PQT53" s="1"/>
      <c r="PQU53" s="1"/>
      <c r="PQV53" s="1"/>
      <c r="PQW53" s="1"/>
      <c r="PQX53" s="1"/>
      <c r="PQY53" s="1"/>
      <c r="PQZ53" s="1"/>
      <c r="PRA53" s="1"/>
      <c r="PRB53" s="1"/>
      <c r="PRC53" s="1"/>
      <c r="PRD53" s="1"/>
      <c r="PRE53" s="1"/>
      <c r="PRF53" s="1"/>
      <c r="PRG53" s="1"/>
      <c r="PRH53" s="1"/>
      <c r="PRI53" s="1"/>
      <c r="PRJ53" s="1"/>
      <c r="PRK53" s="1"/>
      <c r="PRL53" s="1"/>
      <c r="PRM53" s="1"/>
      <c r="PRN53" s="1"/>
      <c r="PRO53" s="1"/>
      <c r="PRP53" s="1"/>
      <c r="PRQ53" s="1"/>
      <c r="PRR53" s="1"/>
      <c r="PRS53" s="1"/>
      <c r="PRT53" s="1"/>
      <c r="PRU53" s="1"/>
      <c r="PRV53" s="1"/>
      <c r="PRW53" s="1"/>
      <c r="PRX53" s="1"/>
      <c r="PRY53" s="1"/>
      <c r="PRZ53" s="1"/>
      <c r="PSA53" s="1"/>
      <c r="PSB53" s="1"/>
      <c r="PSC53" s="1"/>
      <c r="PSD53" s="1"/>
      <c r="PSE53" s="1"/>
      <c r="PSF53" s="1"/>
      <c r="PSG53" s="1"/>
      <c r="PSH53" s="1"/>
      <c r="PSI53" s="1"/>
      <c r="PSJ53" s="1"/>
      <c r="PSK53" s="1"/>
      <c r="PSL53" s="1"/>
      <c r="PSM53" s="1"/>
      <c r="PSN53" s="1"/>
      <c r="PSO53" s="1"/>
      <c r="PSP53" s="1"/>
      <c r="PSQ53" s="1"/>
      <c r="PSR53" s="1"/>
      <c r="PSS53" s="1"/>
      <c r="PST53" s="1"/>
      <c r="PSU53" s="1"/>
      <c r="PSV53" s="1"/>
      <c r="PSW53" s="1"/>
      <c r="PSX53" s="1"/>
      <c r="PSY53" s="1"/>
      <c r="PSZ53" s="1"/>
      <c r="PTA53" s="1"/>
      <c r="PTB53" s="1"/>
      <c r="PTC53" s="1"/>
      <c r="PTD53" s="1"/>
      <c r="PTE53" s="1"/>
      <c r="PTF53" s="1"/>
      <c r="PTG53" s="1"/>
      <c r="PTH53" s="1"/>
      <c r="PTI53" s="1"/>
      <c r="PTJ53" s="1"/>
      <c r="PTK53" s="1"/>
      <c r="PTL53" s="1"/>
      <c r="PTM53" s="1"/>
      <c r="PTN53" s="1"/>
      <c r="PTO53" s="1"/>
      <c r="PTP53" s="1"/>
      <c r="PTQ53" s="1"/>
      <c r="PTR53" s="1"/>
      <c r="PTS53" s="1"/>
      <c r="PTT53" s="1"/>
      <c r="PTU53" s="1"/>
      <c r="PTV53" s="1"/>
      <c r="PTW53" s="1"/>
      <c r="PTX53" s="1"/>
      <c r="PTY53" s="1"/>
      <c r="PTZ53" s="1"/>
      <c r="PUA53" s="1"/>
      <c r="PUB53" s="1"/>
      <c r="PUC53" s="1"/>
      <c r="PUD53" s="1"/>
      <c r="PUE53" s="1"/>
      <c r="PUF53" s="1"/>
      <c r="PUG53" s="1"/>
      <c r="PUH53" s="1"/>
      <c r="PUI53" s="1"/>
      <c r="PUJ53" s="1"/>
      <c r="PUK53" s="1"/>
      <c r="PUL53" s="1"/>
      <c r="PUM53" s="1"/>
      <c r="PUN53" s="1"/>
      <c r="PUO53" s="1"/>
      <c r="PUP53" s="1"/>
      <c r="PUQ53" s="1"/>
      <c r="PUR53" s="1"/>
      <c r="PUS53" s="1"/>
      <c r="PUT53" s="1"/>
      <c r="PUU53" s="1"/>
      <c r="PUV53" s="1"/>
      <c r="PUW53" s="1"/>
      <c r="PUX53" s="1"/>
      <c r="PUY53" s="1"/>
      <c r="PUZ53" s="1"/>
      <c r="PVA53" s="1"/>
      <c r="PVB53" s="1"/>
      <c r="PVC53" s="1"/>
      <c r="PVD53" s="1"/>
      <c r="PVE53" s="1"/>
      <c r="PVF53" s="1"/>
      <c r="PVG53" s="1"/>
      <c r="PVH53" s="1"/>
      <c r="PVI53" s="1"/>
      <c r="PVJ53" s="1"/>
      <c r="PVK53" s="1"/>
      <c r="PVL53" s="1"/>
      <c r="PVM53" s="1"/>
      <c r="PVN53" s="1"/>
      <c r="PVO53" s="1"/>
      <c r="PVP53" s="1"/>
      <c r="PVQ53" s="1"/>
      <c r="PVR53" s="1"/>
      <c r="PVS53" s="1"/>
      <c r="PVT53" s="1"/>
      <c r="PVU53" s="1"/>
      <c r="PVV53" s="1"/>
      <c r="PVW53" s="1"/>
      <c r="PVX53" s="1"/>
      <c r="PVY53" s="1"/>
      <c r="PVZ53" s="1"/>
      <c r="PWA53" s="1"/>
      <c r="PWB53" s="1"/>
      <c r="PWC53" s="1"/>
      <c r="PWD53" s="1"/>
      <c r="PWE53" s="1"/>
      <c r="PWF53" s="1"/>
      <c r="PWG53" s="1"/>
      <c r="PWH53" s="1"/>
      <c r="PWI53" s="1"/>
      <c r="PWJ53" s="1"/>
      <c r="PWK53" s="1"/>
      <c r="PWL53" s="1"/>
      <c r="PWM53" s="1"/>
      <c r="PWN53" s="1"/>
      <c r="PWO53" s="1"/>
      <c r="PWP53" s="1"/>
      <c r="PWQ53" s="1"/>
      <c r="PWR53" s="1"/>
      <c r="PWS53" s="1"/>
      <c r="PWT53" s="1"/>
      <c r="PWU53" s="1"/>
      <c r="PWV53" s="1"/>
      <c r="PWW53" s="1"/>
      <c r="PWX53" s="1"/>
      <c r="PWY53" s="1"/>
      <c r="PWZ53" s="1"/>
      <c r="PXA53" s="1"/>
      <c r="PXB53" s="1"/>
      <c r="PXC53" s="1"/>
      <c r="PXD53" s="1"/>
      <c r="PXE53" s="1"/>
      <c r="PXF53" s="1"/>
      <c r="PXG53" s="1"/>
      <c r="PXH53" s="1"/>
      <c r="PXI53" s="1"/>
      <c r="PXJ53" s="1"/>
      <c r="PXK53" s="1"/>
      <c r="PXL53" s="1"/>
      <c r="PXM53" s="1"/>
      <c r="PXN53" s="1"/>
      <c r="PXO53" s="1"/>
      <c r="PXP53" s="1"/>
      <c r="PXQ53" s="1"/>
      <c r="PXR53" s="1"/>
      <c r="PXS53" s="1"/>
      <c r="PXT53" s="1"/>
      <c r="PXU53" s="1"/>
      <c r="PXV53" s="1"/>
      <c r="PXW53" s="1"/>
      <c r="PXX53" s="1"/>
      <c r="PXY53" s="1"/>
      <c r="PXZ53" s="1"/>
      <c r="PYA53" s="1"/>
      <c r="PYB53" s="1"/>
      <c r="PYC53" s="1"/>
      <c r="PYD53" s="1"/>
      <c r="PYE53" s="1"/>
      <c r="PYF53" s="1"/>
      <c r="PYG53" s="1"/>
      <c r="PYH53" s="1"/>
      <c r="PYI53" s="1"/>
      <c r="PYJ53" s="1"/>
      <c r="PYK53" s="1"/>
      <c r="PYL53" s="1"/>
      <c r="PYM53" s="1"/>
      <c r="PYN53" s="1"/>
      <c r="PYO53" s="1"/>
      <c r="PYP53" s="1"/>
      <c r="PYQ53" s="1"/>
      <c r="PYR53" s="1"/>
      <c r="PYS53" s="1"/>
      <c r="PYT53" s="1"/>
      <c r="PYU53" s="1"/>
      <c r="PYV53" s="1"/>
      <c r="PYW53" s="1"/>
      <c r="PYX53" s="1"/>
      <c r="PYY53" s="1"/>
      <c r="PYZ53" s="1"/>
      <c r="PZA53" s="1"/>
      <c r="PZB53" s="1"/>
      <c r="PZC53" s="1"/>
      <c r="PZD53" s="1"/>
      <c r="PZE53" s="1"/>
      <c r="PZF53" s="1"/>
      <c r="PZG53" s="1"/>
      <c r="PZH53" s="1"/>
      <c r="PZI53" s="1"/>
      <c r="PZJ53" s="1"/>
      <c r="PZK53" s="1"/>
      <c r="PZL53" s="1"/>
      <c r="PZM53" s="1"/>
      <c r="PZN53" s="1"/>
      <c r="PZO53" s="1"/>
      <c r="PZP53" s="1"/>
      <c r="PZQ53" s="1"/>
      <c r="PZR53" s="1"/>
      <c r="PZS53" s="1"/>
      <c r="PZT53" s="1"/>
      <c r="PZU53" s="1"/>
      <c r="PZV53" s="1"/>
      <c r="PZW53" s="1"/>
      <c r="PZX53" s="1"/>
      <c r="PZY53" s="1"/>
      <c r="PZZ53" s="1"/>
      <c r="QAA53" s="1"/>
      <c r="QAB53" s="1"/>
      <c r="QAC53" s="1"/>
      <c r="QAD53" s="1"/>
      <c r="QAE53" s="1"/>
      <c r="QAF53" s="1"/>
      <c r="QAG53" s="1"/>
      <c r="QAH53" s="1"/>
      <c r="QAI53" s="1"/>
      <c r="QAJ53" s="1"/>
      <c r="QAK53" s="1"/>
      <c r="QAL53" s="1"/>
      <c r="QAM53" s="1"/>
      <c r="QAN53" s="1"/>
      <c r="QAO53" s="1"/>
      <c r="QAP53" s="1"/>
      <c r="QAQ53" s="1"/>
      <c r="QAR53" s="1"/>
      <c r="QAS53" s="1"/>
      <c r="QAT53" s="1"/>
      <c r="QAU53" s="1"/>
      <c r="QAV53" s="1"/>
      <c r="QAW53" s="1"/>
      <c r="QAX53" s="1"/>
      <c r="QAY53" s="1"/>
      <c r="QAZ53" s="1"/>
      <c r="QBA53" s="1"/>
      <c r="QBB53" s="1"/>
      <c r="QBC53" s="1"/>
      <c r="QBD53" s="1"/>
      <c r="QBE53" s="1"/>
      <c r="QBF53" s="1"/>
      <c r="QBG53" s="1"/>
      <c r="QBH53" s="1"/>
      <c r="QBI53" s="1"/>
      <c r="QBJ53" s="1"/>
      <c r="QBK53" s="1"/>
      <c r="QBL53" s="1"/>
      <c r="QBM53" s="1"/>
      <c r="QBN53" s="1"/>
      <c r="QBO53" s="1"/>
      <c r="QBP53" s="1"/>
      <c r="QBQ53" s="1"/>
      <c r="QBR53" s="1"/>
      <c r="QBS53" s="1"/>
      <c r="QBT53" s="1"/>
      <c r="QBU53" s="1"/>
      <c r="QBV53" s="1"/>
      <c r="QBW53" s="1"/>
      <c r="QBX53" s="1"/>
      <c r="QBY53" s="1"/>
      <c r="QBZ53" s="1"/>
      <c r="QCA53" s="1"/>
      <c r="QCB53" s="1"/>
      <c r="QCC53" s="1"/>
      <c r="QCD53" s="1"/>
      <c r="QCE53" s="1"/>
      <c r="QCF53" s="1"/>
      <c r="QCG53" s="1"/>
      <c r="QCH53" s="1"/>
      <c r="QCI53" s="1"/>
      <c r="QCJ53" s="1"/>
      <c r="QCK53" s="1"/>
      <c r="QCL53" s="1"/>
      <c r="QCM53" s="1"/>
      <c r="QCN53" s="1"/>
      <c r="QCO53" s="1"/>
      <c r="QCP53" s="1"/>
      <c r="QCQ53" s="1"/>
      <c r="QCR53" s="1"/>
      <c r="QCS53" s="1"/>
      <c r="QCT53" s="1"/>
      <c r="QCU53" s="1"/>
      <c r="QCV53" s="1"/>
      <c r="QCW53" s="1"/>
      <c r="QCX53" s="1"/>
      <c r="QCY53" s="1"/>
      <c r="QCZ53" s="1"/>
      <c r="QDA53" s="1"/>
      <c r="QDB53" s="1"/>
      <c r="QDC53" s="1"/>
      <c r="QDD53" s="1"/>
      <c r="QDE53" s="1"/>
      <c r="QDF53" s="1"/>
      <c r="QDG53" s="1"/>
      <c r="QDH53" s="1"/>
      <c r="QDI53" s="1"/>
      <c r="QDJ53" s="1"/>
      <c r="QDK53" s="1"/>
      <c r="QDL53" s="1"/>
      <c r="QDM53" s="1"/>
      <c r="QDN53" s="1"/>
      <c r="QDO53" s="1"/>
      <c r="QDP53" s="1"/>
      <c r="QDQ53" s="1"/>
      <c r="QDR53" s="1"/>
      <c r="QDS53" s="1"/>
      <c r="QDT53" s="1"/>
      <c r="QDU53" s="1"/>
      <c r="QDV53" s="1"/>
      <c r="QDW53" s="1"/>
      <c r="QDX53" s="1"/>
      <c r="QDY53" s="1"/>
      <c r="QDZ53" s="1"/>
      <c r="QEA53" s="1"/>
      <c r="QEB53" s="1"/>
      <c r="QEC53" s="1"/>
      <c r="QED53" s="1"/>
      <c r="QEE53" s="1"/>
      <c r="QEF53" s="1"/>
      <c r="QEG53" s="1"/>
      <c r="QEH53" s="1"/>
      <c r="QEI53" s="1"/>
      <c r="QEJ53" s="1"/>
      <c r="QEK53" s="1"/>
      <c r="QEL53" s="1"/>
      <c r="QEM53" s="1"/>
      <c r="QEN53" s="1"/>
      <c r="QEO53" s="1"/>
      <c r="QEP53" s="1"/>
      <c r="QEQ53" s="1"/>
      <c r="QER53" s="1"/>
      <c r="QES53" s="1"/>
      <c r="QET53" s="1"/>
      <c r="QEU53" s="1"/>
      <c r="QEV53" s="1"/>
      <c r="QEW53" s="1"/>
      <c r="QEX53" s="1"/>
      <c r="QEY53" s="1"/>
      <c r="QEZ53" s="1"/>
      <c r="QFA53" s="1"/>
      <c r="QFB53" s="1"/>
      <c r="QFC53" s="1"/>
      <c r="QFD53" s="1"/>
      <c r="QFE53" s="1"/>
      <c r="QFF53" s="1"/>
      <c r="QFG53" s="1"/>
      <c r="QFH53" s="1"/>
      <c r="QFI53" s="1"/>
      <c r="QFJ53" s="1"/>
      <c r="QFK53" s="1"/>
      <c r="QFL53" s="1"/>
      <c r="QFM53" s="1"/>
      <c r="QFN53" s="1"/>
      <c r="QFO53" s="1"/>
      <c r="QFP53" s="1"/>
      <c r="QFQ53" s="1"/>
      <c r="QFR53" s="1"/>
      <c r="QFS53" s="1"/>
      <c r="QFT53" s="1"/>
      <c r="QFU53" s="1"/>
      <c r="QFV53" s="1"/>
      <c r="QFW53" s="1"/>
      <c r="QFX53" s="1"/>
      <c r="QFY53" s="1"/>
      <c r="QFZ53" s="1"/>
      <c r="QGA53" s="1"/>
      <c r="QGB53" s="1"/>
      <c r="QGC53" s="1"/>
      <c r="QGD53" s="1"/>
      <c r="QGE53" s="1"/>
      <c r="QGF53" s="1"/>
      <c r="QGG53" s="1"/>
      <c r="QGH53" s="1"/>
      <c r="QGI53" s="1"/>
      <c r="QGJ53" s="1"/>
      <c r="QGK53" s="1"/>
      <c r="QGL53" s="1"/>
      <c r="QGM53" s="1"/>
      <c r="QGN53" s="1"/>
      <c r="QGO53" s="1"/>
      <c r="QGP53" s="1"/>
      <c r="QGQ53" s="1"/>
      <c r="QGR53" s="1"/>
      <c r="QGS53" s="1"/>
      <c r="QGT53" s="1"/>
      <c r="QGU53" s="1"/>
      <c r="QGV53" s="1"/>
      <c r="QGW53" s="1"/>
      <c r="QGX53" s="1"/>
      <c r="QGY53" s="1"/>
      <c r="QGZ53" s="1"/>
      <c r="QHA53" s="1"/>
      <c r="QHB53" s="1"/>
      <c r="QHC53" s="1"/>
      <c r="QHD53" s="1"/>
      <c r="QHE53" s="1"/>
      <c r="QHF53" s="1"/>
      <c r="QHG53" s="1"/>
      <c r="QHH53" s="1"/>
      <c r="QHI53" s="1"/>
      <c r="QHJ53" s="1"/>
      <c r="QHK53" s="1"/>
      <c r="QHL53" s="1"/>
      <c r="QHM53" s="1"/>
      <c r="QHN53" s="1"/>
      <c r="QHO53" s="1"/>
      <c r="QHP53" s="1"/>
      <c r="QHQ53" s="1"/>
      <c r="QHR53" s="1"/>
      <c r="QHS53" s="1"/>
      <c r="QHT53" s="1"/>
      <c r="QHU53" s="1"/>
      <c r="QHV53" s="1"/>
      <c r="QHW53" s="1"/>
      <c r="QHX53" s="1"/>
      <c r="QHY53" s="1"/>
      <c r="QHZ53" s="1"/>
      <c r="QIA53" s="1"/>
      <c r="QIB53" s="1"/>
      <c r="QIC53" s="1"/>
      <c r="QID53" s="1"/>
      <c r="QIE53" s="1"/>
      <c r="QIF53" s="1"/>
      <c r="QIG53" s="1"/>
      <c r="QIH53" s="1"/>
      <c r="QII53" s="1"/>
      <c r="QIJ53" s="1"/>
      <c r="QIK53" s="1"/>
      <c r="QIL53" s="1"/>
      <c r="QIM53" s="1"/>
      <c r="QIN53" s="1"/>
      <c r="QIO53" s="1"/>
      <c r="QIP53" s="1"/>
      <c r="QIQ53" s="1"/>
      <c r="QIR53" s="1"/>
      <c r="QIS53" s="1"/>
      <c r="QIT53" s="1"/>
      <c r="QIU53" s="1"/>
      <c r="QIV53" s="1"/>
      <c r="QIW53" s="1"/>
      <c r="QIX53" s="1"/>
      <c r="QIY53" s="1"/>
      <c r="QIZ53" s="1"/>
      <c r="QJA53" s="1"/>
      <c r="QJB53" s="1"/>
      <c r="QJC53" s="1"/>
      <c r="QJD53" s="1"/>
      <c r="QJE53" s="1"/>
      <c r="QJF53" s="1"/>
      <c r="QJG53" s="1"/>
      <c r="QJH53" s="1"/>
      <c r="QJI53" s="1"/>
      <c r="QJJ53" s="1"/>
      <c r="QJK53" s="1"/>
      <c r="QJL53" s="1"/>
      <c r="QJM53" s="1"/>
      <c r="QJN53" s="1"/>
      <c r="QJO53" s="1"/>
      <c r="QJP53" s="1"/>
      <c r="QJQ53" s="1"/>
      <c r="QJR53" s="1"/>
      <c r="QJS53" s="1"/>
      <c r="QJT53" s="1"/>
      <c r="QJU53" s="1"/>
      <c r="QJV53" s="1"/>
      <c r="QJW53" s="1"/>
      <c r="QJX53" s="1"/>
      <c r="QJY53" s="1"/>
      <c r="QJZ53" s="1"/>
      <c r="QKA53" s="1"/>
      <c r="QKB53" s="1"/>
      <c r="QKC53" s="1"/>
      <c r="QKD53" s="1"/>
      <c r="QKE53" s="1"/>
      <c r="QKF53" s="1"/>
      <c r="QKG53" s="1"/>
      <c r="QKH53" s="1"/>
      <c r="QKI53" s="1"/>
      <c r="QKJ53" s="1"/>
      <c r="QKK53" s="1"/>
      <c r="QKL53" s="1"/>
      <c r="QKM53" s="1"/>
      <c r="QKN53" s="1"/>
      <c r="QKO53" s="1"/>
      <c r="QKP53" s="1"/>
      <c r="QKQ53" s="1"/>
      <c r="QKR53" s="1"/>
      <c r="QKS53" s="1"/>
      <c r="QKT53" s="1"/>
      <c r="QKU53" s="1"/>
      <c r="QKV53" s="1"/>
      <c r="QKW53" s="1"/>
      <c r="QKX53" s="1"/>
      <c r="QKY53" s="1"/>
      <c r="QKZ53" s="1"/>
      <c r="QLA53" s="1"/>
      <c r="QLB53" s="1"/>
      <c r="QLC53" s="1"/>
      <c r="QLD53" s="1"/>
      <c r="QLE53" s="1"/>
      <c r="QLF53" s="1"/>
      <c r="QLG53" s="1"/>
      <c r="QLH53" s="1"/>
      <c r="QLI53" s="1"/>
      <c r="QLJ53" s="1"/>
      <c r="QLK53" s="1"/>
      <c r="QLL53" s="1"/>
      <c r="QLM53" s="1"/>
      <c r="QLN53" s="1"/>
      <c r="QLO53" s="1"/>
      <c r="QLP53" s="1"/>
      <c r="QLQ53" s="1"/>
      <c r="QLR53" s="1"/>
      <c r="QLS53" s="1"/>
      <c r="QLT53" s="1"/>
      <c r="QLU53" s="1"/>
      <c r="QLV53" s="1"/>
      <c r="QLW53" s="1"/>
      <c r="QLX53" s="1"/>
      <c r="QLY53" s="1"/>
      <c r="QLZ53" s="1"/>
      <c r="QMA53" s="1"/>
      <c r="QMB53" s="1"/>
      <c r="QMC53" s="1"/>
      <c r="QMD53" s="1"/>
      <c r="QME53" s="1"/>
      <c r="QMF53" s="1"/>
      <c r="QMG53" s="1"/>
      <c r="QMH53" s="1"/>
      <c r="QMI53" s="1"/>
      <c r="QMJ53" s="1"/>
      <c r="QMK53" s="1"/>
      <c r="QML53" s="1"/>
      <c r="QMM53" s="1"/>
      <c r="QMN53" s="1"/>
      <c r="QMO53" s="1"/>
      <c r="QMP53" s="1"/>
      <c r="QMQ53" s="1"/>
      <c r="QMR53" s="1"/>
      <c r="QMS53" s="1"/>
      <c r="QMT53" s="1"/>
      <c r="QMU53" s="1"/>
      <c r="QMV53" s="1"/>
      <c r="QMW53" s="1"/>
      <c r="QMX53" s="1"/>
      <c r="QMY53" s="1"/>
      <c r="QMZ53" s="1"/>
      <c r="QNA53" s="1"/>
      <c r="QNB53" s="1"/>
      <c r="QNC53" s="1"/>
      <c r="QND53" s="1"/>
      <c r="QNE53" s="1"/>
      <c r="QNF53" s="1"/>
      <c r="QNG53" s="1"/>
      <c r="QNH53" s="1"/>
      <c r="QNI53" s="1"/>
      <c r="QNJ53" s="1"/>
      <c r="QNK53" s="1"/>
      <c r="QNL53" s="1"/>
      <c r="QNM53" s="1"/>
      <c r="QNN53" s="1"/>
      <c r="QNO53" s="1"/>
      <c r="QNP53" s="1"/>
      <c r="QNQ53" s="1"/>
      <c r="QNR53" s="1"/>
      <c r="QNS53" s="1"/>
      <c r="QNT53" s="1"/>
      <c r="QNU53" s="1"/>
      <c r="QNV53" s="1"/>
      <c r="QNW53" s="1"/>
      <c r="QNX53" s="1"/>
      <c r="QNY53" s="1"/>
      <c r="QNZ53" s="1"/>
      <c r="QOA53" s="1"/>
      <c r="QOB53" s="1"/>
      <c r="QOC53" s="1"/>
      <c r="QOD53" s="1"/>
      <c r="QOE53" s="1"/>
      <c r="QOF53" s="1"/>
      <c r="QOG53" s="1"/>
      <c r="QOH53" s="1"/>
      <c r="QOI53" s="1"/>
      <c r="QOJ53" s="1"/>
      <c r="QOK53" s="1"/>
      <c r="QOL53" s="1"/>
      <c r="QOM53" s="1"/>
      <c r="QON53" s="1"/>
      <c r="QOO53" s="1"/>
      <c r="QOP53" s="1"/>
      <c r="QOQ53" s="1"/>
      <c r="QOR53" s="1"/>
      <c r="QOS53" s="1"/>
      <c r="QOT53" s="1"/>
      <c r="QOU53" s="1"/>
      <c r="QOV53" s="1"/>
      <c r="QOW53" s="1"/>
      <c r="QOX53" s="1"/>
      <c r="QOY53" s="1"/>
      <c r="QOZ53" s="1"/>
      <c r="QPA53" s="1"/>
      <c r="QPB53" s="1"/>
      <c r="QPC53" s="1"/>
      <c r="QPD53" s="1"/>
      <c r="QPE53" s="1"/>
      <c r="QPF53" s="1"/>
      <c r="QPG53" s="1"/>
      <c r="QPH53" s="1"/>
      <c r="QPI53" s="1"/>
      <c r="QPJ53" s="1"/>
      <c r="QPK53" s="1"/>
      <c r="QPL53" s="1"/>
      <c r="QPM53" s="1"/>
      <c r="QPN53" s="1"/>
      <c r="QPO53" s="1"/>
      <c r="QPP53" s="1"/>
      <c r="QPQ53" s="1"/>
      <c r="QPR53" s="1"/>
      <c r="QPS53" s="1"/>
      <c r="QPT53" s="1"/>
      <c r="QPU53" s="1"/>
      <c r="QPV53" s="1"/>
      <c r="QPW53" s="1"/>
      <c r="QPX53" s="1"/>
      <c r="QPY53" s="1"/>
      <c r="QPZ53" s="1"/>
      <c r="QQA53" s="1"/>
      <c r="QQB53" s="1"/>
      <c r="QQC53" s="1"/>
      <c r="QQD53" s="1"/>
      <c r="QQE53" s="1"/>
      <c r="QQF53" s="1"/>
      <c r="QQG53" s="1"/>
      <c r="QQH53" s="1"/>
      <c r="QQI53" s="1"/>
      <c r="QQJ53" s="1"/>
      <c r="QQK53" s="1"/>
      <c r="QQL53" s="1"/>
      <c r="QQM53" s="1"/>
      <c r="QQN53" s="1"/>
      <c r="QQO53" s="1"/>
      <c r="QQP53" s="1"/>
      <c r="QQQ53" s="1"/>
      <c r="QQR53" s="1"/>
      <c r="QQS53" s="1"/>
      <c r="QQT53" s="1"/>
      <c r="QQU53" s="1"/>
      <c r="QQV53" s="1"/>
      <c r="QQW53" s="1"/>
      <c r="QQX53" s="1"/>
      <c r="QQY53" s="1"/>
      <c r="QQZ53" s="1"/>
      <c r="QRA53" s="1"/>
      <c r="QRB53" s="1"/>
      <c r="QRC53" s="1"/>
      <c r="QRD53" s="1"/>
      <c r="QRE53" s="1"/>
      <c r="QRF53" s="1"/>
      <c r="QRG53" s="1"/>
      <c r="QRH53" s="1"/>
      <c r="QRI53" s="1"/>
      <c r="QRJ53" s="1"/>
      <c r="QRK53" s="1"/>
      <c r="QRL53" s="1"/>
      <c r="QRM53" s="1"/>
      <c r="QRN53" s="1"/>
      <c r="QRO53" s="1"/>
      <c r="QRP53" s="1"/>
      <c r="QRQ53" s="1"/>
      <c r="QRR53" s="1"/>
      <c r="QRS53" s="1"/>
      <c r="QRT53" s="1"/>
      <c r="QRU53" s="1"/>
      <c r="QRV53" s="1"/>
      <c r="QRW53" s="1"/>
      <c r="QRX53" s="1"/>
      <c r="QRY53" s="1"/>
      <c r="QRZ53" s="1"/>
      <c r="QSA53" s="1"/>
      <c r="QSB53" s="1"/>
      <c r="QSC53" s="1"/>
      <c r="QSD53" s="1"/>
      <c r="QSE53" s="1"/>
      <c r="QSF53" s="1"/>
      <c r="QSG53" s="1"/>
      <c r="QSH53" s="1"/>
      <c r="QSI53" s="1"/>
      <c r="QSJ53" s="1"/>
      <c r="QSK53" s="1"/>
      <c r="QSL53" s="1"/>
      <c r="QSM53" s="1"/>
      <c r="QSN53" s="1"/>
      <c r="QSO53" s="1"/>
      <c r="QSP53" s="1"/>
      <c r="QSQ53" s="1"/>
      <c r="QSR53" s="1"/>
      <c r="QSS53" s="1"/>
      <c r="QST53" s="1"/>
      <c r="QSU53" s="1"/>
      <c r="QSV53" s="1"/>
      <c r="QSW53" s="1"/>
      <c r="QSX53" s="1"/>
      <c r="QSY53" s="1"/>
      <c r="QSZ53" s="1"/>
      <c r="QTA53" s="1"/>
      <c r="QTB53" s="1"/>
      <c r="QTC53" s="1"/>
      <c r="QTD53" s="1"/>
      <c r="QTE53" s="1"/>
      <c r="QTF53" s="1"/>
      <c r="QTG53" s="1"/>
      <c r="QTH53" s="1"/>
      <c r="QTI53" s="1"/>
      <c r="QTJ53" s="1"/>
      <c r="QTK53" s="1"/>
      <c r="QTL53" s="1"/>
      <c r="QTM53" s="1"/>
      <c r="QTN53" s="1"/>
      <c r="QTO53" s="1"/>
      <c r="QTP53" s="1"/>
      <c r="QTQ53" s="1"/>
      <c r="QTR53" s="1"/>
      <c r="QTS53" s="1"/>
      <c r="QTT53" s="1"/>
      <c r="QTU53" s="1"/>
      <c r="QTV53" s="1"/>
      <c r="QTW53" s="1"/>
      <c r="QTX53" s="1"/>
      <c r="QTY53" s="1"/>
      <c r="QTZ53" s="1"/>
      <c r="QUA53" s="1"/>
      <c r="QUB53" s="1"/>
      <c r="QUC53" s="1"/>
      <c r="QUD53" s="1"/>
      <c r="QUE53" s="1"/>
      <c r="QUF53" s="1"/>
      <c r="QUG53" s="1"/>
      <c r="QUH53" s="1"/>
      <c r="QUI53" s="1"/>
      <c r="QUJ53" s="1"/>
      <c r="QUK53" s="1"/>
      <c r="QUL53" s="1"/>
      <c r="QUM53" s="1"/>
      <c r="QUN53" s="1"/>
      <c r="QUO53" s="1"/>
      <c r="QUP53" s="1"/>
      <c r="QUQ53" s="1"/>
      <c r="QUR53" s="1"/>
      <c r="QUS53" s="1"/>
      <c r="QUT53" s="1"/>
      <c r="QUU53" s="1"/>
      <c r="QUV53" s="1"/>
      <c r="QUW53" s="1"/>
      <c r="QUX53" s="1"/>
      <c r="QUY53" s="1"/>
      <c r="QUZ53" s="1"/>
      <c r="QVA53" s="1"/>
      <c r="QVB53" s="1"/>
      <c r="QVC53" s="1"/>
      <c r="QVD53" s="1"/>
      <c r="QVE53" s="1"/>
      <c r="QVF53" s="1"/>
      <c r="QVG53" s="1"/>
      <c r="QVH53" s="1"/>
      <c r="QVI53" s="1"/>
      <c r="QVJ53" s="1"/>
      <c r="QVK53" s="1"/>
      <c r="QVL53" s="1"/>
      <c r="QVM53" s="1"/>
      <c r="QVN53" s="1"/>
      <c r="QVO53" s="1"/>
      <c r="QVP53" s="1"/>
      <c r="QVQ53" s="1"/>
      <c r="QVR53" s="1"/>
      <c r="QVS53" s="1"/>
      <c r="QVT53" s="1"/>
      <c r="QVU53" s="1"/>
      <c r="QVV53" s="1"/>
      <c r="QVW53" s="1"/>
      <c r="QVX53" s="1"/>
      <c r="QVY53" s="1"/>
      <c r="QVZ53" s="1"/>
      <c r="QWA53" s="1"/>
      <c r="QWB53" s="1"/>
      <c r="QWC53" s="1"/>
      <c r="QWD53" s="1"/>
      <c r="QWE53" s="1"/>
      <c r="QWF53" s="1"/>
      <c r="QWG53" s="1"/>
      <c r="QWH53" s="1"/>
      <c r="QWI53" s="1"/>
      <c r="QWJ53" s="1"/>
      <c r="QWK53" s="1"/>
      <c r="QWL53" s="1"/>
      <c r="QWM53" s="1"/>
      <c r="QWN53" s="1"/>
      <c r="QWO53" s="1"/>
      <c r="QWP53" s="1"/>
      <c r="QWQ53" s="1"/>
      <c r="QWR53" s="1"/>
      <c r="QWS53" s="1"/>
      <c r="QWT53" s="1"/>
      <c r="QWU53" s="1"/>
      <c r="QWV53" s="1"/>
      <c r="QWW53" s="1"/>
      <c r="QWX53" s="1"/>
      <c r="QWY53" s="1"/>
      <c r="QWZ53" s="1"/>
      <c r="QXA53" s="1"/>
      <c r="QXB53" s="1"/>
      <c r="QXC53" s="1"/>
      <c r="QXD53" s="1"/>
      <c r="QXE53" s="1"/>
      <c r="QXF53" s="1"/>
      <c r="QXG53" s="1"/>
      <c r="QXH53" s="1"/>
      <c r="QXI53" s="1"/>
      <c r="QXJ53" s="1"/>
      <c r="QXK53" s="1"/>
      <c r="QXL53" s="1"/>
      <c r="QXM53" s="1"/>
      <c r="QXN53" s="1"/>
      <c r="QXO53" s="1"/>
      <c r="QXP53" s="1"/>
      <c r="QXQ53" s="1"/>
      <c r="QXR53" s="1"/>
      <c r="QXS53" s="1"/>
      <c r="QXT53" s="1"/>
      <c r="QXU53" s="1"/>
      <c r="QXV53" s="1"/>
      <c r="QXW53" s="1"/>
      <c r="QXX53" s="1"/>
      <c r="QXY53" s="1"/>
      <c r="QXZ53" s="1"/>
      <c r="QYA53" s="1"/>
      <c r="QYB53" s="1"/>
      <c r="QYC53" s="1"/>
      <c r="QYD53" s="1"/>
      <c r="QYE53" s="1"/>
      <c r="QYF53" s="1"/>
      <c r="QYG53" s="1"/>
      <c r="QYH53" s="1"/>
      <c r="QYI53" s="1"/>
      <c r="QYJ53" s="1"/>
      <c r="QYK53" s="1"/>
      <c r="QYL53" s="1"/>
      <c r="QYM53" s="1"/>
      <c r="QYN53" s="1"/>
      <c r="QYO53" s="1"/>
      <c r="QYP53" s="1"/>
      <c r="QYQ53" s="1"/>
      <c r="QYR53" s="1"/>
      <c r="QYS53" s="1"/>
      <c r="QYT53" s="1"/>
      <c r="QYU53" s="1"/>
      <c r="QYV53" s="1"/>
      <c r="QYW53" s="1"/>
      <c r="QYX53" s="1"/>
      <c r="QYY53" s="1"/>
      <c r="QYZ53" s="1"/>
      <c r="QZA53" s="1"/>
      <c r="QZB53" s="1"/>
      <c r="QZC53" s="1"/>
      <c r="QZD53" s="1"/>
      <c r="QZE53" s="1"/>
      <c r="QZF53" s="1"/>
      <c r="QZG53" s="1"/>
      <c r="QZH53" s="1"/>
      <c r="QZI53" s="1"/>
      <c r="QZJ53" s="1"/>
      <c r="QZK53" s="1"/>
      <c r="QZL53" s="1"/>
      <c r="QZM53" s="1"/>
      <c r="QZN53" s="1"/>
      <c r="QZO53" s="1"/>
      <c r="QZP53" s="1"/>
      <c r="QZQ53" s="1"/>
      <c r="QZR53" s="1"/>
      <c r="QZS53" s="1"/>
      <c r="QZT53" s="1"/>
      <c r="QZU53" s="1"/>
      <c r="QZV53" s="1"/>
      <c r="QZW53" s="1"/>
      <c r="QZX53" s="1"/>
      <c r="QZY53" s="1"/>
      <c r="QZZ53" s="1"/>
      <c r="RAA53" s="1"/>
      <c r="RAB53" s="1"/>
      <c r="RAC53" s="1"/>
      <c r="RAD53" s="1"/>
      <c r="RAE53" s="1"/>
      <c r="RAF53" s="1"/>
      <c r="RAG53" s="1"/>
      <c r="RAH53" s="1"/>
      <c r="RAI53" s="1"/>
      <c r="RAJ53" s="1"/>
      <c r="RAK53" s="1"/>
      <c r="RAL53" s="1"/>
      <c r="RAM53" s="1"/>
      <c r="RAN53" s="1"/>
      <c r="RAO53" s="1"/>
      <c r="RAP53" s="1"/>
      <c r="RAQ53" s="1"/>
      <c r="RAR53" s="1"/>
      <c r="RAS53" s="1"/>
      <c r="RAT53" s="1"/>
      <c r="RAU53" s="1"/>
      <c r="RAV53" s="1"/>
      <c r="RAW53" s="1"/>
      <c r="RAX53" s="1"/>
      <c r="RAY53" s="1"/>
      <c r="RAZ53" s="1"/>
      <c r="RBA53" s="1"/>
      <c r="RBB53" s="1"/>
      <c r="RBC53" s="1"/>
      <c r="RBD53" s="1"/>
      <c r="RBE53" s="1"/>
      <c r="RBF53" s="1"/>
      <c r="RBG53" s="1"/>
      <c r="RBH53" s="1"/>
      <c r="RBI53" s="1"/>
      <c r="RBJ53" s="1"/>
      <c r="RBK53" s="1"/>
      <c r="RBL53" s="1"/>
      <c r="RBM53" s="1"/>
      <c r="RBN53" s="1"/>
      <c r="RBO53" s="1"/>
      <c r="RBP53" s="1"/>
      <c r="RBQ53" s="1"/>
      <c r="RBR53" s="1"/>
      <c r="RBS53" s="1"/>
      <c r="RBT53" s="1"/>
      <c r="RBU53" s="1"/>
      <c r="RBV53" s="1"/>
      <c r="RBW53" s="1"/>
      <c r="RBX53" s="1"/>
      <c r="RBY53" s="1"/>
      <c r="RBZ53" s="1"/>
      <c r="RCA53" s="1"/>
      <c r="RCB53" s="1"/>
      <c r="RCC53" s="1"/>
      <c r="RCD53" s="1"/>
      <c r="RCE53" s="1"/>
      <c r="RCF53" s="1"/>
      <c r="RCG53" s="1"/>
      <c r="RCH53" s="1"/>
      <c r="RCI53" s="1"/>
      <c r="RCJ53" s="1"/>
      <c r="RCK53" s="1"/>
      <c r="RCL53" s="1"/>
      <c r="RCM53" s="1"/>
      <c r="RCN53" s="1"/>
      <c r="RCO53" s="1"/>
      <c r="RCP53" s="1"/>
      <c r="RCQ53" s="1"/>
      <c r="RCR53" s="1"/>
      <c r="RCS53" s="1"/>
      <c r="RCT53" s="1"/>
      <c r="RCU53" s="1"/>
      <c r="RCV53" s="1"/>
      <c r="RCW53" s="1"/>
      <c r="RCX53" s="1"/>
      <c r="RCY53" s="1"/>
      <c r="RCZ53" s="1"/>
      <c r="RDA53" s="1"/>
      <c r="RDB53" s="1"/>
      <c r="RDC53" s="1"/>
      <c r="RDD53" s="1"/>
      <c r="RDE53" s="1"/>
      <c r="RDF53" s="1"/>
      <c r="RDG53" s="1"/>
      <c r="RDH53" s="1"/>
      <c r="RDI53" s="1"/>
      <c r="RDJ53" s="1"/>
      <c r="RDK53" s="1"/>
      <c r="RDL53" s="1"/>
      <c r="RDM53" s="1"/>
      <c r="RDN53" s="1"/>
      <c r="RDO53" s="1"/>
      <c r="RDP53" s="1"/>
      <c r="RDQ53" s="1"/>
      <c r="RDR53" s="1"/>
      <c r="RDS53" s="1"/>
      <c r="RDT53" s="1"/>
      <c r="RDU53" s="1"/>
      <c r="RDV53" s="1"/>
      <c r="RDW53" s="1"/>
      <c r="RDX53" s="1"/>
      <c r="RDY53" s="1"/>
      <c r="RDZ53" s="1"/>
      <c r="REA53" s="1"/>
      <c r="REB53" s="1"/>
      <c r="REC53" s="1"/>
      <c r="RED53" s="1"/>
      <c r="REE53" s="1"/>
      <c r="REF53" s="1"/>
      <c r="REG53" s="1"/>
      <c r="REH53" s="1"/>
      <c r="REI53" s="1"/>
      <c r="REJ53" s="1"/>
      <c r="REK53" s="1"/>
      <c r="REL53" s="1"/>
      <c r="REM53" s="1"/>
      <c r="REN53" s="1"/>
      <c r="REO53" s="1"/>
      <c r="REP53" s="1"/>
      <c r="REQ53" s="1"/>
      <c r="RER53" s="1"/>
      <c r="RES53" s="1"/>
      <c r="RET53" s="1"/>
      <c r="REU53" s="1"/>
      <c r="REV53" s="1"/>
      <c r="REW53" s="1"/>
      <c r="REX53" s="1"/>
      <c r="REY53" s="1"/>
      <c r="REZ53" s="1"/>
      <c r="RFA53" s="1"/>
      <c r="RFB53" s="1"/>
      <c r="RFC53" s="1"/>
      <c r="RFD53" s="1"/>
      <c r="RFE53" s="1"/>
      <c r="RFF53" s="1"/>
      <c r="RFG53" s="1"/>
      <c r="RFH53" s="1"/>
      <c r="RFI53" s="1"/>
      <c r="RFJ53" s="1"/>
      <c r="RFK53" s="1"/>
      <c r="RFL53" s="1"/>
      <c r="RFM53" s="1"/>
      <c r="RFN53" s="1"/>
      <c r="RFO53" s="1"/>
      <c r="RFP53" s="1"/>
      <c r="RFQ53" s="1"/>
      <c r="RFR53" s="1"/>
      <c r="RFS53" s="1"/>
      <c r="RFT53" s="1"/>
      <c r="RFU53" s="1"/>
      <c r="RFV53" s="1"/>
      <c r="RFW53" s="1"/>
      <c r="RFX53" s="1"/>
      <c r="RFY53" s="1"/>
      <c r="RFZ53" s="1"/>
      <c r="RGA53" s="1"/>
      <c r="RGB53" s="1"/>
      <c r="RGC53" s="1"/>
      <c r="RGD53" s="1"/>
      <c r="RGE53" s="1"/>
      <c r="RGF53" s="1"/>
      <c r="RGG53" s="1"/>
      <c r="RGH53" s="1"/>
      <c r="RGI53" s="1"/>
      <c r="RGJ53" s="1"/>
      <c r="RGK53" s="1"/>
      <c r="RGL53" s="1"/>
      <c r="RGM53" s="1"/>
      <c r="RGN53" s="1"/>
      <c r="RGO53" s="1"/>
      <c r="RGP53" s="1"/>
      <c r="RGQ53" s="1"/>
      <c r="RGR53" s="1"/>
      <c r="RGS53" s="1"/>
      <c r="RGT53" s="1"/>
      <c r="RGU53" s="1"/>
      <c r="RGV53" s="1"/>
      <c r="RGW53" s="1"/>
      <c r="RGX53" s="1"/>
      <c r="RGY53" s="1"/>
      <c r="RGZ53" s="1"/>
      <c r="RHA53" s="1"/>
      <c r="RHB53" s="1"/>
      <c r="RHC53" s="1"/>
      <c r="RHD53" s="1"/>
      <c r="RHE53" s="1"/>
      <c r="RHF53" s="1"/>
      <c r="RHG53" s="1"/>
      <c r="RHH53" s="1"/>
      <c r="RHI53" s="1"/>
      <c r="RHJ53" s="1"/>
      <c r="RHK53" s="1"/>
      <c r="RHL53" s="1"/>
      <c r="RHM53" s="1"/>
      <c r="RHN53" s="1"/>
      <c r="RHO53" s="1"/>
      <c r="RHP53" s="1"/>
      <c r="RHQ53" s="1"/>
      <c r="RHR53" s="1"/>
      <c r="RHS53" s="1"/>
      <c r="RHT53" s="1"/>
      <c r="RHU53" s="1"/>
      <c r="RHV53" s="1"/>
      <c r="RHW53" s="1"/>
      <c r="RHX53" s="1"/>
      <c r="RHY53" s="1"/>
      <c r="RHZ53" s="1"/>
      <c r="RIA53" s="1"/>
      <c r="RIB53" s="1"/>
      <c r="RIC53" s="1"/>
      <c r="RID53" s="1"/>
      <c r="RIE53" s="1"/>
      <c r="RIF53" s="1"/>
      <c r="RIG53" s="1"/>
      <c r="RIH53" s="1"/>
      <c r="RII53" s="1"/>
      <c r="RIJ53" s="1"/>
      <c r="RIK53" s="1"/>
      <c r="RIL53" s="1"/>
      <c r="RIM53" s="1"/>
      <c r="RIN53" s="1"/>
      <c r="RIO53" s="1"/>
      <c r="RIP53" s="1"/>
      <c r="RIQ53" s="1"/>
      <c r="RIR53" s="1"/>
      <c r="RIS53" s="1"/>
      <c r="RIT53" s="1"/>
      <c r="RIU53" s="1"/>
      <c r="RIV53" s="1"/>
      <c r="RIW53" s="1"/>
      <c r="RIX53" s="1"/>
      <c r="RIY53" s="1"/>
      <c r="RIZ53" s="1"/>
      <c r="RJA53" s="1"/>
      <c r="RJB53" s="1"/>
      <c r="RJC53" s="1"/>
      <c r="RJD53" s="1"/>
      <c r="RJE53" s="1"/>
      <c r="RJF53" s="1"/>
      <c r="RJG53" s="1"/>
      <c r="RJH53" s="1"/>
      <c r="RJI53" s="1"/>
      <c r="RJJ53" s="1"/>
      <c r="RJK53" s="1"/>
      <c r="RJL53" s="1"/>
      <c r="RJM53" s="1"/>
      <c r="RJN53" s="1"/>
      <c r="RJO53" s="1"/>
      <c r="RJP53" s="1"/>
      <c r="RJQ53" s="1"/>
      <c r="RJR53" s="1"/>
      <c r="RJS53" s="1"/>
      <c r="RJT53" s="1"/>
      <c r="RJU53" s="1"/>
      <c r="RJV53" s="1"/>
      <c r="RJW53" s="1"/>
      <c r="RJX53" s="1"/>
      <c r="RJY53" s="1"/>
      <c r="RJZ53" s="1"/>
      <c r="RKA53" s="1"/>
      <c r="RKB53" s="1"/>
      <c r="RKC53" s="1"/>
      <c r="RKD53" s="1"/>
      <c r="RKE53" s="1"/>
      <c r="RKF53" s="1"/>
      <c r="RKG53" s="1"/>
      <c r="RKH53" s="1"/>
      <c r="RKI53" s="1"/>
      <c r="RKJ53" s="1"/>
      <c r="RKK53" s="1"/>
      <c r="RKL53" s="1"/>
      <c r="RKM53" s="1"/>
      <c r="RKN53" s="1"/>
      <c r="RKO53" s="1"/>
      <c r="RKP53" s="1"/>
      <c r="RKQ53" s="1"/>
      <c r="RKR53" s="1"/>
      <c r="RKS53" s="1"/>
      <c r="RKT53" s="1"/>
      <c r="RKU53" s="1"/>
      <c r="RKV53" s="1"/>
      <c r="RKW53" s="1"/>
      <c r="RKX53" s="1"/>
      <c r="RKY53" s="1"/>
      <c r="RKZ53" s="1"/>
      <c r="RLA53" s="1"/>
      <c r="RLB53" s="1"/>
      <c r="RLC53" s="1"/>
      <c r="RLD53" s="1"/>
      <c r="RLE53" s="1"/>
      <c r="RLF53" s="1"/>
      <c r="RLG53" s="1"/>
      <c r="RLH53" s="1"/>
      <c r="RLI53" s="1"/>
      <c r="RLJ53" s="1"/>
      <c r="RLK53" s="1"/>
      <c r="RLL53" s="1"/>
      <c r="RLM53" s="1"/>
      <c r="RLN53" s="1"/>
      <c r="RLO53" s="1"/>
      <c r="RLP53" s="1"/>
      <c r="RLQ53" s="1"/>
      <c r="RLR53" s="1"/>
      <c r="RLS53" s="1"/>
      <c r="RLT53" s="1"/>
      <c r="RLU53" s="1"/>
      <c r="RLV53" s="1"/>
      <c r="RLW53" s="1"/>
      <c r="RLX53" s="1"/>
      <c r="RLY53" s="1"/>
      <c r="RLZ53" s="1"/>
      <c r="RMA53" s="1"/>
      <c r="RMB53" s="1"/>
      <c r="RMC53" s="1"/>
      <c r="RMD53" s="1"/>
      <c r="RME53" s="1"/>
      <c r="RMF53" s="1"/>
      <c r="RMG53" s="1"/>
      <c r="RMH53" s="1"/>
      <c r="RMI53" s="1"/>
      <c r="RMJ53" s="1"/>
      <c r="RMK53" s="1"/>
      <c r="RML53" s="1"/>
      <c r="RMM53" s="1"/>
      <c r="RMN53" s="1"/>
      <c r="RMO53" s="1"/>
      <c r="RMP53" s="1"/>
      <c r="RMQ53" s="1"/>
      <c r="RMR53" s="1"/>
      <c r="RMS53" s="1"/>
      <c r="RMT53" s="1"/>
      <c r="RMU53" s="1"/>
      <c r="RMV53" s="1"/>
      <c r="RMW53" s="1"/>
      <c r="RMX53" s="1"/>
      <c r="RMY53" s="1"/>
      <c r="RMZ53" s="1"/>
      <c r="RNA53" s="1"/>
      <c r="RNB53" s="1"/>
      <c r="RNC53" s="1"/>
      <c r="RND53" s="1"/>
      <c r="RNE53" s="1"/>
      <c r="RNF53" s="1"/>
      <c r="RNG53" s="1"/>
      <c r="RNH53" s="1"/>
      <c r="RNI53" s="1"/>
      <c r="RNJ53" s="1"/>
      <c r="RNK53" s="1"/>
      <c r="RNL53" s="1"/>
      <c r="RNM53" s="1"/>
      <c r="RNN53" s="1"/>
      <c r="RNO53" s="1"/>
      <c r="RNP53" s="1"/>
      <c r="RNQ53" s="1"/>
      <c r="RNR53" s="1"/>
      <c r="RNS53" s="1"/>
      <c r="RNT53" s="1"/>
      <c r="RNU53" s="1"/>
      <c r="RNV53" s="1"/>
      <c r="RNW53" s="1"/>
      <c r="RNX53" s="1"/>
      <c r="RNY53" s="1"/>
      <c r="RNZ53" s="1"/>
      <c r="ROA53" s="1"/>
      <c r="ROB53" s="1"/>
      <c r="ROC53" s="1"/>
      <c r="ROD53" s="1"/>
      <c r="ROE53" s="1"/>
      <c r="ROF53" s="1"/>
      <c r="ROG53" s="1"/>
      <c r="ROH53" s="1"/>
      <c r="ROI53" s="1"/>
      <c r="ROJ53" s="1"/>
      <c r="ROK53" s="1"/>
      <c r="ROL53" s="1"/>
      <c r="ROM53" s="1"/>
      <c r="RON53" s="1"/>
      <c r="ROO53" s="1"/>
      <c r="ROP53" s="1"/>
      <c r="ROQ53" s="1"/>
      <c r="ROR53" s="1"/>
      <c r="ROS53" s="1"/>
      <c r="ROT53" s="1"/>
      <c r="ROU53" s="1"/>
      <c r="ROV53" s="1"/>
      <c r="ROW53" s="1"/>
      <c r="ROX53" s="1"/>
      <c r="ROY53" s="1"/>
      <c r="ROZ53" s="1"/>
      <c r="RPA53" s="1"/>
      <c r="RPB53" s="1"/>
      <c r="RPC53" s="1"/>
      <c r="RPD53" s="1"/>
      <c r="RPE53" s="1"/>
      <c r="RPF53" s="1"/>
      <c r="RPG53" s="1"/>
      <c r="RPH53" s="1"/>
      <c r="RPI53" s="1"/>
      <c r="RPJ53" s="1"/>
      <c r="RPK53" s="1"/>
      <c r="RPL53" s="1"/>
      <c r="RPM53" s="1"/>
      <c r="RPN53" s="1"/>
      <c r="RPO53" s="1"/>
      <c r="RPP53" s="1"/>
      <c r="RPQ53" s="1"/>
      <c r="RPR53" s="1"/>
      <c r="RPS53" s="1"/>
      <c r="RPT53" s="1"/>
      <c r="RPU53" s="1"/>
      <c r="RPV53" s="1"/>
      <c r="RPW53" s="1"/>
      <c r="RPX53" s="1"/>
      <c r="RPY53" s="1"/>
      <c r="RPZ53" s="1"/>
      <c r="RQA53" s="1"/>
      <c r="RQB53" s="1"/>
      <c r="RQC53" s="1"/>
      <c r="RQD53" s="1"/>
      <c r="RQE53" s="1"/>
      <c r="RQF53" s="1"/>
      <c r="RQG53" s="1"/>
      <c r="RQH53" s="1"/>
      <c r="RQI53" s="1"/>
      <c r="RQJ53" s="1"/>
      <c r="RQK53" s="1"/>
      <c r="RQL53" s="1"/>
      <c r="RQM53" s="1"/>
      <c r="RQN53" s="1"/>
      <c r="RQO53" s="1"/>
      <c r="RQP53" s="1"/>
      <c r="RQQ53" s="1"/>
      <c r="RQR53" s="1"/>
      <c r="RQS53" s="1"/>
      <c r="RQT53" s="1"/>
      <c r="RQU53" s="1"/>
      <c r="RQV53" s="1"/>
      <c r="RQW53" s="1"/>
      <c r="RQX53" s="1"/>
      <c r="RQY53" s="1"/>
      <c r="RQZ53" s="1"/>
      <c r="RRA53" s="1"/>
      <c r="RRB53" s="1"/>
      <c r="RRC53" s="1"/>
      <c r="RRD53" s="1"/>
      <c r="RRE53" s="1"/>
      <c r="RRF53" s="1"/>
      <c r="RRG53" s="1"/>
      <c r="RRH53" s="1"/>
      <c r="RRI53" s="1"/>
      <c r="RRJ53" s="1"/>
      <c r="RRK53" s="1"/>
      <c r="RRL53" s="1"/>
      <c r="RRM53" s="1"/>
      <c r="RRN53" s="1"/>
      <c r="RRO53" s="1"/>
      <c r="RRP53" s="1"/>
      <c r="RRQ53" s="1"/>
      <c r="RRR53" s="1"/>
      <c r="RRS53" s="1"/>
      <c r="RRT53" s="1"/>
      <c r="RRU53" s="1"/>
      <c r="RRV53" s="1"/>
      <c r="RRW53" s="1"/>
      <c r="RRX53" s="1"/>
      <c r="RRY53" s="1"/>
      <c r="RRZ53" s="1"/>
      <c r="RSA53" s="1"/>
      <c r="RSB53" s="1"/>
      <c r="RSC53" s="1"/>
      <c r="RSD53" s="1"/>
      <c r="RSE53" s="1"/>
      <c r="RSF53" s="1"/>
      <c r="RSG53" s="1"/>
      <c r="RSH53" s="1"/>
      <c r="RSI53" s="1"/>
      <c r="RSJ53" s="1"/>
      <c r="RSK53" s="1"/>
      <c r="RSL53" s="1"/>
      <c r="RSM53" s="1"/>
      <c r="RSN53" s="1"/>
      <c r="RSO53" s="1"/>
      <c r="RSP53" s="1"/>
      <c r="RSQ53" s="1"/>
      <c r="RSR53" s="1"/>
      <c r="RSS53" s="1"/>
      <c r="RST53" s="1"/>
      <c r="RSU53" s="1"/>
      <c r="RSV53" s="1"/>
      <c r="RSW53" s="1"/>
      <c r="RSX53" s="1"/>
      <c r="RSY53" s="1"/>
      <c r="RSZ53" s="1"/>
      <c r="RTA53" s="1"/>
      <c r="RTB53" s="1"/>
      <c r="RTC53" s="1"/>
      <c r="RTD53" s="1"/>
      <c r="RTE53" s="1"/>
      <c r="RTF53" s="1"/>
      <c r="RTG53" s="1"/>
      <c r="RTH53" s="1"/>
      <c r="RTI53" s="1"/>
      <c r="RTJ53" s="1"/>
      <c r="RTK53" s="1"/>
      <c r="RTL53" s="1"/>
      <c r="RTM53" s="1"/>
      <c r="RTN53" s="1"/>
      <c r="RTO53" s="1"/>
      <c r="RTP53" s="1"/>
      <c r="RTQ53" s="1"/>
      <c r="RTR53" s="1"/>
      <c r="RTS53" s="1"/>
      <c r="RTT53" s="1"/>
      <c r="RTU53" s="1"/>
      <c r="RTV53" s="1"/>
      <c r="RTW53" s="1"/>
      <c r="RTX53" s="1"/>
      <c r="RTY53" s="1"/>
      <c r="RTZ53" s="1"/>
      <c r="RUA53" s="1"/>
      <c r="RUB53" s="1"/>
      <c r="RUC53" s="1"/>
      <c r="RUD53" s="1"/>
      <c r="RUE53" s="1"/>
      <c r="RUF53" s="1"/>
      <c r="RUG53" s="1"/>
      <c r="RUH53" s="1"/>
      <c r="RUI53" s="1"/>
      <c r="RUJ53" s="1"/>
      <c r="RUK53" s="1"/>
      <c r="RUL53" s="1"/>
      <c r="RUM53" s="1"/>
      <c r="RUN53" s="1"/>
      <c r="RUO53" s="1"/>
      <c r="RUP53" s="1"/>
      <c r="RUQ53" s="1"/>
      <c r="RUR53" s="1"/>
      <c r="RUS53" s="1"/>
      <c r="RUT53" s="1"/>
      <c r="RUU53" s="1"/>
      <c r="RUV53" s="1"/>
      <c r="RUW53" s="1"/>
      <c r="RUX53" s="1"/>
      <c r="RUY53" s="1"/>
      <c r="RUZ53" s="1"/>
      <c r="RVA53" s="1"/>
      <c r="RVB53" s="1"/>
      <c r="RVC53" s="1"/>
      <c r="RVD53" s="1"/>
      <c r="RVE53" s="1"/>
      <c r="RVF53" s="1"/>
      <c r="RVG53" s="1"/>
      <c r="RVH53" s="1"/>
      <c r="RVI53" s="1"/>
      <c r="RVJ53" s="1"/>
      <c r="RVK53" s="1"/>
      <c r="RVL53" s="1"/>
      <c r="RVM53" s="1"/>
      <c r="RVN53" s="1"/>
      <c r="RVO53" s="1"/>
      <c r="RVP53" s="1"/>
      <c r="RVQ53" s="1"/>
      <c r="RVR53" s="1"/>
      <c r="RVS53" s="1"/>
      <c r="RVT53" s="1"/>
      <c r="RVU53" s="1"/>
      <c r="RVV53" s="1"/>
      <c r="RVW53" s="1"/>
      <c r="RVX53" s="1"/>
      <c r="RVY53" s="1"/>
      <c r="RVZ53" s="1"/>
      <c r="RWA53" s="1"/>
      <c r="RWB53" s="1"/>
      <c r="RWC53" s="1"/>
      <c r="RWD53" s="1"/>
      <c r="RWE53" s="1"/>
      <c r="RWF53" s="1"/>
      <c r="RWG53" s="1"/>
      <c r="RWH53" s="1"/>
      <c r="RWI53" s="1"/>
      <c r="RWJ53" s="1"/>
      <c r="RWK53" s="1"/>
      <c r="RWL53" s="1"/>
      <c r="RWM53" s="1"/>
      <c r="RWN53" s="1"/>
      <c r="RWO53" s="1"/>
      <c r="RWP53" s="1"/>
      <c r="RWQ53" s="1"/>
      <c r="RWR53" s="1"/>
      <c r="RWS53" s="1"/>
      <c r="RWT53" s="1"/>
      <c r="RWU53" s="1"/>
      <c r="RWV53" s="1"/>
      <c r="RWW53" s="1"/>
      <c r="RWX53" s="1"/>
      <c r="RWY53" s="1"/>
      <c r="RWZ53" s="1"/>
      <c r="RXA53" s="1"/>
      <c r="RXB53" s="1"/>
      <c r="RXC53" s="1"/>
      <c r="RXD53" s="1"/>
      <c r="RXE53" s="1"/>
      <c r="RXF53" s="1"/>
      <c r="RXG53" s="1"/>
      <c r="RXH53" s="1"/>
      <c r="RXI53" s="1"/>
      <c r="RXJ53" s="1"/>
      <c r="RXK53" s="1"/>
      <c r="RXL53" s="1"/>
      <c r="RXM53" s="1"/>
      <c r="RXN53" s="1"/>
      <c r="RXO53" s="1"/>
      <c r="RXP53" s="1"/>
      <c r="RXQ53" s="1"/>
      <c r="RXR53" s="1"/>
      <c r="RXS53" s="1"/>
      <c r="RXT53" s="1"/>
      <c r="RXU53" s="1"/>
      <c r="RXV53" s="1"/>
      <c r="RXW53" s="1"/>
      <c r="RXX53" s="1"/>
      <c r="RXY53" s="1"/>
      <c r="RXZ53" s="1"/>
      <c r="RYA53" s="1"/>
      <c r="RYB53" s="1"/>
      <c r="RYC53" s="1"/>
      <c r="RYD53" s="1"/>
      <c r="RYE53" s="1"/>
      <c r="RYF53" s="1"/>
      <c r="RYG53" s="1"/>
      <c r="RYH53" s="1"/>
      <c r="RYI53" s="1"/>
      <c r="RYJ53" s="1"/>
      <c r="RYK53" s="1"/>
      <c r="RYL53" s="1"/>
      <c r="RYM53" s="1"/>
      <c r="RYN53" s="1"/>
      <c r="RYO53" s="1"/>
      <c r="RYP53" s="1"/>
      <c r="RYQ53" s="1"/>
      <c r="RYR53" s="1"/>
      <c r="RYS53" s="1"/>
      <c r="RYT53" s="1"/>
      <c r="RYU53" s="1"/>
      <c r="RYV53" s="1"/>
      <c r="RYW53" s="1"/>
      <c r="RYX53" s="1"/>
      <c r="RYY53" s="1"/>
      <c r="RYZ53" s="1"/>
      <c r="RZA53" s="1"/>
      <c r="RZB53" s="1"/>
      <c r="RZC53" s="1"/>
      <c r="RZD53" s="1"/>
      <c r="RZE53" s="1"/>
      <c r="RZF53" s="1"/>
      <c r="RZG53" s="1"/>
      <c r="RZH53" s="1"/>
      <c r="RZI53" s="1"/>
      <c r="RZJ53" s="1"/>
      <c r="RZK53" s="1"/>
      <c r="RZL53" s="1"/>
      <c r="RZM53" s="1"/>
      <c r="RZN53" s="1"/>
      <c r="RZO53" s="1"/>
      <c r="RZP53" s="1"/>
      <c r="RZQ53" s="1"/>
      <c r="RZR53" s="1"/>
      <c r="RZS53" s="1"/>
      <c r="RZT53" s="1"/>
      <c r="RZU53" s="1"/>
      <c r="RZV53" s="1"/>
      <c r="RZW53" s="1"/>
      <c r="RZX53" s="1"/>
      <c r="RZY53" s="1"/>
      <c r="RZZ53" s="1"/>
      <c r="SAA53" s="1"/>
      <c r="SAB53" s="1"/>
      <c r="SAC53" s="1"/>
      <c r="SAD53" s="1"/>
      <c r="SAE53" s="1"/>
      <c r="SAF53" s="1"/>
      <c r="SAG53" s="1"/>
      <c r="SAH53" s="1"/>
      <c r="SAI53" s="1"/>
      <c r="SAJ53" s="1"/>
      <c r="SAK53" s="1"/>
      <c r="SAL53" s="1"/>
      <c r="SAM53" s="1"/>
      <c r="SAN53" s="1"/>
      <c r="SAO53" s="1"/>
      <c r="SAP53" s="1"/>
      <c r="SAQ53" s="1"/>
      <c r="SAR53" s="1"/>
      <c r="SAS53" s="1"/>
      <c r="SAT53" s="1"/>
      <c r="SAU53" s="1"/>
      <c r="SAV53" s="1"/>
      <c r="SAW53" s="1"/>
      <c r="SAX53" s="1"/>
      <c r="SAY53" s="1"/>
      <c r="SAZ53" s="1"/>
      <c r="SBA53" s="1"/>
      <c r="SBB53" s="1"/>
      <c r="SBC53" s="1"/>
      <c r="SBD53" s="1"/>
      <c r="SBE53" s="1"/>
      <c r="SBF53" s="1"/>
      <c r="SBG53" s="1"/>
      <c r="SBH53" s="1"/>
      <c r="SBI53" s="1"/>
      <c r="SBJ53" s="1"/>
      <c r="SBK53" s="1"/>
      <c r="SBL53" s="1"/>
      <c r="SBM53" s="1"/>
      <c r="SBN53" s="1"/>
      <c r="SBO53" s="1"/>
      <c r="SBP53" s="1"/>
      <c r="SBQ53" s="1"/>
      <c r="SBR53" s="1"/>
      <c r="SBS53" s="1"/>
      <c r="SBT53" s="1"/>
      <c r="SBU53" s="1"/>
      <c r="SBV53" s="1"/>
      <c r="SBW53" s="1"/>
      <c r="SBX53" s="1"/>
      <c r="SBY53" s="1"/>
      <c r="SBZ53" s="1"/>
      <c r="SCA53" s="1"/>
      <c r="SCB53" s="1"/>
      <c r="SCC53" s="1"/>
      <c r="SCD53" s="1"/>
      <c r="SCE53" s="1"/>
      <c r="SCF53" s="1"/>
      <c r="SCG53" s="1"/>
      <c r="SCH53" s="1"/>
      <c r="SCI53" s="1"/>
      <c r="SCJ53" s="1"/>
      <c r="SCK53" s="1"/>
      <c r="SCL53" s="1"/>
      <c r="SCM53" s="1"/>
      <c r="SCN53" s="1"/>
      <c r="SCO53" s="1"/>
      <c r="SCP53" s="1"/>
      <c r="SCQ53" s="1"/>
      <c r="SCR53" s="1"/>
      <c r="SCS53" s="1"/>
      <c r="SCT53" s="1"/>
      <c r="SCU53" s="1"/>
      <c r="SCV53" s="1"/>
      <c r="SCW53" s="1"/>
      <c r="SCX53" s="1"/>
      <c r="SCY53" s="1"/>
      <c r="SCZ53" s="1"/>
      <c r="SDA53" s="1"/>
      <c r="SDB53" s="1"/>
      <c r="SDC53" s="1"/>
      <c r="SDD53" s="1"/>
      <c r="SDE53" s="1"/>
      <c r="SDF53" s="1"/>
      <c r="SDG53" s="1"/>
      <c r="SDH53" s="1"/>
      <c r="SDI53" s="1"/>
      <c r="SDJ53" s="1"/>
      <c r="SDK53" s="1"/>
      <c r="SDL53" s="1"/>
      <c r="SDM53" s="1"/>
      <c r="SDN53" s="1"/>
      <c r="SDO53" s="1"/>
      <c r="SDP53" s="1"/>
      <c r="SDQ53" s="1"/>
      <c r="SDR53" s="1"/>
      <c r="SDS53" s="1"/>
      <c r="SDT53" s="1"/>
      <c r="SDU53" s="1"/>
      <c r="SDV53" s="1"/>
      <c r="SDW53" s="1"/>
      <c r="SDX53" s="1"/>
      <c r="SDY53" s="1"/>
      <c r="SDZ53" s="1"/>
      <c r="SEA53" s="1"/>
      <c r="SEB53" s="1"/>
      <c r="SEC53" s="1"/>
      <c r="SED53" s="1"/>
      <c r="SEE53" s="1"/>
      <c r="SEF53" s="1"/>
      <c r="SEG53" s="1"/>
      <c r="SEH53" s="1"/>
      <c r="SEI53" s="1"/>
      <c r="SEJ53" s="1"/>
      <c r="SEK53" s="1"/>
      <c r="SEL53" s="1"/>
      <c r="SEM53" s="1"/>
      <c r="SEN53" s="1"/>
      <c r="SEO53" s="1"/>
      <c r="SEP53" s="1"/>
      <c r="SEQ53" s="1"/>
      <c r="SER53" s="1"/>
      <c r="SES53" s="1"/>
      <c r="SET53" s="1"/>
      <c r="SEU53" s="1"/>
      <c r="SEV53" s="1"/>
      <c r="SEW53" s="1"/>
      <c r="SEX53" s="1"/>
      <c r="SEY53" s="1"/>
      <c r="SEZ53" s="1"/>
      <c r="SFA53" s="1"/>
      <c r="SFB53" s="1"/>
      <c r="SFC53" s="1"/>
      <c r="SFD53" s="1"/>
      <c r="SFE53" s="1"/>
      <c r="SFF53" s="1"/>
      <c r="SFG53" s="1"/>
      <c r="SFH53" s="1"/>
      <c r="SFI53" s="1"/>
      <c r="SFJ53" s="1"/>
      <c r="SFK53" s="1"/>
      <c r="SFL53" s="1"/>
      <c r="SFM53" s="1"/>
      <c r="SFN53" s="1"/>
      <c r="SFO53" s="1"/>
      <c r="SFP53" s="1"/>
      <c r="SFQ53" s="1"/>
      <c r="SFR53" s="1"/>
      <c r="SFS53" s="1"/>
      <c r="SFT53" s="1"/>
      <c r="SFU53" s="1"/>
      <c r="SFV53" s="1"/>
      <c r="SFW53" s="1"/>
      <c r="SFX53" s="1"/>
      <c r="SFY53" s="1"/>
      <c r="SFZ53" s="1"/>
      <c r="SGA53" s="1"/>
      <c r="SGB53" s="1"/>
      <c r="SGC53" s="1"/>
      <c r="SGD53" s="1"/>
      <c r="SGE53" s="1"/>
      <c r="SGF53" s="1"/>
      <c r="SGG53" s="1"/>
      <c r="SGH53" s="1"/>
      <c r="SGI53" s="1"/>
      <c r="SGJ53" s="1"/>
      <c r="SGK53" s="1"/>
      <c r="SGL53" s="1"/>
      <c r="SGM53" s="1"/>
      <c r="SGN53" s="1"/>
      <c r="SGO53" s="1"/>
      <c r="SGP53" s="1"/>
      <c r="SGQ53" s="1"/>
      <c r="SGR53" s="1"/>
      <c r="SGS53" s="1"/>
      <c r="SGT53" s="1"/>
      <c r="SGU53" s="1"/>
      <c r="SGV53" s="1"/>
      <c r="SGW53" s="1"/>
      <c r="SGX53" s="1"/>
      <c r="SGY53" s="1"/>
      <c r="SGZ53" s="1"/>
      <c r="SHA53" s="1"/>
      <c r="SHB53" s="1"/>
      <c r="SHC53" s="1"/>
      <c r="SHD53" s="1"/>
      <c r="SHE53" s="1"/>
      <c r="SHF53" s="1"/>
      <c r="SHG53" s="1"/>
      <c r="SHH53" s="1"/>
      <c r="SHI53" s="1"/>
      <c r="SHJ53" s="1"/>
      <c r="SHK53" s="1"/>
      <c r="SHL53" s="1"/>
      <c r="SHM53" s="1"/>
      <c r="SHN53" s="1"/>
      <c r="SHO53" s="1"/>
      <c r="SHP53" s="1"/>
      <c r="SHQ53" s="1"/>
      <c r="SHR53" s="1"/>
      <c r="SHS53" s="1"/>
      <c r="SHT53" s="1"/>
      <c r="SHU53" s="1"/>
      <c r="SHV53" s="1"/>
      <c r="SHW53" s="1"/>
      <c r="SHX53" s="1"/>
      <c r="SHY53" s="1"/>
      <c r="SHZ53" s="1"/>
      <c r="SIA53" s="1"/>
      <c r="SIB53" s="1"/>
      <c r="SIC53" s="1"/>
      <c r="SID53" s="1"/>
      <c r="SIE53" s="1"/>
      <c r="SIF53" s="1"/>
      <c r="SIG53" s="1"/>
      <c r="SIH53" s="1"/>
      <c r="SII53" s="1"/>
      <c r="SIJ53" s="1"/>
      <c r="SIK53" s="1"/>
      <c r="SIL53" s="1"/>
      <c r="SIM53" s="1"/>
      <c r="SIN53" s="1"/>
      <c r="SIO53" s="1"/>
      <c r="SIP53" s="1"/>
      <c r="SIQ53" s="1"/>
      <c r="SIR53" s="1"/>
      <c r="SIS53" s="1"/>
      <c r="SIT53" s="1"/>
      <c r="SIU53" s="1"/>
      <c r="SIV53" s="1"/>
      <c r="SIW53" s="1"/>
      <c r="SIX53" s="1"/>
      <c r="SIY53" s="1"/>
      <c r="SIZ53" s="1"/>
      <c r="SJA53" s="1"/>
      <c r="SJB53" s="1"/>
      <c r="SJC53" s="1"/>
      <c r="SJD53" s="1"/>
      <c r="SJE53" s="1"/>
      <c r="SJF53" s="1"/>
      <c r="SJG53" s="1"/>
      <c r="SJH53" s="1"/>
      <c r="SJI53" s="1"/>
      <c r="SJJ53" s="1"/>
      <c r="SJK53" s="1"/>
      <c r="SJL53" s="1"/>
      <c r="SJM53" s="1"/>
      <c r="SJN53" s="1"/>
      <c r="SJO53" s="1"/>
      <c r="SJP53" s="1"/>
      <c r="SJQ53" s="1"/>
      <c r="SJR53" s="1"/>
      <c r="SJS53" s="1"/>
      <c r="SJT53" s="1"/>
      <c r="SJU53" s="1"/>
      <c r="SJV53" s="1"/>
      <c r="SJW53" s="1"/>
      <c r="SJX53" s="1"/>
      <c r="SJY53" s="1"/>
      <c r="SJZ53" s="1"/>
      <c r="SKA53" s="1"/>
      <c r="SKB53" s="1"/>
      <c r="SKC53" s="1"/>
      <c r="SKD53" s="1"/>
      <c r="SKE53" s="1"/>
      <c r="SKF53" s="1"/>
      <c r="SKG53" s="1"/>
      <c r="SKH53" s="1"/>
      <c r="SKI53" s="1"/>
      <c r="SKJ53" s="1"/>
      <c r="SKK53" s="1"/>
      <c r="SKL53" s="1"/>
      <c r="SKM53" s="1"/>
      <c r="SKN53" s="1"/>
      <c r="SKO53" s="1"/>
      <c r="SKP53" s="1"/>
      <c r="SKQ53" s="1"/>
      <c r="SKR53" s="1"/>
      <c r="SKS53" s="1"/>
      <c r="SKT53" s="1"/>
      <c r="SKU53" s="1"/>
      <c r="SKV53" s="1"/>
      <c r="SKW53" s="1"/>
      <c r="SKX53" s="1"/>
      <c r="SKY53" s="1"/>
      <c r="SKZ53" s="1"/>
      <c r="SLA53" s="1"/>
      <c r="SLB53" s="1"/>
      <c r="SLC53" s="1"/>
      <c r="SLD53" s="1"/>
      <c r="SLE53" s="1"/>
      <c r="SLF53" s="1"/>
      <c r="SLG53" s="1"/>
      <c r="SLH53" s="1"/>
      <c r="SLI53" s="1"/>
      <c r="SLJ53" s="1"/>
      <c r="SLK53" s="1"/>
      <c r="SLL53" s="1"/>
      <c r="SLM53" s="1"/>
      <c r="SLN53" s="1"/>
      <c r="SLO53" s="1"/>
      <c r="SLP53" s="1"/>
      <c r="SLQ53" s="1"/>
      <c r="SLR53" s="1"/>
      <c r="SLS53" s="1"/>
      <c r="SLT53" s="1"/>
      <c r="SLU53" s="1"/>
      <c r="SLV53" s="1"/>
      <c r="SLW53" s="1"/>
      <c r="SLX53" s="1"/>
      <c r="SLY53" s="1"/>
      <c r="SLZ53" s="1"/>
      <c r="SMA53" s="1"/>
      <c r="SMB53" s="1"/>
      <c r="SMC53" s="1"/>
      <c r="SMD53" s="1"/>
      <c r="SME53" s="1"/>
      <c r="SMF53" s="1"/>
      <c r="SMG53" s="1"/>
      <c r="SMH53" s="1"/>
      <c r="SMI53" s="1"/>
      <c r="SMJ53" s="1"/>
      <c r="SMK53" s="1"/>
      <c r="SML53" s="1"/>
      <c r="SMM53" s="1"/>
      <c r="SMN53" s="1"/>
      <c r="SMO53" s="1"/>
      <c r="SMP53" s="1"/>
      <c r="SMQ53" s="1"/>
      <c r="SMR53" s="1"/>
      <c r="SMS53" s="1"/>
      <c r="SMT53" s="1"/>
      <c r="SMU53" s="1"/>
      <c r="SMV53" s="1"/>
      <c r="SMW53" s="1"/>
      <c r="SMX53" s="1"/>
      <c r="SMY53" s="1"/>
      <c r="SMZ53" s="1"/>
      <c r="SNA53" s="1"/>
      <c r="SNB53" s="1"/>
      <c r="SNC53" s="1"/>
      <c r="SND53" s="1"/>
      <c r="SNE53" s="1"/>
      <c r="SNF53" s="1"/>
      <c r="SNG53" s="1"/>
      <c r="SNH53" s="1"/>
      <c r="SNI53" s="1"/>
      <c r="SNJ53" s="1"/>
      <c r="SNK53" s="1"/>
      <c r="SNL53" s="1"/>
      <c r="SNM53" s="1"/>
      <c r="SNN53" s="1"/>
      <c r="SNO53" s="1"/>
      <c r="SNP53" s="1"/>
      <c r="SNQ53" s="1"/>
      <c r="SNR53" s="1"/>
      <c r="SNS53" s="1"/>
      <c r="SNT53" s="1"/>
      <c r="SNU53" s="1"/>
      <c r="SNV53" s="1"/>
      <c r="SNW53" s="1"/>
      <c r="SNX53" s="1"/>
      <c r="SNY53" s="1"/>
      <c r="SNZ53" s="1"/>
      <c r="SOA53" s="1"/>
      <c r="SOB53" s="1"/>
      <c r="SOC53" s="1"/>
      <c r="SOD53" s="1"/>
      <c r="SOE53" s="1"/>
      <c r="SOF53" s="1"/>
      <c r="SOG53" s="1"/>
      <c r="SOH53" s="1"/>
      <c r="SOI53" s="1"/>
      <c r="SOJ53" s="1"/>
      <c r="SOK53" s="1"/>
      <c r="SOL53" s="1"/>
      <c r="SOM53" s="1"/>
      <c r="SON53" s="1"/>
      <c r="SOO53" s="1"/>
      <c r="SOP53" s="1"/>
      <c r="SOQ53" s="1"/>
      <c r="SOR53" s="1"/>
      <c r="SOS53" s="1"/>
      <c r="SOT53" s="1"/>
      <c r="SOU53" s="1"/>
      <c r="SOV53" s="1"/>
      <c r="SOW53" s="1"/>
      <c r="SOX53" s="1"/>
      <c r="SOY53" s="1"/>
      <c r="SOZ53" s="1"/>
      <c r="SPA53" s="1"/>
      <c r="SPB53" s="1"/>
      <c r="SPC53" s="1"/>
      <c r="SPD53" s="1"/>
      <c r="SPE53" s="1"/>
      <c r="SPF53" s="1"/>
      <c r="SPG53" s="1"/>
      <c r="SPH53" s="1"/>
      <c r="SPI53" s="1"/>
      <c r="SPJ53" s="1"/>
      <c r="SPK53" s="1"/>
      <c r="SPL53" s="1"/>
      <c r="SPM53" s="1"/>
      <c r="SPN53" s="1"/>
      <c r="SPO53" s="1"/>
      <c r="SPP53" s="1"/>
      <c r="SPQ53" s="1"/>
      <c r="SPR53" s="1"/>
      <c r="SPS53" s="1"/>
      <c r="SPT53" s="1"/>
      <c r="SPU53" s="1"/>
      <c r="SPV53" s="1"/>
      <c r="SPW53" s="1"/>
      <c r="SPX53" s="1"/>
      <c r="SPY53" s="1"/>
      <c r="SPZ53" s="1"/>
      <c r="SQA53" s="1"/>
      <c r="SQB53" s="1"/>
      <c r="SQC53" s="1"/>
      <c r="SQD53" s="1"/>
      <c r="SQE53" s="1"/>
      <c r="SQF53" s="1"/>
      <c r="SQG53" s="1"/>
      <c r="SQH53" s="1"/>
      <c r="SQI53" s="1"/>
      <c r="SQJ53" s="1"/>
      <c r="SQK53" s="1"/>
      <c r="SQL53" s="1"/>
      <c r="SQM53" s="1"/>
      <c r="SQN53" s="1"/>
      <c r="SQO53" s="1"/>
      <c r="SQP53" s="1"/>
      <c r="SQQ53" s="1"/>
      <c r="SQR53" s="1"/>
      <c r="SQS53" s="1"/>
      <c r="SQT53" s="1"/>
      <c r="SQU53" s="1"/>
      <c r="SQV53" s="1"/>
      <c r="SQW53" s="1"/>
      <c r="SQX53" s="1"/>
      <c r="SQY53" s="1"/>
      <c r="SQZ53" s="1"/>
      <c r="SRA53" s="1"/>
      <c r="SRB53" s="1"/>
      <c r="SRC53" s="1"/>
      <c r="SRD53" s="1"/>
      <c r="SRE53" s="1"/>
      <c r="SRF53" s="1"/>
      <c r="SRG53" s="1"/>
      <c r="SRH53" s="1"/>
      <c r="SRI53" s="1"/>
      <c r="SRJ53" s="1"/>
      <c r="SRK53" s="1"/>
      <c r="SRL53" s="1"/>
      <c r="SRM53" s="1"/>
      <c r="SRN53" s="1"/>
      <c r="SRO53" s="1"/>
      <c r="SRP53" s="1"/>
      <c r="SRQ53" s="1"/>
      <c r="SRR53" s="1"/>
      <c r="SRS53" s="1"/>
      <c r="SRT53" s="1"/>
      <c r="SRU53" s="1"/>
      <c r="SRV53" s="1"/>
      <c r="SRW53" s="1"/>
      <c r="SRX53" s="1"/>
      <c r="SRY53" s="1"/>
      <c r="SRZ53" s="1"/>
      <c r="SSA53" s="1"/>
      <c r="SSB53" s="1"/>
      <c r="SSC53" s="1"/>
      <c r="SSD53" s="1"/>
      <c r="SSE53" s="1"/>
      <c r="SSF53" s="1"/>
      <c r="SSG53" s="1"/>
      <c r="SSH53" s="1"/>
      <c r="SSI53" s="1"/>
      <c r="SSJ53" s="1"/>
      <c r="SSK53" s="1"/>
      <c r="SSL53" s="1"/>
      <c r="SSM53" s="1"/>
      <c r="SSN53" s="1"/>
      <c r="SSO53" s="1"/>
      <c r="SSP53" s="1"/>
      <c r="SSQ53" s="1"/>
      <c r="SSR53" s="1"/>
      <c r="SSS53" s="1"/>
      <c r="SST53" s="1"/>
      <c r="SSU53" s="1"/>
      <c r="SSV53" s="1"/>
      <c r="SSW53" s="1"/>
      <c r="SSX53" s="1"/>
      <c r="SSY53" s="1"/>
      <c r="SSZ53" s="1"/>
      <c r="STA53" s="1"/>
      <c r="STB53" s="1"/>
      <c r="STC53" s="1"/>
      <c r="STD53" s="1"/>
      <c r="STE53" s="1"/>
      <c r="STF53" s="1"/>
      <c r="STG53" s="1"/>
      <c r="STH53" s="1"/>
      <c r="STI53" s="1"/>
      <c r="STJ53" s="1"/>
      <c r="STK53" s="1"/>
      <c r="STL53" s="1"/>
      <c r="STM53" s="1"/>
      <c r="STN53" s="1"/>
      <c r="STO53" s="1"/>
      <c r="STP53" s="1"/>
      <c r="STQ53" s="1"/>
      <c r="STR53" s="1"/>
      <c r="STS53" s="1"/>
      <c r="STT53" s="1"/>
      <c r="STU53" s="1"/>
      <c r="STV53" s="1"/>
      <c r="STW53" s="1"/>
      <c r="STX53" s="1"/>
      <c r="STY53" s="1"/>
      <c r="STZ53" s="1"/>
      <c r="SUA53" s="1"/>
      <c r="SUB53" s="1"/>
      <c r="SUC53" s="1"/>
      <c r="SUD53" s="1"/>
      <c r="SUE53" s="1"/>
      <c r="SUF53" s="1"/>
      <c r="SUG53" s="1"/>
      <c r="SUH53" s="1"/>
      <c r="SUI53" s="1"/>
      <c r="SUJ53" s="1"/>
      <c r="SUK53" s="1"/>
      <c r="SUL53" s="1"/>
      <c r="SUM53" s="1"/>
      <c r="SUN53" s="1"/>
      <c r="SUO53" s="1"/>
      <c r="SUP53" s="1"/>
      <c r="SUQ53" s="1"/>
      <c r="SUR53" s="1"/>
      <c r="SUS53" s="1"/>
      <c r="SUT53" s="1"/>
      <c r="SUU53" s="1"/>
      <c r="SUV53" s="1"/>
      <c r="SUW53" s="1"/>
      <c r="SUX53" s="1"/>
      <c r="SUY53" s="1"/>
      <c r="SUZ53" s="1"/>
      <c r="SVA53" s="1"/>
      <c r="SVB53" s="1"/>
      <c r="SVC53" s="1"/>
      <c r="SVD53" s="1"/>
      <c r="SVE53" s="1"/>
      <c r="SVF53" s="1"/>
      <c r="SVG53" s="1"/>
      <c r="SVH53" s="1"/>
      <c r="SVI53" s="1"/>
      <c r="SVJ53" s="1"/>
      <c r="SVK53" s="1"/>
      <c r="SVL53" s="1"/>
      <c r="SVM53" s="1"/>
      <c r="SVN53" s="1"/>
      <c r="SVO53" s="1"/>
      <c r="SVP53" s="1"/>
      <c r="SVQ53" s="1"/>
      <c r="SVR53" s="1"/>
      <c r="SVS53" s="1"/>
      <c r="SVT53" s="1"/>
      <c r="SVU53" s="1"/>
      <c r="SVV53" s="1"/>
      <c r="SVW53" s="1"/>
      <c r="SVX53" s="1"/>
      <c r="SVY53" s="1"/>
      <c r="SVZ53" s="1"/>
      <c r="SWA53" s="1"/>
      <c r="SWB53" s="1"/>
      <c r="SWC53" s="1"/>
      <c r="SWD53" s="1"/>
      <c r="SWE53" s="1"/>
      <c r="SWF53" s="1"/>
      <c r="SWG53" s="1"/>
      <c r="SWH53" s="1"/>
      <c r="SWI53" s="1"/>
      <c r="SWJ53" s="1"/>
      <c r="SWK53" s="1"/>
      <c r="SWL53" s="1"/>
      <c r="SWM53" s="1"/>
      <c r="SWN53" s="1"/>
      <c r="SWO53" s="1"/>
      <c r="SWP53" s="1"/>
      <c r="SWQ53" s="1"/>
      <c r="SWR53" s="1"/>
      <c r="SWS53" s="1"/>
      <c r="SWT53" s="1"/>
      <c r="SWU53" s="1"/>
      <c r="SWV53" s="1"/>
      <c r="SWW53" s="1"/>
      <c r="SWX53" s="1"/>
      <c r="SWY53" s="1"/>
      <c r="SWZ53" s="1"/>
      <c r="SXA53" s="1"/>
      <c r="SXB53" s="1"/>
      <c r="SXC53" s="1"/>
      <c r="SXD53" s="1"/>
      <c r="SXE53" s="1"/>
      <c r="SXF53" s="1"/>
      <c r="SXG53" s="1"/>
      <c r="SXH53" s="1"/>
      <c r="SXI53" s="1"/>
      <c r="SXJ53" s="1"/>
      <c r="SXK53" s="1"/>
      <c r="SXL53" s="1"/>
      <c r="SXM53" s="1"/>
      <c r="SXN53" s="1"/>
      <c r="SXO53" s="1"/>
      <c r="SXP53" s="1"/>
      <c r="SXQ53" s="1"/>
      <c r="SXR53" s="1"/>
      <c r="SXS53" s="1"/>
      <c r="SXT53" s="1"/>
      <c r="SXU53" s="1"/>
      <c r="SXV53" s="1"/>
      <c r="SXW53" s="1"/>
      <c r="SXX53" s="1"/>
      <c r="SXY53" s="1"/>
      <c r="SXZ53" s="1"/>
      <c r="SYA53" s="1"/>
      <c r="SYB53" s="1"/>
      <c r="SYC53" s="1"/>
      <c r="SYD53" s="1"/>
      <c r="SYE53" s="1"/>
      <c r="SYF53" s="1"/>
      <c r="SYG53" s="1"/>
      <c r="SYH53" s="1"/>
      <c r="SYI53" s="1"/>
      <c r="SYJ53" s="1"/>
      <c r="SYK53" s="1"/>
      <c r="SYL53" s="1"/>
      <c r="SYM53" s="1"/>
      <c r="SYN53" s="1"/>
      <c r="SYO53" s="1"/>
      <c r="SYP53" s="1"/>
      <c r="SYQ53" s="1"/>
      <c r="SYR53" s="1"/>
      <c r="SYS53" s="1"/>
      <c r="SYT53" s="1"/>
      <c r="SYU53" s="1"/>
      <c r="SYV53" s="1"/>
      <c r="SYW53" s="1"/>
      <c r="SYX53" s="1"/>
      <c r="SYY53" s="1"/>
      <c r="SYZ53" s="1"/>
      <c r="SZA53" s="1"/>
      <c r="SZB53" s="1"/>
      <c r="SZC53" s="1"/>
      <c r="SZD53" s="1"/>
      <c r="SZE53" s="1"/>
      <c r="SZF53" s="1"/>
      <c r="SZG53" s="1"/>
      <c r="SZH53" s="1"/>
      <c r="SZI53" s="1"/>
      <c r="SZJ53" s="1"/>
      <c r="SZK53" s="1"/>
      <c r="SZL53" s="1"/>
      <c r="SZM53" s="1"/>
      <c r="SZN53" s="1"/>
      <c r="SZO53" s="1"/>
      <c r="SZP53" s="1"/>
      <c r="SZQ53" s="1"/>
      <c r="SZR53" s="1"/>
      <c r="SZS53" s="1"/>
      <c r="SZT53" s="1"/>
      <c r="SZU53" s="1"/>
      <c r="SZV53" s="1"/>
      <c r="SZW53" s="1"/>
      <c r="SZX53" s="1"/>
      <c r="SZY53" s="1"/>
      <c r="SZZ53" s="1"/>
      <c r="TAA53" s="1"/>
      <c r="TAB53" s="1"/>
      <c r="TAC53" s="1"/>
      <c r="TAD53" s="1"/>
      <c r="TAE53" s="1"/>
      <c r="TAF53" s="1"/>
      <c r="TAG53" s="1"/>
      <c r="TAH53" s="1"/>
      <c r="TAI53" s="1"/>
      <c r="TAJ53" s="1"/>
      <c r="TAK53" s="1"/>
      <c r="TAL53" s="1"/>
      <c r="TAM53" s="1"/>
      <c r="TAN53" s="1"/>
      <c r="TAO53" s="1"/>
      <c r="TAP53" s="1"/>
      <c r="TAQ53" s="1"/>
      <c r="TAR53" s="1"/>
      <c r="TAS53" s="1"/>
      <c r="TAT53" s="1"/>
      <c r="TAU53" s="1"/>
      <c r="TAV53" s="1"/>
      <c r="TAW53" s="1"/>
      <c r="TAX53" s="1"/>
      <c r="TAY53" s="1"/>
      <c r="TAZ53" s="1"/>
      <c r="TBA53" s="1"/>
      <c r="TBB53" s="1"/>
      <c r="TBC53" s="1"/>
      <c r="TBD53" s="1"/>
      <c r="TBE53" s="1"/>
      <c r="TBF53" s="1"/>
      <c r="TBG53" s="1"/>
      <c r="TBH53" s="1"/>
      <c r="TBI53" s="1"/>
      <c r="TBJ53" s="1"/>
      <c r="TBK53" s="1"/>
      <c r="TBL53" s="1"/>
      <c r="TBM53" s="1"/>
      <c r="TBN53" s="1"/>
      <c r="TBO53" s="1"/>
      <c r="TBP53" s="1"/>
      <c r="TBQ53" s="1"/>
      <c r="TBR53" s="1"/>
      <c r="TBS53" s="1"/>
      <c r="TBT53" s="1"/>
      <c r="TBU53" s="1"/>
      <c r="TBV53" s="1"/>
      <c r="TBW53" s="1"/>
      <c r="TBX53" s="1"/>
      <c r="TBY53" s="1"/>
      <c r="TBZ53" s="1"/>
      <c r="TCA53" s="1"/>
      <c r="TCB53" s="1"/>
      <c r="TCC53" s="1"/>
      <c r="TCD53" s="1"/>
      <c r="TCE53" s="1"/>
      <c r="TCF53" s="1"/>
      <c r="TCG53" s="1"/>
      <c r="TCH53" s="1"/>
      <c r="TCI53" s="1"/>
      <c r="TCJ53" s="1"/>
      <c r="TCK53" s="1"/>
      <c r="TCL53" s="1"/>
      <c r="TCM53" s="1"/>
      <c r="TCN53" s="1"/>
      <c r="TCO53" s="1"/>
      <c r="TCP53" s="1"/>
      <c r="TCQ53" s="1"/>
      <c r="TCR53" s="1"/>
      <c r="TCS53" s="1"/>
      <c r="TCT53" s="1"/>
      <c r="TCU53" s="1"/>
      <c r="TCV53" s="1"/>
      <c r="TCW53" s="1"/>
      <c r="TCX53" s="1"/>
      <c r="TCY53" s="1"/>
      <c r="TCZ53" s="1"/>
      <c r="TDA53" s="1"/>
      <c r="TDB53" s="1"/>
      <c r="TDC53" s="1"/>
      <c r="TDD53" s="1"/>
      <c r="TDE53" s="1"/>
      <c r="TDF53" s="1"/>
      <c r="TDG53" s="1"/>
      <c r="TDH53" s="1"/>
      <c r="TDI53" s="1"/>
      <c r="TDJ53" s="1"/>
      <c r="TDK53" s="1"/>
      <c r="TDL53" s="1"/>
      <c r="TDM53" s="1"/>
      <c r="TDN53" s="1"/>
      <c r="TDO53" s="1"/>
      <c r="TDP53" s="1"/>
      <c r="TDQ53" s="1"/>
      <c r="TDR53" s="1"/>
      <c r="TDS53" s="1"/>
      <c r="TDT53" s="1"/>
      <c r="TDU53" s="1"/>
      <c r="TDV53" s="1"/>
      <c r="TDW53" s="1"/>
      <c r="TDX53" s="1"/>
      <c r="TDY53" s="1"/>
      <c r="TDZ53" s="1"/>
      <c r="TEA53" s="1"/>
      <c r="TEB53" s="1"/>
      <c r="TEC53" s="1"/>
      <c r="TED53" s="1"/>
      <c r="TEE53" s="1"/>
      <c r="TEF53" s="1"/>
      <c r="TEG53" s="1"/>
      <c r="TEH53" s="1"/>
      <c r="TEI53" s="1"/>
      <c r="TEJ53" s="1"/>
      <c r="TEK53" s="1"/>
      <c r="TEL53" s="1"/>
      <c r="TEM53" s="1"/>
      <c r="TEN53" s="1"/>
      <c r="TEO53" s="1"/>
      <c r="TEP53" s="1"/>
      <c r="TEQ53" s="1"/>
      <c r="TER53" s="1"/>
      <c r="TES53" s="1"/>
      <c r="TET53" s="1"/>
      <c r="TEU53" s="1"/>
      <c r="TEV53" s="1"/>
      <c r="TEW53" s="1"/>
      <c r="TEX53" s="1"/>
      <c r="TEY53" s="1"/>
      <c r="TEZ53" s="1"/>
      <c r="TFA53" s="1"/>
      <c r="TFB53" s="1"/>
      <c r="TFC53" s="1"/>
      <c r="TFD53" s="1"/>
      <c r="TFE53" s="1"/>
      <c r="TFF53" s="1"/>
      <c r="TFG53" s="1"/>
      <c r="TFH53" s="1"/>
      <c r="TFI53" s="1"/>
      <c r="TFJ53" s="1"/>
      <c r="TFK53" s="1"/>
      <c r="TFL53" s="1"/>
      <c r="TFM53" s="1"/>
      <c r="TFN53" s="1"/>
      <c r="TFO53" s="1"/>
      <c r="TFP53" s="1"/>
      <c r="TFQ53" s="1"/>
      <c r="TFR53" s="1"/>
      <c r="TFS53" s="1"/>
      <c r="TFT53" s="1"/>
      <c r="TFU53" s="1"/>
      <c r="TFV53" s="1"/>
      <c r="TFW53" s="1"/>
      <c r="TFX53" s="1"/>
      <c r="TFY53" s="1"/>
      <c r="TFZ53" s="1"/>
      <c r="TGA53" s="1"/>
      <c r="TGB53" s="1"/>
      <c r="TGC53" s="1"/>
      <c r="TGD53" s="1"/>
      <c r="TGE53" s="1"/>
      <c r="TGF53" s="1"/>
      <c r="TGG53" s="1"/>
      <c r="TGH53" s="1"/>
      <c r="TGI53" s="1"/>
      <c r="TGJ53" s="1"/>
      <c r="TGK53" s="1"/>
      <c r="TGL53" s="1"/>
      <c r="TGM53" s="1"/>
      <c r="TGN53" s="1"/>
      <c r="TGO53" s="1"/>
      <c r="TGP53" s="1"/>
      <c r="TGQ53" s="1"/>
      <c r="TGR53" s="1"/>
      <c r="TGS53" s="1"/>
      <c r="TGT53" s="1"/>
      <c r="TGU53" s="1"/>
      <c r="TGV53" s="1"/>
      <c r="TGW53" s="1"/>
      <c r="TGX53" s="1"/>
      <c r="TGY53" s="1"/>
      <c r="TGZ53" s="1"/>
      <c r="THA53" s="1"/>
      <c r="THB53" s="1"/>
      <c r="THC53" s="1"/>
      <c r="THD53" s="1"/>
      <c r="THE53" s="1"/>
      <c r="THF53" s="1"/>
      <c r="THG53" s="1"/>
      <c r="THH53" s="1"/>
      <c r="THI53" s="1"/>
      <c r="THJ53" s="1"/>
      <c r="THK53" s="1"/>
      <c r="THL53" s="1"/>
      <c r="THM53" s="1"/>
      <c r="THN53" s="1"/>
      <c r="THO53" s="1"/>
      <c r="THP53" s="1"/>
      <c r="THQ53" s="1"/>
      <c r="THR53" s="1"/>
      <c r="THS53" s="1"/>
      <c r="THT53" s="1"/>
      <c r="THU53" s="1"/>
      <c r="THV53" s="1"/>
      <c r="THW53" s="1"/>
      <c r="THX53" s="1"/>
      <c r="THY53" s="1"/>
      <c r="THZ53" s="1"/>
      <c r="TIA53" s="1"/>
      <c r="TIB53" s="1"/>
      <c r="TIC53" s="1"/>
      <c r="TID53" s="1"/>
      <c r="TIE53" s="1"/>
      <c r="TIF53" s="1"/>
      <c r="TIG53" s="1"/>
      <c r="TIH53" s="1"/>
      <c r="TII53" s="1"/>
      <c r="TIJ53" s="1"/>
      <c r="TIK53" s="1"/>
      <c r="TIL53" s="1"/>
      <c r="TIM53" s="1"/>
      <c r="TIN53" s="1"/>
      <c r="TIO53" s="1"/>
      <c r="TIP53" s="1"/>
      <c r="TIQ53" s="1"/>
      <c r="TIR53" s="1"/>
      <c r="TIS53" s="1"/>
      <c r="TIT53" s="1"/>
      <c r="TIU53" s="1"/>
      <c r="TIV53" s="1"/>
      <c r="TIW53" s="1"/>
      <c r="TIX53" s="1"/>
      <c r="TIY53" s="1"/>
      <c r="TIZ53" s="1"/>
      <c r="TJA53" s="1"/>
      <c r="TJB53" s="1"/>
      <c r="TJC53" s="1"/>
      <c r="TJD53" s="1"/>
      <c r="TJE53" s="1"/>
      <c r="TJF53" s="1"/>
      <c r="TJG53" s="1"/>
      <c r="TJH53" s="1"/>
      <c r="TJI53" s="1"/>
      <c r="TJJ53" s="1"/>
      <c r="TJK53" s="1"/>
      <c r="TJL53" s="1"/>
      <c r="TJM53" s="1"/>
      <c r="TJN53" s="1"/>
      <c r="TJO53" s="1"/>
      <c r="TJP53" s="1"/>
      <c r="TJQ53" s="1"/>
      <c r="TJR53" s="1"/>
      <c r="TJS53" s="1"/>
      <c r="TJT53" s="1"/>
      <c r="TJU53" s="1"/>
      <c r="TJV53" s="1"/>
      <c r="TJW53" s="1"/>
      <c r="TJX53" s="1"/>
      <c r="TJY53" s="1"/>
      <c r="TJZ53" s="1"/>
      <c r="TKA53" s="1"/>
      <c r="TKB53" s="1"/>
      <c r="TKC53" s="1"/>
      <c r="TKD53" s="1"/>
      <c r="TKE53" s="1"/>
      <c r="TKF53" s="1"/>
      <c r="TKG53" s="1"/>
      <c r="TKH53" s="1"/>
      <c r="TKI53" s="1"/>
      <c r="TKJ53" s="1"/>
      <c r="TKK53" s="1"/>
      <c r="TKL53" s="1"/>
      <c r="TKM53" s="1"/>
      <c r="TKN53" s="1"/>
      <c r="TKO53" s="1"/>
      <c r="TKP53" s="1"/>
      <c r="TKQ53" s="1"/>
      <c r="TKR53" s="1"/>
      <c r="TKS53" s="1"/>
      <c r="TKT53" s="1"/>
      <c r="TKU53" s="1"/>
      <c r="TKV53" s="1"/>
      <c r="TKW53" s="1"/>
      <c r="TKX53" s="1"/>
      <c r="TKY53" s="1"/>
      <c r="TKZ53" s="1"/>
      <c r="TLA53" s="1"/>
      <c r="TLB53" s="1"/>
      <c r="TLC53" s="1"/>
      <c r="TLD53" s="1"/>
      <c r="TLE53" s="1"/>
      <c r="TLF53" s="1"/>
      <c r="TLG53" s="1"/>
      <c r="TLH53" s="1"/>
      <c r="TLI53" s="1"/>
      <c r="TLJ53" s="1"/>
      <c r="TLK53" s="1"/>
      <c r="TLL53" s="1"/>
      <c r="TLM53" s="1"/>
      <c r="TLN53" s="1"/>
      <c r="TLO53" s="1"/>
      <c r="TLP53" s="1"/>
      <c r="TLQ53" s="1"/>
      <c r="TLR53" s="1"/>
      <c r="TLS53" s="1"/>
      <c r="TLT53" s="1"/>
      <c r="TLU53" s="1"/>
      <c r="TLV53" s="1"/>
      <c r="TLW53" s="1"/>
      <c r="TLX53" s="1"/>
      <c r="TLY53" s="1"/>
      <c r="TLZ53" s="1"/>
      <c r="TMA53" s="1"/>
      <c r="TMB53" s="1"/>
      <c r="TMC53" s="1"/>
      <c r="TMD53" s="1"/>
      <c r="TME53" s="1"/>
      <c r="TMF53" s="1"/>
      <c r="TMG53" s="1"/>
      <c r="TMH53" s="1"/>
      <c r="TMI53" s="1"/>
      <c r="TMJ53" s="1"/>
      <c r="TMK53" s="1"/>
      <c r="TML53" s="1"/>
      <c r="TMM53" s="1"/>
      <c r="TMN53" s="1"/>
      <c r="TMO53" s="1"/>
      <c r="TMP53" s="1"/>
      <c r="TMQ53" s="1"/>
      <c r="TMR53" s="1"/>
      <c r="TMS53" s="1"/>
      <c r="TMT53" s="1"/>
      <c r="TMU53" s="1"/>
      <c r="TMV53" s="1"/>
      <c r="TMW53" s="1"/>
      <c r="TMX53" s="1"/>
      <c r="TMY53" s="1"/>
      <c r="TMZ53" s="1"/>
      <c r="TNA53" s="1"/>
      <c r="TNB53" s="1"/>
      <c r="TNC53" s="1"/>
      <c r="TND53" s="1"/>
      <c r="TNE53" s="1"/>
      <c r="TNF53" s="1"/>
      <c r="TNG53" s="1"/>
      <c r="TNH53" s="1"/>
      <c r="TNI53" s="1"/>
      <c r="TNJ53" s="1"/>
      <c r="TNK53" s="1"/>
      <c r="TNL53" s="1"/>
      <c r="TNM53" s="1"/>
      <c r="TNN53" s="1"/>
      <c r="TNO53" s="1"/>
      <c r="TNP53" s="1"/>
      <c r="TNQ53" s="1"/>
      <c r="TNR53" s="1"/>
      <c r="TNS53" s="1"/>
      <c r="TNT53" s="1"/>
      <c r="TNU53" s="1"/>
      <c r="TNV53" s="1"/>
      <c r="TNW53" s="1"/>
      <c r="TNX53" s="1"/>
      <c r="TNY53" s="1"/>
      <c r="TNZ53" s="1"/>
      <c r="TOA53" s="1"/>
      <c r="TOB53" s="1"/>
      <c r="TOC53" s="1"/>
      <c r="TOD53" s="1"/>
      <c r="TOE53" s="1"/>
      <c r="TOF53" s="1"/>
      <c r="TOG53" s="1"/>
      <c r="TOH53" s="1"/>
      <c r="TOI53" s="1"/>
      <c r="TOJ53" s="1"/>
      <c r="TOK53" s="1"/>
      <c r="TOL53" s="1"/>
      <c r="TOM53" s="1"/>
      <c r="TON53" s="1"/>
      <c r="TOO53" s="1"/>
      <c r="TOP53" s="1"/>
      <c r="TOQ53" s="1"/>
      <c r="TOR53" s="1"/>
      <c r="TOS53" s="1"/>
      <c r="TOT53" s="1"/>
      <c r="TOU53" s="1"/>
      <c r="TOV53" s="1"/>
      <c r="TOW53" s="1"/>
      <c r="TOX53" s="1"/>
      <c r="TOY53" s="1"/>
      <c r="TOZ53" s="1"/>
      <c r="TPA53" s="1"/>
      <c r="TPB53" s="1"/>
      <c r="TPC53" s="1"/>
      <c r="TPD53" s="1"/>
      <c r="TPE53" s="1"/>
      <c r="TPF53" s="1"/>
      <c r="TPG53" s="1"/>
      <c r="TPH53" s="1"/>
      <c r="TPI53" s="1"/>
      <c r="TPJ53" s="1"/>
      <c r="TPK53" s="1"/>
      <c r="TPL53" s="1"/>
      <c r="TPM53" s="1"/>
      <c r="TPN53" s="1"/>
      <c r="TPO53" s="1"/>
      <c r="TPP53" s="1"/>
      <c r="TPQ53" s="1"/>
      <c r="TPR53" s="1"/>
      <c r="TPS53" s="1"/>
      <c r="TPT53" s="1"/>
      <c r="TPU53" s="1"/>
      <c r="TPV53" s="1"/>
      <c r="TPW53" s="1"/>
      <c r="TPX53" s="1"/>
      <c r="TPY53" s="1"/>
      <c r="TPZ53" s="1"/>
      <c r="TQA53" s="1"/>
      <c r="TQB53" s="1"/>
      <c r="TQC53" s="1"/>
      <c r="TQD53" s="1"/>
      <c r="TQE53" s="1"/>
      <c r="TQF53" s="1"/>
      <c r="TQG53" s="1"/>
      <c r="TQH53" s="1"/>
      <c r="TQI53" s="1"/>
      <c r="TQJ53" s="1"/>
      <c r="TQK53" s="1"/>
      <c r="TQL53" s="1"/>
      <c r="TQM53" s="1"/>
      <c r="TQN53" s="1"/>
      <c r="TQO53" s="1"/>
      <c r="TQP53" s="1"/>
      <c r="TQQ53" s="1"/>
      <c r="TQR53" s="1"/>
      <c r="TQS53" s="1"/>
      <c r="TQT53" s="1"/>
      <c r="TQU53" s="1"/>
      <c r="TQV53" s="1"/>
      <c r="TQW53" s="1"/>
      <c r="TQX53" s="1"/>
      <c r="TQY53" s="1"/>
      <c r="TQZ53" s="1"/>
      <c r="TRA53" s="1"/>
      <c r="TRB53" s="1"/>
      <c r="TRC53" s="1"/>
      <c r="TRD53" s="1"/>
      <c r="TRE53" s="1"/>
      <c r="TRF53" s="1"/>
      <c r="TRG53" s="1"/>
      <c r="TRH53" s="1"/>
      <c r="TRI53" s="1"/>
      <c r="TRJ53" s="1"/>
      <c r="TRK53" s="1"/>
      <c r="TRL53" s="1"/>
      <c r="TRM53" s="1"/>
      <c r="TRN53" s="1"/>
      <c r="TRO53" s="1"/>
      <c r="TRP53" s="1"/>
      <c r="TRQ53" s="1"/>
      <c r="TRR53" s="1"/>
      <c r="TRS53" s="1"/>
      <c r="TRT53" s="1"/>
      <c r="TRU53" s="1"/>
      <c r="TRV53" s="1"/>
      <c r="TRW53" s="1"/>
      <c r="TRX53" s="1"/>
      <c r="TRY53" s="1"/>
      <c r="TRZ53" s="1"/>
      <c r="TSA53" s="1"/>
      <c r="TSB53" s="1"/>
      <c r="TSC53" s="1"/>
      <c r="TSD53" s="1"/>
      <c r="TSE53" s="1"/>
      <c r="TSF53" s="1"/>
      <c r="TSG53" s="1"/>
      <c r="TSH53" s="1"/>
      <c r="TSI53" s="1"/>
      <c r="TSJ53" s="1"/>
      <c r="TSK53" s="1"/>
      <c r="TSL53" s="1"/>
      <c r="TSM53" s="1"/>
      <c r="TSN53" s="1"/>
      <c r="TSO53" s="1"/>
      <c r="TSP53" s="1"/>
      <c r="TSQ53" s="1"/>
      <c r="TSR53" s="1"/>
      <c r="TSS53" s="1"/>
      <c r="TST53" s="1"/>
      <c r="TSU53" s="1"/>
      <c r="TSV53" s="1"/>
      <c r="TSW53" s="1"/>
      <c r="TSX53" s="1"/>
      <c r="TSY53" s="1"/>
      <c r="TSZ53" s="1"/>
      <c r="TTA53" s="1"/>
      <c r="TTB53" s="1"/>
      <c r="TTC53" s="1"/>
      <c r="TTD53" s="1"/>
      <c r="TTE53" s="1"/>
      <c r="TTF53" s="1"/>
      <c r="TTG53" s="1"/>
      <c r="TTH53" s="1"/>
      <c r="TTI53" s="1"/>
      <c r="TTJ53" s="1"/>
      <c r="TTK53" s="1"/>
      <c r="TTL53" s="1"/>
      <c r="TTM53" s="1"/>
      <c r="TTN53" s="1"/>
      <c r="TTO53" s="1"/>
      <c r="TTP53" s="1"/>
      <c r="TTQ53" s="1"/>
      <c r="TTR53" s="1"/>
      <c r="TTS53" s="1"/>
      <c r="TTT53" s="1"/>
      <c r="TTU53" s="1"/>
      <c r="TTV53" s="1"/>
      <c r="TTW53" s="1"/>
      <c r="TTX53" s="1"/>
      <c r="TTY53" s="1"/>
      <c r="TTZ53" s="1"/>
      <c r="TUA53" s="1"/>
      <c r="TUB53" s="1"/>
      <c r="TUC53" s="1"/>
      <c r="TUD53" s="1"/>
      <c r="TUE53" s="1"/>
      <c r="TUF53" s="1"/>
      <c r="TUG53" s="1"/>
      <c r="TUH53" s="1"/>
      <c r="TUI53" s="1"/>
      <c r="TUJ53" s="1"/>
      <c r="TUK53" s="1"/>
      <c r="TUL53" s="1"/>
      <c r="TUM53" s="1"/>
      <c r="TUN53" s="1"/>
      <c r="TUO53" s="1"/>
      <c r="TUP53" s="1"/>
      <c r="TUQ53" s="1"/>
      <c r="TUR53" s="1"/>
      <c r="TUS53" s="1"/>
      <c r="TUT53" s="1"/>
      <c r="TUU53" s="1"/>
      <c r="TUV53" s="1"/>
      <c r="TUW53" s="1"/>
      <c r="TUX53" s="1"/>
      <c r="TUY53" s="1"/>
      <c r="TUZ53" s="1"/>
      <c r="TVA53" s="1"/>
      <c r="TVB53" s="1"/>
      <c r="TVC53" s="1"/>
      <c r="TVD53" s="1"/>
      <c r="TVE53" s="1"/>
      <c r="TVF53" s="1"/>
      <c r="TVG53" s="1"/>
      <c r="TVH53" s="1"/>
      <c r="TVI53" s="1"/>
      <c r="TVJ53" s="1"/>
      <c r="TVK53" s="1"/>
      <c r="TVL53" s="1"/>
      <c r="TVM53" s="1"/>
      <c r="TVN53" s="1"/>
      <c r="TVO53" s="1"/>
      <c r="TVP53" s="1"/>
      <c r="TVQ53" s="1"/>
      <c r="TVR53" s="1"/>
      <c r="TVS53" s="1"/>
      <c r="TVT53" s="1"/>
      <c r="TVU53" s="1"/>
      <c r="TVV53" s="1"/>
      <c r="TVW53" s="1"/>
      <c r="TVX53" s="1"/>
      <c r="TVY53" s="1"/>
      <c r="TVZ53" s="1"/>
      <c r="TWA53" s="1"/>
      <c r="TWB53" s="1"/>
      <c r="TWC53" s="1"/>
      <c r="TWD53" s="1"/>
      <c r="TWE53" s="1"/>
      <c r="TWF53" s="1"/>
      <c r="TWG53" s="1"/>
      <c r="TWH53" s="1"/>
      <c r="TWI53" s="1"/>
      <c r="TWJ53" s="1"/>
      <c r="TWK53" s="1"/>
      <c r="TWL53" s="1"/>
      <c r="TWM53" s="1"/>
      <c r="TWN53" s="1"/>
      <c r="TWO53" s="1"/>
      <c r="TWP53" s="1"/>
      <c r="TWQ53" s="1"/>
      <c r="TWR53" s="1"/>
      <c r="TWS53" s="1"/>
      <c r="TWT53" s="1"/>
      <c r="TWU53" s="1"/>
      <c r="TWV53" s="1"/>
      <c r="TWW53" s="1"/>
      <c r="TWX53" s="1"/>
      <c r="TWY53" s="1"/>
      <c r="TWZ53" s="1"/>
      <c r="TXA53" s="1"/>
      <c r="TXB53" s="1"/>
      <c r="TXC53" s="1"/>
      <c r="TXD53" s="1"/>
      <c r="TXE53" s="1"/>
      <c r="TXF53" s="1"/>
      <c r="TXG53" s="1"/>
      <c r="TXH53" s="1"/>
      <c r="TXI53" s="1"/>
      <c r="TXJ53" s="1"/>
      <c r="TXK53" s="1"/>
      <c r="TXL53" s="1"/>
      <c r="TXM53" s="1"/>
      <c r="TXN53" s="1"/>
      <c r="TXO53" s="1"/>
      <c r="TXP53" s="1"/>
      <c r="TXQ53" s="1"/>
      <c r="TXR53" s="1"/>
      <c r="TXS53" s="1"/>
      <c r="TXT53" s="1"/>
      <c r="TXU53" s="1"/>
      <c r="TXV53" s="1"/>
      <c r="TXW53" s="1"/>
      <c r="TXX53" s="1"/>
      <c r="TXY53" s="1"/>
      <c r="TXZ53" s="1"/>
      <c r="TYA53" s="1"/>
      <c r="TYB53" s="1"/>
      <c r="TYC53" s="1"/>
      <c r="TYD53" s="1"/>
      <c r="TYE53" s="1"/>
      <c r="TYF53" s="1"/>
      <c r="TYG53" s="1"/>
      <c r="TYH53" s="1"/>
      <c r="TYI53" s="1"/>
      <c r="TYJ53" s="1"/>
      <c r="TYK53" s="1"/>
      <c r="TYL53" s="1"/>
      <c r="TYM53" s="1"/>
      <c r="TYN53" s="1"/>
      <c r="TYO53" s="1"/>
      <c r="TYP53" s="1"/>
      <c r="TYQ53" s="1"/>
      <c r="TYR53" s="1"/>
      <c r="TYS53" s="1"/>
      <c r="TYT53" s="1"/>
      <c r="TYU53" s="1"/>
      <c r="TYV53" s="1"/>
      <c r="TYW53" s="1"/>
      <c r="TYX53" s="1"/>
      <c r="TYY53" s="1"/>
      <c r="TYZ53" s="1"/>
      <c r="TZA53" s="1"/>
      <c r="TZB53" s="1"/>
      <c r="TZC53" s="1"/>
      <c r="TZD53" s="1"/>
      <c r="TZE53" s="1"/>
      <c r="TZF53" s="1"/>
      <c r="TZG53" s="1"/>
      <c r="TZH53" s="1"/>
      <c r="TZI53" s="1"/>
      <c r="TZJ53" s="1"/>
      <c r="TZK53" s="1"/>
      <c r="TZL53" s="1"/>
      <c r="TZM53" s="1"/>
      <c r="TZN53" s="1"/>
      <c r="TZO53" s="1"/>
      <c r="TZP53" s="1"/>
      <c r="TZQ53" s="1"/>
      <c r="TZR53" s="1"/>
      <c r="TZS53" s="1"/>
      <c r="TZT53" s="1"/>
      <c r="TZU53" s="1"/>
      <c r="TZV53" s="1"/>
      <c r="TZW53" s="1"/>
      <c r="TZX53" s="1"/>
      <c r="TZY53" s="1"/>
      <c r="TZZ53" s="1"/>
      <c r="UAA53" s="1"/>
      <c r="UAB53" s="1"/>
      <c r="UAC53" s="1"/>
      <c r="UAD53" s="1"/>
      <c r="UAE53" s="1"/>
      <c r="UAF53" s="1"/>
      <c r="UAG53" s="1"/>
      <c r="UAH53" s="1"/>
      <c r="UAI53" s="1"/>
      <c r="UAJ53" s="1"/>
      <c r="UAK53" s="1"/>
      <c r="UAL53" s="1"/>
      <c r="UAM53" s="1"/>
      <c r="UAN53" s="1"/>
      <c r="UAO53" s="1"/>
      <c r="UAP53" s="1"/>
      <c r="UAQ53" s="1"/>
      <c r="UAR53" s="1"/>
      <c r="UAS53" s="1"/>
      <c r="UAT53" s="1"/>
      <c r="UAU53" s="1"/>
      <c r="UAV53" s="1"/>
      <c r="UAW53" s="1"/>
      <c r="UAX53" s="1"/>
      <c r="UAY53" s="1"/>
      <c r="UAZ53" s="1"/>
      <c r="UBA53" s="1"/>
      <c r="UBB53" s="1"/>
      <c r="UBC53" s="1"/>
      <c r="UBD53" s="1"/>
      <c r="UBE53" s="1"/>
      <c r="UBF53" s="1"/>
      <c r="UBG53" s="1"/>
      <c r="UBH53" s="1"/>
      <c r="UBI53" s="1"/>
      <c r="UBJ53" s="1"/>
      <c r="UBK53" s="1"/>
      <c r="UBL53" s="1"/>
      <c r="UBM53" s="1"/>
      <c r="UBN53" s="1"/>
      <c r="UBO53" s="1"/>
      <c r="UBP53" s="1"/>
      <c r="UBQ53" s="1"/>
      <c r="UBR53" s="1"/>
      <c r="UBS53" s="1"/>
      <c r="UBT53" s="1"/>
      <c r="UBU53" s="1"/>
      <c r="UBV53" s="1"/>
      <c r="UBW53" s="1"/>
      <c r="UBX53" s="1"/>
      <c r="UBY53" s="1"/>
      <c r="UBZ53" s="1"/>
      <c r="UCA53" s="1"/>
      <c r="UCB53" s="1"/>
      <c r="UCC53" s="1"/>
      <c r="UCD53" s="1"/>
      <c r="UCE53" s="1"/>
      <c r="UCF53" s="1"/>
      <c r="UCG53" s="1"/>
      <c r="UCH53" s="1"/>
      <c r="UCI53" s="1"/>
      <c r="UCJ53" s="1"/>
      <c r="UCK53" s="1"/>
      <c r="UCL53" s="1"/>
      <c r="UCM53" s="1"/>
      <c r="UCN53" s="1"/>
      <c r="UCO53" s="1"/>
      <c r="UCP53" s="1"/>
      <c r="UCQ53" s="1"/>
      <c r="UCR53" s="1"/>
      <c r="UCS53" s="1"/>
      <c r="UCT53" s="1"/>
      <c r="UCU53" s="1"/>
      <c r="UCV53" s="1"/>
      <c r="UCW53" s="1"/>
      <c r="UCX53" s="1"/>
      <c r="UCY53" s="1"/>
      <c r="UCZ53" s="1"/>
      <c r="UDA53" s="1"/>
      <c r="UDB53" s="1"/>
      <c r="UDC53" s="1"/>
      <c r="UDD53" s="1"/>
      <c r="UDE53" s="1"/>
      <c r="UDF53" s="1"/>
      <c r="UDG53" s="1"/>
      <c r="UDH53" s="1"/>
      <c r="UDI53" s="1"/>
      <c r="UDJ53" s="1"/>
      <c r="UDK53" s="1"/>
      <c r="UDL53" s="1"/>
      <c r="UDM53" s="1"/>
      <c r="UDN53" s="1"/>
      <c r="UDO53" s="1"/>
      <c r="UDP53" s="1"/>
      <c r="UDQ53" s="1"/>
      <c r="UDR53" s="1"/>
      <c r="UDS53" s="1"/>
      <c r="UDT53" s="1"/>
      <c r="UDU53" s="1"/>
      <c r="UDV53" s="1"/>
      <c r="UDW53" s="1"/>
      <c r="UDX53" s="1"/>
      <c r="UDY53" s="1"/>
      <c r="UDZ53" s="1"/>
      <c r="UEA53" s="1"/>
      <c r="UEB53" s="1"/>
      <c r="UEC53" s="1"/>
      <c r="UED53" s="1"/>
      <c r="UEE53" s="1"/>
      <c r="UEF53" s="1"/>
      <c r="UEG53" s="1"/>
      <c r="UEH53" s="1"/>
      <c r="UEI53" s="1"/>
      <c r="UEJ53" s="1"/>
      <c r="UEK53" s="1"/>
      <c r="UEL53" s="1"/>
      <c r="UEM53" s="1"/>
      <c r="UEN53" s="1"/>
      <c r="UEO53" s="1"/>
      <c r="UEP53" s="1"/>
      <c r="UEQ53" s="1"/>
      <c r="UER53" s="1"/>
      <c r="UES53" s="1"/>
      <c r="UET53" s="1"/>
      <c r="UEU53" s="1"/>
      <c r="UEV53" s="1"/>
      <c r="UEW53" s="1"/>
      <c r="UEX53" s="1"/>
      <c r="UEY53" s="1"/>
      <c r="UEZ53" s="1"/>
      <c r="UFA53" s="1"/>
      <c r="UFB53" s="1"/>
      <c r="UFC53" s="1"/>
      <c r="UFD53" s="1"/>
      <c r="UFE53" s="1"/>
      <c r="UFF53" s="1"/>
      <c r="UFG53" s="1"/>
      <c r="UFH53" s="1"/>
      <c r="UFI53" s="1"/>
      <c r="UFJ53" s="1"/>
      <c r="UFK53" s="1"/>
      <c r="UFL53" s="1"/>
      <c r="UFM53" s="1"/>
      <c r="UFN53" s="1"/>
      <c r="UFO53" s="1"/>
      <c r="UFP53" s="1"/>
      <c r="UFQ53" s="1"/>
      <c r="UFR53" s="1"/>
      <c r="UFS53" s="1"/>
      <c r="UFT53" s="1"/>
      <c r="UFU53" s="1"/>
      <c r="UFV53" s="1"/>
      <c r="UFW53" s="1"/>
      <c r="UFX53" s="1"/>
      <c r="UFY53" s="1"/>
      <c r="UFZ53" s="1"/>
      <c r="UGA53" s="1"/>
      <c r="UGB53" s="1"/>
      <c r="UGC53" s="1"/>
      <c r="UGD53" s="1"/>
      <c r="UGE53" s="1"/>
      <c r="UGF53" s="1"/>
      <c r="UGG53" s="1"/>
      <c r="UGH53" s="1"/>
      <c r="UGI53" s="1"/>
      <c r="UGJ53" s="1"/>
      <c r="UGK53" s="1"/>
      <c r="UGL53" s="1"/>
      <c r="UGM53" s="1"/>
      <c r="UGN53" s="1"/>
      <c r="UGO53" s="1"/>
      <c r="UGP53" s="1"/>
      <c r="UGQ53" s="1"/>
      <c r="UGR53" s="1"/>
      <c r="UGS53" s="1"/>
      <c r="UGT53" s="1"/>
      <c r="UGU53" s="1"/>
      <c r="UGV53" s="1"/>
      <c r="UGW53" s="1"/>
      <c r="UGX53" s="1"/>
      <c r="UGY53" s="1"/>
      <c r="UGZ53" s="1"/>
      <c r="UHA53" s="1"/>
      <c r="UHB53" s="1"/>
      <c r="UHC53" s="1"/>
      <c r="UHD53" s="1"/>
      <c r="UHE53" s="1"/>
      <c r="UHF53" s="1"/>
      <c r="UHG53" s="1"/>
      <c r="UHH53" s="1"/>
      <c r="UHI53" s="1"/>
      <c r="UHJ53" s="1"/>
      <c r="UHK53" s="1"/>
      <c r="UHL53" s="1"/>
      <c r="UHM53" s="1"/>
      <c r="UHN53" s="1"/>
      <c r="UHO53" s="1"/>
      <c r="UHP53" s="1"/>
      <c r="UHQ53" s="1"/>
      <c r="UHR53" s="1"/>
      <c r="UHS53" s="1"/>
      <c r="UHT53" s="1"/>
      <c r="UHU53" s="1"/>
      <c r="UHV53" s="1"/>
      <c r="UHW53" s="1"/>
      <c r="UHX53" s="1"/>
      <c r="UHY53" s="1"/>
      <c r="UHZ53" s="1"/>
      <c r="UIA53" s="1"/>
      <c r="UIB53" s="1"/>
      <c r="UIC53" s="1"/>
      <c r="UID53" s="1"/>
      <c r="UIE53" s="1"/>
      <c r="UIF53" s="1"/>
      <c r="UIG53" s="1"/>
      <c r="UIH53" s="1"/>
      <c r="UII53" s="1"/>
      <c r="UIJ53" s="1"/>
      <c r="UIK53" s="1"/>
      <c r="UIL53" s="1"/>
      <c r="UIM53" s="1"/>
      <c r="UIN53" s="1"/>
      <c r="UIO53" s="1"/>
      <c r="UIP53" s="1"/>
      <c r="UIQ53" s="1"/>
      <c r="UIR53" s="1"/>
      <c r="UIS53" s="1"/>
      <c r="UIT53" s="1"/>
      <c r="UIU53" s="1"/>
      <c r="UIV53" s="1"/>
      <c r="UIW53" s="1"/>
      <c r="UIX53" s="1"/>
      <c r="UIY53" s="1"/>
      <c r="UIZ53" s="1"/>
      <c r="UJA53" s="1"/>
      <c r="UJB53" s="1"/>
      <c r="UJC53" s="1"/>
      <c r="UJD53" s="1"/>
      <c r="UJE53" s="1"/>
      <c r="UJF53" s="1"/>
      <c r="UJG53" s="1"/>
      <c r="UJH53" s="1"/>
      <c r="UJI53" s="1"/>
      <c r="UJJ53" s="1"/>
      <c r="UJK53" s="1"/>
      <c r="UJL53" s="1"/>
      <c r="UJM53" s="1"/>
      <c r="UJN53" s="1"/>
      <c r="UJO53" s="1"/>
      <c r="UJP53" s="1"/>
      <c r="UJQ53" s="1"/>
      <c r="UJR53" s="1"/>
      <c r="UJS53" s="1"/>
      <c r="UJT53" s="1"/>
      <c r="UJU53" s="1"/>
      <c r="UJV53" s="1"/>
      <c r="UJW53" s="1"/>
      <c r="UJX53" s="1"/>
      <c r="UJY53" s="1"/>
      <c r="UJZ53" s="1"/>
      <c r="UKA53" s="1"/>
      <c r="UKB53" s="1"/>
      <c r="UKC53" s="1"/>
      <c r="UKD53" s="1"/>
      <c r="UKE53" s="1"/>
      <c r="UKF53" s="1"/>
      <c r="UKG53" s="1"/>
      <c r="UKH53" s="1"/>
      <c r="UKI53" s="1"/>
      <c r="UKJ53" s="1"/>
      <c r="UKK53" s="1"/>
      <c r="UKL53" s="1"/>
      <c r="UKM53" s="1"/>
      <c r="UKN53" s="1"/>
      <c r="UKO53" s="1"/>
      <c r="UKP53" s="1"/>
      <c r="UKQ53" s="1"/>
      <c r="UKR53" s="1"/>
      <c r="UKS53" s="1"/>
      <c r="UKT53" s="1"/>
      <c r="UKU53" s="1"/>
      <c r="UKV53" s="1"/>
      <c r="UKW53" s="1"/>
      <c r="UKX53" s="1"/>
      <c r="UKY53" s="1"/>
      <c r="UKZ53" s="1"/>
      <c r="ULA53" s="1"/>
      <c r="ULB53" s="1"/>
      <c r="ULC53" s="1"/>
      <c r="ULD53" s="1"/>
      <c r="ULE53" s="1"/>
      <c r="ULF53" s="1"/>
      <c r="ULG53" s="1"/>
      <c r="ULH53" s="1"/>
      <c r="ULI53" s="1"/>
      <c r="ULJ53" s="1"/>
      <c r="ULK53" s="1"/>
      <c r="ULL53" s="1"/>
      <c r="ULM53" s="1"/>
      <c r="ULN53" s="1"/>
      <c r="ULO53" s="1"/>
      <c r="ULP53" s="1"/>
      <c r="ULQ53" s="1"/>
      <c r="ULR53" s="1"/>
      <c r="ULS53" s="1"/>
      <c r="ULT53" s="1"/>
      <c r="ULU53" s="1"/>
      <c r="ULV53" s="1"/>
      <c r="ULW53" s="1"/>
      <c r="ULX53" s="1"/>
      <c r="ULY53" s="1"/>
      <c r="ULZ53" s="1"/>
      <c r="UMA53" s="1"/>
      <c r="UMB53" s="1"/>
      <c r="UMC53" s="1"/>
      <c r="UMD53" s="1"/>
      <c r="UME53" s="1"/>
      <c r="UMF53" s="1"/>
      <c r="UMG53" s="1"/>
      <c r="UMH53" s="1"/>
      <c r="UMI53" s="1"/>
      <c r="UMJ53" s="1"/>
      <c r="UMK53" s="1"/>
      <c r="UML53" s="1"/>
      <c r="UMM53" s="1"/>
      <c r="UMN53" s="1"/>
      <c r="UMO53" s="1"/>
      <c r="UMP53" s="1"/>
      <c r="UMQ53" s="1"/>
      <c r="UMR53" s="1"/>
      <c r="UMS53" s="1"/>
      <c r="UMT53" s="1"/>
      <c r="UMU53" s="1"/>
      <c r="UMV53" s="1"/>
      <c r="UMW53" s="1"/>
      <c r="UMX53" s="1"/>
      <c r="UMY53" s="1"/>
      <c r="UMZ53" s="1"/>
      <c r="UNA53" s="1"/>
      <c r="UNB53" s="1"/>
      <c r="UNC53" s="1"/>
      <c r="UND53" s="1"/>
      <c r="UNE53" s="1"/>
      <c r="UNF53" s="1"/>
      <c r="UNG53" s="1"/>
      <c r="UNH53" s="1"/>
      <c r="UNI53" s="1"/>
      <c r="UNJ53" s="1"/>
      <c r="UNK53" s="1"/>
      <c r="UNL53" s="1"/>
      <c r="UNM53" s="1"/>
      <c r="UNN53" s="1"/>
      <c r="UNO53" s="1"/>
      <c r="UNP53" s="1"/>
      <c r="UNQ53" s="1"/>
      <c r="UNR53" s="1"/>
      <c r="UNS53" s="1"/>
      <c r="UNT53" s="1"/>
      <c r="UNU53" s="1"/>
      <c r="UNV53" s="1"/>
      <c r="UNW53" s="1"/>
      <c r="UNX53" s="1"/>
      <c r="UNY53" s="1"/>
      <c r="UNZ53" s="1"/>
      <c r="UOA53" s="1"/>
      <c r="UOB53" s="1"/>
      <c r="UOC53" s="1"/>
      <c r="UOD53" s="1"/>
      <c r="UOE53" s="1"/>
      <c r="UOF53" s="1"/>
      <c r="UOG53" s="1"/>
      <c r="UOH53" s="1"/>
      <c r="UOI53" s="1"/>
      <c r="UOJ53" s="1"/>
      <c r="UOK53" s="1"/>
      <c r="UOL53" s="1"/>
      <c r="UOM53" s="1"/>
      <c r="UON53" s="1"/>
      <c r="UOO53" s="1"/>
      <c r="UOP53" s="1"/>
      <c r="UOQ53" s="1"/>
      <c r="UOR53" s="1"/>
      <c r="UOS53" s="1"/>
      <c r="UOT53" s="1"/>
      <c r="UOU53" s="1"/>
      <c r="UOV53" s="1"/>
      <c r="UOW53" s="1"/>
      <c r="UOX53" s="1"/>
      <c r="UOY53" s="1"/>
      <c r="UOZ53" s="1"/>
      <c r="UPA53" s="1"/>
      <c r="UPB53" s="1"/>
      <c r="UPC53" s="1"/>
      <c r="UPD53" s="1"/>
      <c r="UPE53" s="1"/>
      <c r="UPF53" s="1"/>
      <c r="UPG53" s="1"/>
      <c r="UPH53" s="1"/>
      <c r="UPI53" s="1"/>
      <c r="UPJ53" s="1"/>
      <c r="UPK53" s="1"/>
      <c r="UPL53" s="1"/>
      <c r="UPM53" s="1"/>
      <c r="UPN53" s="1"/>
      <c r="UPO53" s="1"/>
      <c r="UPP53" s="1"/>
      <c r="UPQ53" s="1"/>
      <c r="UPR53" s="1"/>
      <c r="UPS53" s="1"/>
      <c r="UPT53" s="1"/>
      <c r="UPU53" s="1"/>
      <c r="UPV53" s="1"/>
      <c r="UPW53" s="1"/>
      <c r="UPX53" s="1"/>
      <c r="UPY53" s="1"/>
      <c r="UPZ53" s="1"/>
      <c r="UQA53" s="1"/>
      <c r="UQB53" s="1"/>
      <c r="UQC53" s="1"/>
      <c r="UQD53" s="1"/>
      <c r="UQE53" s="1"/>
      <c r="UQF53" s="1"/>
      <c r="UQG53" s="1"/>
      <c r="UQH53" s="1"/>
      <c r="UQI53" s="1"/>
      <c r="UQJ53" s="1"/>
      <c r="UQK53" s="1"/>
      <c r="UQL53" s="1"/>
      <c r="UQM53" s="1"/>
      <c r="UQN53" s="1"/>
      <c r="UQO53" s="1"/>
      <c r="UQP53" s="1"/>
      <c r="UQQ53" s="1"/>
      <c r="UQR53" s="1"/>
      <c r="UQS53" s="1"/>
      <c r="UQT53" s="1"/>
      <c r="UQU53" s="1"/>
      <c r="UQV53" s="1"/>
      <c r="UQW53" s="1"/>
      <c r="UQX53" s="1"/>
      <c r="UQY53" s="1"/>
      <c r="UQZ53" s="1"/>
      <c r="URA53" s="1"/>
      <c r="URB53" s="1"/>
      <c r="URC53" s="1"/>
      <c r="URD53" s="1"/>
      <c r="URE53" s="1"/>
      <c r="URF53" s="1"/>
      <c r="URG53" s="1"/>
      <c r="URH53" s="1"/>
      <c r="URI53" s="1"/>
      <c r="URJ53" s="1"/>
      <c r="URK53" s="1"/>
      <c r="URL53" s="1"/>
      <c r="URM53" s="1"/>
      <c r="URN53" s="1"/>
      <c r="URO53" s="1"/>
      <c r="URP53" s="1"/>
      <c r="URQ53" s="1"/>
      <c r="URR53" s="1"/>
      <c r="URS53" s="1"/>
      <c r="URT53" s="1"/>
      <c r="URU53" s="1"/>
      <c r="URV53" s="1"/>
      <c r="URW53" s="1"/>
      <c r="URX53" s="1"/>
      <c r="URY53" s="1"/>
      <c r="URZ53" s="1"/>
      <c r="USA53" s="1"/>
      <c r="USB53" s="1"/>
      <c r="USC53" s="1"/>
      <c r="USD53" s="1"/>
      <c r="USE53" s="1"/>
      <c r="USF53" s="1"/>
      <c r="USG53" s="1"/>
      <c r="USH53" s="1"/>
      <c r="USI53" s="1"/>
      <c r="USJ53" s="1"/>
      <c r="USK53" s="1"/>
      <c r="USL53" s="1"/>
      <c r="USM53" s="1"/>
      <c r="USN53" s="1"/>
      <c r="USO53" s="1"/>
      <c r="USP53" s="1"/>
      <c r="USQ53" s="1"/>
      <c r="USR53" s="1"/>
      <c r="USS53" s="1"/>
      <c r="UST53" s="1"/>
      <c r="USU53" s="1"/>
      <c r="USV53" s="1"/>
      <c r="USW53" s="1"/>
      <c r="USX53" s="1"/>
      <c r="USY53" s="1"/>
      <c r="USZ53" s="1"/>
      <c r="UTA53" s="1"/>
      <c r="UTB53" s="1"/>
      <c r="UTC53" s="1"/>
      <c r="UTD53" s="1"/>
      <c r="UTE53" s="1"/>
      <c r="UTF53" s="1"/>
      <c r="UTG53" s="1"/>
      <c r="UTH53" s="1"/>
      <c r="UTI53" s="1"/>
      <c r="UTJ53" s="1"/>
      <c r="UTK53" s="1"/>
      <c r="UTL53" s="1"/>
      <c r="UTM53" s="1"/>
      <c r="UTN53" s="1"/>
      <c r="UTO53" s="1"/>
      <c r="UTP53" s="1"/>
      <c r="UTQ53" s="1"/>
      <c r="UTR53" s="1"/>
      <c r="UTS53" s="1"/>
      <c r="UTT53" s="1"/>
      <c r="UTU53" s="1"/>
      <c r="UTV53" s="1"/>
      <c r="UTW53" s="1"/>
      <c r="UTX53" s="1"/>
      <c r="UTY53" s="1"/>
      <c r="UTZ53" s="1"/>
      <c r="UUA53" s="1"/>
      <c r="UUB53" s="1"/>
      <c r="UUC53" s="1"/>
      <c r="UUD53" s="1"/>
      <c r="UUE53" s="1"/>
      <c r="UUF53" s="1"/>
      <c r="UUG53" s="1"/>
      <c r="UUH53" s="1"/>
      <c r="UUI53" s="1"/>
      <c r="UUJ53" s="1"/>
      <c r="UUK53" s="1"/>
      <c r="UUL53" s="1"/>
      <c r="UUM53" s="1"/>
      <c r="UUN53" s="1"/>
      <c r="UUO53" s="1"/>
      <c r="UUP53" s="1"/>
      <c r="UUQ53" s="1"/>
      <c r="UUR53" s="1"/>
      <c r="UUS53" s="1"/>
      <c r="UUT53" s="1"/>
      <c r="UUU53" s="1"/>
      <c r="UUV53" s="1"/>
      <c r="UUW53" s="1"/>
      <c r="UUX53" s="1"/>
      <c r="UUY53" s="1"/>
      <c r="UUZ53" s="1"/>
      <c r="UVA53" s="1"/>
      <c r="UVB53" s="1"/>
      <c r="UVC53" s="1"/>
      <c r="UVD53" s="1"/>
      <c r="UVE53" s="1"/>
      <c r="UVF53" s="1"/>
      <c r="UVG53" s="1"/>
      <c r="UVH53" s="1"/>
      <c r="UVI53" s="1"/>
      <c r="UVJ53" s="1"/>
      <c r="UVK53" s="1"/>
      <c r="UVL53" s="1"/>
      <c r="UVM53" s="1"/>
      <c r="UVN53" s="1"/>
      <c r="UVO53" s="1"/>
      <c r="UVP53" s="1"/>
      <c r="UVQ53" s="1"/>
      <c r="UVR53" s="1"/>
      <c r="UVS53" s="1"/>
      <c r="UVT53" s="1"/>
      <c r="UVU53" s="1"/>
      <c r="UVV53" s="1"/>
      <c r="UVW53" s="1"/>
      <c r="UVX53" s="1"/>
      <c r="UVY53" s="1"/>
      <c r="UVZ53" s="1"/>
      <c r="UWA53" s="1"/>
      <c r="UWB53" s="1"/>
      <c r="UWC53" s="1"/>
      <c r="UWD53" s="1"/>
      <c r="UWE53" s="1"/>
      <c r="UWF53" s="1"/>
      <c r="UWG53" s="1"/>
      <c r="UWH53" s="1"/>
      <c r="UWI53" s="1"/>
      <c r="UWJ53" s="1"/>
      <c r="UWK53" s="1"/>
      <c r="UWL53" s="1"/>
      <c r="UWM53" s="1"/>
      <c r="UWN53" s="1"/>
      <c r="UWO53" s="1"/>
      <c r="UWP53" s="1"/>
      <c r="UWQ53" s="1"/>
      <c r="UWR53" s="1"/>
      <c r="UWS53" s="1"/>
      <c r="UWT53" s="1"/>
      <c r="UWU53" s="1"/>
      <c r="UWV53" s="1"/>
      <c r="UWW53" s="1"/>
      <c r="UWX53" s="1"/>
      <c r="UWY53" s="1"/>
      <c r="UWZ53" s="1"/>
      <c r="UXA53" s="1"/>
      <c r="UXB53" s="1"/>
      <c r="UXC53" s="1"/>
      <c r="UXD53" s="1"/>
      <c r="UXE53" s="1"/>
      <c r="UXF53" s="1"/>
      <c r="UXG53" s="1"/>
      <c r="UXH53" s="1"/>
      <c r="UXI53" s="1"/>
      <c r="UXJ53" s="1"/>
      <c r="UXK53" s="1"/>
      <c r="UXL53" s="1"/>
      <c r="UXM53" s="1"/>
      <c r="UXN53" s="1"/>
      <c r="UXO53" s="1"/>
      <c r="UXP53" s="1"/>
      <c r="UXQ53" s="1"/>
      <c r="UXR53" s="1"/>
      <c r="UXS53" s="1"/>
      <c r="UXT53" s="1"/>
      <c r="UXU53" s="1"/>
      <c r="UXV53" s="1"/>
      <c r="UXW53" s="1"/>
      <c r="UXX53" s="1"/>
      <c r="UXY53" s="1"/>
      <c r="UXZ53" s="1"/>
      <c r="UYA53" s="1"/>
      <c r="UYB53" s="1"/>
      <c r="UYC53" s="1"/>
      <c r="UYD53" s="1"/>
      <c r="UYE53" s="1"/>
      <c r="UYF53" s="1"/>
      <c r="UYG53" s="1"/>
      <c r="UYH53" s="1"/>
      <c r="UYI53" s="1"/>
      <c r="UYJ53" s="1"/>
      <c r="UYK53" s="1"/>
      <c r="UYL53" s="1"/>
      <c r="UYM53" s="1"/>
      <c r="UYN53" s="1"/>
      <c r="UYO53" s="1"/>
      <c r="UYP53" s="1"/>
      <c r="UYQ53" s="1"/>
      <c r="UYR53" s="1"/>
      <c r="UYS53" s="1"/>
      <c r="UYT53" s="1"/>
      <c r="UYU53" s="1"/>
      <c r="UYV53" s="1"/>
      <c r="UYW53" s="1"/>
      <c r="UYX53" s="1"/>
      <c r="UYY53" s="1"/>
      <c r="UYZ53" s="1"/>
      <c r="UZA53" s="1"/>
      <c r="UZB53" s="1"/>
      <c r="UZC53" s="1"/>
      <c r="UZD53" s="1"/>
      <c r="UZE53" s="1"/>
      <c r="UZF53" s="1"/>
      <c r="UZG53" s="1"/>
      <c r="UZH53" s="1"/>
      <c r="UZI53" s="1"/>
      <c r="UZJ53" s="1"/>
      <c r="UZK53" s="1"/>
      <c r="UZL53" s="1"/>
      <c r="UZM53" s="1"/>
      <c r="UZN53" s="1"/>
      <c r="UZO53" s="1"/>
      <c r="UZP53" s="1"/>
      <c r="UZQ53" s="1"/>
      <c r="UZR53" s="1"/>
      <c r="UZS53" s="1"/>
      <c r="UZT53" s="1"/>
      <c r="UZU53" s="1"/>
      <c r="UZV53" s="1"/>
      <c r="UZW53" s="1"/>
      <c r="UZX53" s="1"/>
      <c r="UZY53" s="1"/>
      <c r="UZZ53" s="1"/>
      <c r="VAA53" s="1"/>
      <c r="VAB53" s="1"/>
      <c r="VAC53" s="1"/>
      <c r="VAD53" s="1"/>
      <c r="VAE53" s="1"/>
      <c r="VAF53" s="1"/>
      <c r="VAG53" s="1"/>
      <c r="VAH53" s="1"/>
      <c r="VAI53" s="1"/>
      <c r="VAJ53" s="1"/>
      <c r="VAK53" s="1"/>
      <c r="VAL53" s="1"/>
      <c r="VAM53" s="1"/>
      <c r="VAN53" s="1"/>
      <c r="VAO53" s="1"/>
      <c r="VAP53" s="1"/>
      <c r="VAQ53" s="1"/>
      <c r="VAR53" s="1"/>
      <c r="VAS53" s="1"/>
      <c r="VAT53" s="1"/>
      <c r="VAU53" s="1"/>
      <c r="VAV53" s="1"/>
      <c r="VAW53" s="1"/>
      <c r="VAX53" s="1"/>
      <c r="VAY53" s="1"/>
      <c r="VAZ53" s="1"/>
      <c r="VBA53" s="1"/>
      <c r="VBB53" s="1"/>
      <c r="VBC53" s="1"/>
      <c r="VBD53" s="1"/>
      <c r="VBE53" s="1"/>
      <c r="VBF53" s="1"/>
      <c r="VBG53" s="1"/>
      <c r="VBH53" s="1"/>
      <c r="VBI53" s="1"/>
      <c r="VBJ53" s="1"/>
      <c r="VBK53" s="1"/>
      <c r="VBL53" s="1"/>
      <c r="VBM53" s="1"/>
      <c r="VBN53" s="1"/>
      <c r="VBO53" s="1"/>
      <c r="VBP53" s="1"/>
      <c r="VBQ53" s="1"/>
      <c r="VBR53" s="1"/>
      <c r="VBS53" s="1"/>
      <c r="VBT53" s="1"/>
      <c r="VBU53" s="1"/>
      <c r="VBV53" s="1"/>
      <c r="VBW53" s="1"/>
      <c r="VBX53" s="1"/>
      <c r="VBY53" s="1"/>
      <c r="VBZ53" s="1"/>
      <c r="VCA53" s="1"/>
      <c r="VCB53" s="1"/>
      <c r="VCC53" s="1"/>
      <c r="VCD53" s="1"/>
      <c r="VCE53" s="1"/>
      <c r="VCF53" s="1"/>
      <c r="VCG53" s="1"/>
      <c r="VCH53" s="1"/>
      <c r="VCI53" s="1"/>
      <c r="VCJ53" s="1"/>
      <c r="VCK53" s="1"/>
      <c r="VCL53" s="1"/>
      <c r="VCM53" s="1"/>
      <c r="VCN53" s="1"/>
      <c r="VCO53" s="1"/>
      <c r="VCP53" s="1"/>
      <c r="VCQ53" s="1"/>
      <c r="VCR53" s="1"/>
      <c r="VCS53" s="1"/>
      <c r="VCT53" s="1"/>
      <c r="VCU53" s="1"/>
      <c r="VCV53" s="1"/>
      <c r="VCW53" s="1"/>
      <c r="VCX53" s="1"/>
      <c r="VCY53" s="1"/>
      <c r="VCZ53" s="1"/>
      <c r="VDA53" s="1"/>
      <c r="VDB53" s="1"/>
      <c r="VDC53" s="1"/>
      <c r="VDD53" s="1"/>
      <c r="VDE53" s="1"/>
      <c r="VDF53" s="1"/>
      <c r="VDG53" s="1"/>
      <c r="VDH53" s="1"/>
      <c r="VDI53" s="1"/>
      <c r="VDJ53" s="1"/>
      <c r="VDK53" s="1"/>
      <c r="VDL53" s="1"/>
      <c r="VDM53" s="1"/>
      <c r="VDN53" s="1"/>
      <c r="VDO53" s="1"/>
      <c r="VDP53" s="1"/>
      <c r="VDQ53" s="1"/>
      <c r="VDR53" s="1"/>
      <c r="VDS53" s="1"/>
      <c r="VDT53" s="1"/>
      <c r="VDU53" s="1"/>
      <c r="VDV53" s="1"/>
      <c r="VDW53" s="1"/>
      <c r="VDX53" s="1"/>
      <c r="VDY53" s="1"/>
      <c r="VDZ53" s="1"/>
      <c r="VEA53" s="1"/>
      <c r="VEB53" s="1"/>
      <c r="VEC53" s="1"/>
      <c r="VED53" s="1"/>
      <c r="VEE53" s="1"/>
      <c r="VEF53" s="1"/>
      <c r="VEG53" s="1"/>
      <c r="VEH53" s="1"/>
      <c r="VEI53" s="1"/>
      <c r="VEJ53" s="1"/>
      <c r="VEK53" s="1"/>
      <c r="VEL53" s="1"/>
      <c r="VEM53" s="1"/>
      <c r="VEN53" s="1"/>
      <c r="VEO53" s="1"/>
      <c r="VEP53" s="1"/>
      <c r="VEQ53" s="1"/>
      <c r="VER53" s="1"/>
      <c r="VES53" s="1"/>
      <c r="VET53" s="1"/>
      <c r="VEU53" s="1"/>
      <c r="VEV53" s="1"/>
      <c r="VEW53" s="1"/>
      <c r="VEX53" s="1"/>
      <c r="VEY53" s="1"/>
      <c r="VEZ53" s="1"/>
      <c r="VFA53" s="1"/>
      <c r="VFB53" s="1"/>
      <c r="VFC53" s="1"/>
      <c r="VFD53" s="1"/>
      <c r="VFE53" s="1"/>
      <c r="VFF53" s="1"/>
      <c r="VFG53" s="1"/>
      <c r="VFH53" s="1"/>
      <c r="VFI53" s="1"/>
      <c r="VFJ53" s="1"/>
      <c r="VFK53" s="1"/>
      <c r="VFL53" s="1"/>
      <c r="VFM53" s="1"/>
      <c r="VFN53" s="1"/>
      <c r="VFO53" s="1"/>
      <c r="VFP53" s="1"/>
      <c r="VFQ53" s="1"/>
      <c r="VFR53" s="1"/>
      <c r="VFS53" s="1"/>
      <c r="VFT53" s="1"/>
      <c r="VFU53" s="1"/>
      <c r="VFV53" s="1"/>
      <c r="VFW53" s="1"/>
      <c r="VFX53" s="1"/>
      <c r="VFY53" s="1"/>
      <c r="VFZ53" s="1"/>
      <c r="VGA53" s="1"/>
      <c r="VGB53" s="1"/>
      <c r="VGC53" s="1"/>
      <c r="VGD53" s="1"/>
      <c r="VGE53" s="1"/>
      <c r="VGF53" s="1"/>
      <c r="VGG53" s="1"/>
      <c r="VGH53" s="1"/>
      <c r="VGI53" s="1"/>
      <c r="VGJ53" s="1"/>
      <c r="VGK53" s="1"/>
      <c r="VGL53" s="1"/>
      <c r="VGM53" s="1"/>
      <c r="VGN53" s="1"/>
      <c r="VGO53" s="1"/>
      <c r="VGP53" s="1"/>
      <c r="VGQ53" s="1"/>
      <c r="VGR53" s="1"/>
      <c r="VGS53" s="1"/>
      <c r="VGT53" s="1"/>
      <c r="VGU53" s="1"/>
      <c r="VGV53" s="1"/>
      <c r="VGW53" s="1"/>
      <c r="VGX53" s="1"/>
      <c r="VGY53" s="1"/>
      <c r="VGZ53" s="1"/>
      <c r="VHA53" s="1"/>
      <c r="VHB53" s="1"/>
      <c r="VHC53" s="1"/>
      <c r="VHD53" s="1"/>
      <c r="VHE53" s="1"/>
      <c r="VHF53" s="1"/>
      <c r="VHG53" s="1"/>
      <c r="VHH53" s="1"/>
      <c r="VHI53" s="1"/>
      <c r="VHJ53" s="1"/>
      <c r="VHK53" s="1"/>
      <c r="VHL53" s="1"/>
      <c r="VHM53" s="1"/>
      <c r="VHN53" s="1"/>
      <c r="VHO53" s="1"/>
      <c r="VHP53" s="1"/>
      <c r="VHQ53" s="1"/>
      <c r="VHR53" s="1"/>
      <c r="VHS53" s="1"/>
      <c r="VHT53" s="1"/>
      <c r="VHU53" s="1"/>
      <c r="VHV53" s="1"/>
      <c r="VHW53" s="1"/>
      <c r="VHX53" s="1"/>
      <c r="VHY53" s="1"/>
      <c r="VHZ53" s="1"/>
      <c r="VIA53" s="1"/>
      <c r="VIB53" s="1"/>
      <c r="VIC53" s="1"/>
      <c r="VID53" s="1"/>
      <c r="VIE53" s="1"/>
      <c r="VIF53" s="1"/>
      <c r="VIG53" s="1"/>
      <c r="VIH53" s="1"/>
      <c r="VII53" s="1"/>
      <c r="VIJ53" s="1"/>
      <c r="VIK53" s="1"/>
      <c r="VIL53" s="1"/>
      <c r="VIM53" s="1"/>
      <c r="VIN53" s="1"/>
      <c r="VIO53" s="1"/>
      <c r="VIP53" s="1"/>
      <c r="VIQ53" s="1"/>
      <c r="VIR53" s="1"/>
      <c r="VIS53" s="1"/>
      <c r="VIT53" s="1"/>
      <c r="VIU53" s="1"/>
      <c r="VIV53" s="1"/>
      <c r="VIW53" s="1"/>
      <c r="VIX53" s="1"/>
      <c r="VIY53" s="1"/>
      <c r="VIZ53" s="1"/>
      <c r="VJA53" s="1"/>
      <c r="VJB53" s="1"/>
      <c r="VJC53" s="1"/>
      <c r="VJD53" s="1"/>
      <c r="VJE53" s="1"/>
      <c r="VJF53" s="1"/>
      <c r="VJG53" s="1"/>
      <c r="VJH53" s="1"/>
      <c r="VJI53" s="1"/>
      <c r="VJJ53" s="1"/>
      <c r="VJK53" s="1"/>
      <c r="VJL53" s="1"/>
      <c r="VJM53" s="1"/>
      <c r="VJN53" s="1"/>
      <c r="VJO53" s="1"/>
      <c r="VJP53" s="1"/>
      <c r="VJQ53" s="1"/>
      <c r="VJR53" s="1"/>
      <c r="VJS53" s="1"/>
      <c r="VJT53" s="1"/>
      <c r="VJU53" s="1"/>
      <c r="VJV53" s="1"/>
      <c r="VJW53" s="1"/>
      <c r="VJX53" s="1"/>
      <c r="VJY53" s="1"/>
      <c r="VJZ53" s="1"/>
      <c r="VKA53" s="1"/>
      <c r="VKB53" s="1"/>
      <c r="VKC53" s="1"/>
      <c r="VKD53" s="1"/>
      <c r="VKE53" s="1"/>
      <c r="VKF53" s="1"/>
      <c r="VKG53" s="1"/>
      <c r="VKH53" s="1"/>
      <c r="VKI53" s="1"/>
      <c r="VKJ53" s="1"/>
      <c r="VKK53" s="1"/>
      <c r="VKL53" s="1"/>
      <c r="VKM53" s="1"/>
      <c r="VKN53" s="1"/>
      <c r="VKO53" s="1"/>
      <c r="VKP53" s="1"/>
      <c r="VKQ53" s="1"/>
      <c r="VKR53" s="1"/>
      <c r="VKS53" s="1"/>
      <c r="VKT53" s="1"/>
      <c r="VKU53" s="1"/>
      <c r="VKV53" s="1"/>
      <c r="VKW53" s="1"/>
      <c r="VKX53" s="1"/>
      <c r="VKY53" s="1"/>
      <c r="VKZ53" s="1"/>
      <c r="VLA53" s="1"/>
      <c r="VLB53" s="1"/>
      <c r="VLC53" s="1"/>
      <c r="VLD53" s="1"/>
      <c r="VLE53" s="1"/>
      <c r="VLF53" s="1"/>
      <c r="VLG53" s="1"/>
      <c r="VLH53" s="1"/>
      <c r="VLI53" s="1"/>
      <c r="VLJ53" s="1"/>
      <c r="VLK53" s="1"/>
      <c r="VLL53" s="1"/>
      <c r="VLM53" s="1"/>
      <c r="VLN53" s="1"/>
      <c r="VLO53" s="1"/>
      <c r="VLP53" s="1"/>
      <c r="VLQ53" s="1"/>
      <c r="VLR53" s="1"/>
      <c r="VLS53" s="1"/>
      <c r="VLT53" s="1"/>
      <c r="VLU53" s="1"/>
      <c r="VLV53" s="1"/>
      <c r="VLW53" s="1"/>
      <c r="VLX53" s="1"/>
      <c r="VLY53" s="1"/>
      <c r="VLZ53" s="1"/>
      <c r="VMA53" s="1"/>
      <c r="VMB53" s="1"/>
      <c r="VMC53" s="1"/>
      <c r="VMD53" s="1"/>
      <c r="VME53" s="1"/>
      <c r="VMF53" s="1"/>
      <c r="VMG53" s="1"/>
      <c r="VMH53" s="1"/>
      <c r="VMI53" s="1"/>
      <c r="VMJ53" s="1"/>
      <c r="VMK53" s="1"/>
      <c r="VML53" s="1"/>
      <c r="VMM53" s="1"/>
      <c r="VMN53" s="1"/>
      <c r="VMO53" s="1"/>
      <c r="VMP53" s="1"/>
      <c r="VMQ53" s="1"/>
      <c r="VMR53" s="1"/>
      <c r="VMS53" s="1"/>
      <c r="VMT53" s="1"/>
      <c r="VMU53" s="1"/>
      <c r="VMV53" s="1"/>
      <c r="VMW53" s="1"/>
      <c r="VMX53" s="1"/>
      <c r="VMY53" s="1"/>
      <c r="VMZ53" s="1"/>
      <c r="VNA53" s="1"/>
      <c r="VNB53" s="1"/>
      <c r="VNC53" s="1"/>
      <c r="VND53" s="1"/>
      <c r="VNE53" s="1"/>
      <c r="VNF53" s="1"/>
      <c r="VNG53" s="1"/>
      <c r="VNH53" s="1"/>
      <c r="VNI53" s="1"/>
      <c r="VNJ53" s="1"/>
      <c r="VNK53" s="1"/>
      <c r="VNL53" s="1"/>
      <c r="VNM53" s="1"/>
      <c r="VNN53" s="1"/>
      <c r="VNO53" s="1"/>
      <c r="VNP53" s="1"/>
      <c r="VNQ53" s="1"/>
      <c r="VNR53" s="1"/>
      <c r="VNS53" s="1"/>
      <c r="VNT53" s="1"/>
      <c r="VNU53" s="1"/>
      <c r="VNV53" s="1"/>
      <c r="VNW53" s="1"/>
      <c r="VNX53" s="1"/>
      <c r="VNY53" s="1"/>
      <c r="VNZ53" s="1"/>
      <c r="VOA53" s="1"/>
      <c r="VOB53" s="1"/>
      <c r="VOC53" s="1"/>
      <c r="VOD53" s="1"/>
      <c r="VOE53" s="1"/>
      <c r="VOF53" s="1"/>
      <c r="VOG53" s="1"/>
      <c r="VOH53" s="1"/>
      <c r="VOI53" s="1"/>
      <c r="VOJ53" s="1"/>
      <c r="VOK53" s="1"/>
      <c r="VOL53" s="1"/>
      <c r="VOM53" s="1"/>
      <c r="VON53" s="1"/>
      <c r="VOO53" s="1"/>
      <c r="VOP53" s="1"/>
      <c r="VOQ53" s="1"/>
      <c r="VOR53" s="1"/>
      <c r="VOS53" s="1"/>
      <c r="VOT53" s="1"/>
      <c r="VOU53" s="1"/>
      <c r="VOV53" s="1"/>
      <c r="VOW53" s="1"/>
      <c r="VOX53" s="1"/>
      <c r="VOY53" s="1"/>
      <c r="VOZ53" s="1"/>
      <c r="VPA53" s="1"/>
      <c r="VPB53" s="1"/>
      <c r="VPC53" s="1"/>
      <c r="VPD53" s="1"/>
      <c r="VPE53" s="1"/>
      <c r="VPF53" s="1"/>
      <c r="VPG53" s="1"/>
      <c r="VPH53" s="1"/>
      <c r="VPI53" s="1"/>
      <c r="VPJ53" s="1"/>
      <c r="VPK53" s="1"/>
      <c r="VPL53" s="1"/>
      <c r="VPM53" s="1"/>
      <c r="VPN53" s="1"/>
      <c r="VPO53" s="1"/>
      <c r="VPP53" s="1"/>
      <c r="VPQ53" s="1"/>
      <c r="VPR53" s="1"/>
      <c r="VPS53" s="1"/>
      <c r="VPT53" s="1"/>
      <c r="VPU53" s="1"/>
      <c r="VPV53" s="1"/>
      <c r="VPW53" s="1"/>
      <c r="VPX53" s="1"/>
      <c r="VPY53" s="1"/>
      <c r="VPZ53" s="1"/>
      <c r="VQA53" s="1"/>
      <c r="VQB53" s="1"/>
      <c r="VQC53" s="1"/>
      <c r="VQD53" s="1"/>
      <c r="VQE53" s="1"/>
      <c r="VQF53" s="1"/>
      <c r="VQG53" s="1"/>
      <c r="VQH53" s="1"/>
      <c r="VQI53" s="1"/>
      <c r="VQJ53" s="1"/>
      <c r="VQK53" s="1"/>
      <c r="VQL53" s="1"/>
      <c r="VQM53" s="1"/>
      <c r="VQN53" s="1"/>
      <c r="VQO53" s="1"/>
      <c r="VQP53" s="1"/>
      <c r="VQQ53" s="1"/>
      <c r="VQR53" s="1"/>
      <c r="VQS53" s="1"/>
      <c r="VQT53" s="1"/>
      <c r="VQU53" s="1"/>
      <c r="VQV53" s="1"/>
      <c r="VQW53" s="1"/>
      <c r="VQX53" s="1"/>
      <c r="VQY53" s="1"/>
      <c r="VQZ53" s="1"/>
      <c r="VRA53" s="1"/>
      <c r="VRB53" s="1"/>
      <c r="VRC53" s="1"/>
      <c r="VRD53" s="1"/>
      <c r="VRE53" s="1"/>
      <c r="VRF53" s="1"/>
      <c r="VRG53" s="1"/>
      <c r="VRH53" s="1"/>
      <c r="VRI53" s="1"/>
      <c r="VRJ53" s="1"/>
      <c r="VRK53" s="1"/>
      <c r="VRL53" s="1"/>
      <c r="VRM53" s="1"/>
      <c r="VRN53" s="1"/>
      <c r="VRO53" s="1"/>
      <c r="VRP53" s="1"/>
      <c r="VRQ53" s="1"/>
      <c r="VRR53" s="1"/>
      <c r="VRS53" s="1"/>
      <c r="VRT53" s="1"/>
      <c r="VRU53" s="1"/>
      <c r="VRV53" s="1"/>
      <c r="VRW53" s="1"/>
      <c r="VRX53" s="1"/>
      <c r="VRY53" s="1"/>
      <c r="VRZ53" s="1"/>
      <c r="VSA53" s="1"/>
      <c r="VSB53" s="1"/>
      <c r="VSC53" s="1"/>
      <c r="VSD53" s="1"/>
      <c r="VSE53" s="1"/>
      <c r="VSF53" s="1"/>
      <c r="VSG53" s="1"/>
      <c r="VSH53" s="1"/>
      <c r="VSI53" s="1"/>
      <c r="VSJ53" s="1"/>
      <c r="VSK53" s="1"/>
      <c r="VSL53" s="1"/>
      <c r="VSM53" s="1"/>
      <c r="VSN53" s="1"/>
      <c r="VSO53" s="1"/>
      <c r="VSP53" s="1"/>
      <c r="VSQ53" s="1"/>
    </row>
    <row r="54" spans="2:15383" ht="20.100000000000001" customHeight="1">
      <c r="B54" s="3"/>
      <c r="C54" s="3"/>
      <c r="D54" s="17"/>
      <c r="E54" s="24"/>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6"/>
      <c r="AT54" s="27"/>
      <c r="AU54" s="27"/>
    </row>
    <row r="55" spans="2:15383" s="3" customFormat="1" ht="20.100000000000001" customHeight="1">
      <c r="D55" s="17"/>
      <c r="E55" s="18" t="s">
        <v>22</v>
      </c>
      <c r="F55" s="25"/>
      <c r="G55" s="25"/>
      <c r="H55" s="25"/>
      <c r="I55" s="25"/>
      <c r="J55" s="25"/>
      <c r="K55" s="25"/>
      <c r="L55" s="25"/>
      <c r="M55" s="25"/>
      <c r="N55" s="25"/>
      <c r="O55" s="25"/>
      <c r="P55" s="25"/>
      <c r="Q55" s="25"/>
      <c r="R55" s="25"/>
      <c r="S55" s="25"/>
      <c r="T55" s="25"/>
      <c r="U55" s="25"/>
      <c r="V55" s="28"/>
      <c r="W55" s="25"/>
      <c r="X55" s="25"/>
      <c r="Y55" s="25"/>
      <c r="Z55" s="25"/>
      <c r="AA55" s="25"/>
      <c r="AB55" s="25"/>
      <c r="AC55" s="25"/>
      <c r="AD55" s="25"/>
      <c r="AE55" s="25"/>
      <c r="AF55" s="25"/>
      <c r="AG55" s="25"/>
      <c r="AH55" s="25"/>
      <c r="AI55" s="25"/>
      <c r="AJ55" s="25"/>
      <c r="AK55" s="25"/>
      <c r="AL55" s="25"/>
      <c r="AM55" s="25"/>
      <c r="AN55" s="25"/>
      <c r="AO55" s="25"/>
      <c r="AP55" s="25"/>
      <c r="AQ55" s="25"/>
      <c r="AR55" s="25"/>
      <c r="AS55" s="23"/>
    </row>
    <row r="56" spans="2:15383" s="3" customFormat="1" ht="20.100000000000001" customHeight="1">
      <c r="D56" s="17"/>
      <c r="E56" s="24"/>
      <c r="F56" s="22"/>
      <c r="G56" s="22"/>
      <c r="H56" s="22"/>
      <c r="I56" s="22"/>
      <c r="J56" s="22"/>
      <c r="K56" s="22"/>
      <c r="L56" s="22"/>
      <c r="M56" s="22"/>
      <c r="N56" s="22"/>
      <c r="O56" s="22"/>
      <c r="P56" s="22"/>
      <c r="Q56" s="22"/>
      <c r="R56" s="22"/>
      <c r="S56" s="22"/>
      <c r="T56" s="22"/>
      <c r="U56" s="22"/>
      <c r="V56" s="584" t="str">
        <f>HYPERLINK("#'債務伝票データ'!A1","債務伝票データ")</f>
        <v>債務伝票データ</v>
      </c>
      <c r="W56" s="584"/>
      <c r="X56" s="584"/>
      <c r="Y56" s="584"/>
      <c r="Z56" s="584"/>
      <c r="AA56" s="584"/>
      <c r="AB56" s="584"/>
      <c r="AC56" s="584"/>
      <c r="AD56" s="584"/>
      <c r="AE56" s="584"/>
      <c r="AF56" s="584"/>
      <c r="AG56" s="584"/>
      <c r="AH56" s="584"/>
      <c r="AI56" s="584"/>
      <c r="AJ56" s="584"/>
      <c r="AK56" s="584"/>
      <c r="AL56" s="584"/>
      <c r="AM56" s="584"/>
      <c r="AN56" s="19"/>
      <c r="AO56" s="19"/>
      <c r="AP56" s="19"/>
      <c r="AQ56" s="19"/>
      <c r="AR56" s="19"/>
      <c r="AS56" s="23"/>
    </row>
    <row r="57" spans="2:15383" s="3" customFormat="1" ht="20.100000000000001" customHeight="1">
      <c r="D57" s="17"/>
      <c r="E57" s="24"/>
      <c r="F57" s="22"/>
      <c r="G57" s="22"/>
      <c r="H57" s="22"/>
      <c r="I57" s="22"/>
      <c r="J57" s="22"/>
      <c r="K57" s="22"/>
      <c r="L57" s="22"/>
      <c r="M57" s="22"/>
      <c r="N57" s="22"/>
      <c r="O57" s="22"/>
      <c r="P57" s="22"/>
      <c r="Q57" s="22"/>
      <c r="R57" s="22"/>
      <c r="S57" s="22"/>
      <c r="T57" s="22"/>
      <c r="U57" s="22"/>
      <c r="V57" s="584" t="str">
        <f>HYPERLINK("#'支払情報データ'!A1","支払情報データ")</f>
        <v>支払情報データ</v>
      </c>
      <c r="W57" s="584"/>
      <c r="X57" s="584"/>
      <c r="Y57" s="584"/>
      <c r="Z57" s="584"/>
      <c r="AA57" s="584"/>
      <c r="AB57" s="584"/>
      <c r="AC57" s="584"/>
      <c r="AD57" s="584"/>
      <c r="AE57" s="584"/>
      <c r="AF57" s="584"/>
      <c r="AG57" s="584"/>
      <c r="AH57" s="584"/>
      <c r="AI57" s="584"/>
      <c r="AJ57" s="584"/>
      <c r="AK57" s="584"/>
      <c r="AL57" s="584"/>
      <c r="AM57" s="584"/>
      <c r="AN57" s="19"/>
      <c r="AO57" s="19"/>
      <c r="AP57" s="19"/>
      <c r="AQ57" s="19"/>
      <c r="AR57" s="19"/>
      <c r="AS57" s="23"/>
    </row>
    <row r="58" spans="2:15383" s="3" customFormat="1" ht="20.100000000000001" customHeight="1">
      <c r="D58" s="17"/>
      <c r="E58" s="24"/>
      <c r="F58" s="22"/>
      <c r="G58" s="22"/>
      <c r="H58" s="22"/>
      <c r="I58" s="22"/>
      <c r="J58" s="22"/>
      <c r="K58" s="22"/>
      <c r="L58" s="22"/>
      <c r="M58" s="22"/>
      <c r="N58" s="22"/>
      <c r="O58" s="22"/>
      <c r="P58" s="22"/>
      <c r="Q58" s="22"/>
      <c r="R58" s="22"/>
      <c r="S58" s="22"/>
      <c r="T58" s="22"/>
      <c r="U58" s="22"/>
      <c r="V58" s="584" t="str">
        <f>HYPERLINK("#'支払伝票データ'!A1","支払伝票データ")</f>
        <v>支払伝票データ</v>
      </c>
      <c r="W58" s="584"/>
      <c r="X58" s="584"/>
      <c r="Y58" s="584"/>
      <c r="Z58" s="584"/>
      <c r="AA58" s="584"/>
      <c r="AB58" s="584"/>
      <c r="AC58" s="584"/>
      <c r="AD58" s="584"/>
      <c r="AE58" s="584"/>
      <c r="AF58" s="584"/>
      <c r="AG58" s="584"/>
      <c r="AH58" s="584"/>
      <c r="AI58" s="584"/>
      <c r="AJ58" s="584"/>
      <c r="AK58" s="584"/>
      <c r="AL58" s="584"/>
      <c r="AM58" s="584"/>
      <c r="AN58" s="19"/>
      <c r="AO58" s="19"/>
      <c r="AP58" s="19"/>
      <c r="AQ58" s="19"/>
      <c r="AR58" s="19"/>
      <c r="AS58" s="23"/>
    </row>
    <row r="59" spans="2:15383" s="3" customFormat="1" ht="20.100000000000001" customHeight="1">
      <c r="D59" s="17"/>
      <c r="E59" s="24"/>
      <c r="F59" s="22"/>
      <c r="G59" s="22"/>
      <c r="H59" s="22"/>
      <c r="I59" s="22"/>
      <c r="J59" s="22"/>
      <c r="K59" s="22"/>
      <c r="L59" s="22"/>
      <c r="M59" s="22"/>
      <c r="N59" s="22"/>
      <c r="O59" s="22"/>
      <c r="P59" s="22"/>
      <c r="Q59" s="22"/>
      <c r="R59" s="22"/>
      <c r="S59" s="22"/>
      <c r="T59" s="22"/>
      <c r="U59" s="22"/>
      <c r="V59" s="584" t="str">
        <f>HYPERLINK("#'債務残高データ'!A1","債務残高データ")</f>
        <v>債務残高データ</v>
      </c>
      <c r="W59" s="584"/>
      <c r="X59" s="584"/>
      <c r="Y59" s="584"/>
      <c r="Z59" s="584"/>
      <c r="AA59" s="584"/>
      <c r="AB59" s="584"/>
      <c r="AC59" s="584"/>
      <c r="AD59" s="584"/>
      <c r="AE59" s="584"/>
      <c r="AF59" s="584"/>
      <c r="AG59" s="584"/>
      <c r="AH59" s="584"/>
      <c r="AI59" s="584"/>
      <c r="AJ59" s="584"/>
      <c r="AK59" s="584"/>
      <c r="AL59" s="584"/>
      <c r="AM59" s="584"/>
      <c r="AN59" s="19"/>
      <c r="AO59" s="19"/>
      <c r="AP59" s="19"/>
      <c r="AQ59" s="19"/>
      <c r="AR59" s="19"/>
      <c r="AS59" s="23"/>
    </row>
    <row r="60" spans="2:15383" s="3" customFormat="1" ht="20.100000000000001" customHeight="1">
      <c r="D60" s="17"/>
      <c r="E60" s="24"/>
      <c r="F60" s="22"/>
      <c r="G60" s="22"/>
      <c r="H60" s="22"/>
      <c r="I60" s="22"/>
      <c r="J60" s="22"/>
      <c r="K60" s="22"/>
      <c r="L60" s="22"/>
      <c r="M60" s="22"/>
      <c r="N60" s="22"/>
      <c r="O60" s="22"/>
      <c r="P60" s="22"/>
      <c r="Q60" s="22"/>
      <c r="R60" s="22"/>
      <c r="S60" s="22"/>
      <c r="T60" s="22"/>
      <c r="U60" s="22"/>
      <c r="V60" s="584" t="str">
        <f>HYPERLINK("#'前払金残高データ'!A1","前払金残高データ")</f>
        <v>前払金残高データ</v>
      </c>
      <c r="W60" s="584"/>
      <c r="X60" s="584"/>
      <c r="Y60" s="584"/>
      <c r="Z60" s="584"/>
      <c r="AA60" s="584"/>
      <c r="AB60" s="584"/>
      <c r="AC60" s="584"/>
      <c r="AD60" s="584"/>
      <c r="AE60" s="584"/>
      <c r="AF60" s="584"/>
      <c r="AG60" s="584"/>
      <c r="AH60" s="584"/>
      <c r="AI60" s="584"/>
      <c r="AJ60" s="584"/>
      <c r="AK60" s="584"/>
      <c r="AL60" s="584"/>
      <c r="AM60" s="584"/>
      <c r="AN60" s="19"/>
      <c r="AO60" s="19"/>
      <c r="AP60" s="19"/>
      <c r="AQ60" s="19"/>
      <c r="AR60" s="19"/>
      <c r="AS60" s="23"/>
    </row>
    <row r="61" spans="2:15383" s="3" customFormat="1" ht="20.100000000000001" customHeight="1">
      <c r="D61" s="17"/>
      <c r="E61" s="24"/>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19"/>
      <c r="AM61" s="19"/>
      <c r="AN61" s="19"/>
      <c r="AO61" s="19"/>
      <c r="AP61" s="19"/>
      <c r="AQ61" s="19"/>
      <c r="AR61" s="19"/>
      <c r="AS61" s="23"/>
    </row>
    <row r="62" spans="2:15383" s="3" customFormat="1" ht="20.100000000000001" customHeight="1">
      <c r="D62" s="17"/>
      <c r="E62" s="18" t="s">
        <v>23</v>
      </c>
      <c r="F62" s="25"/>
      <c r="G62" s="25"/>
      <c r="H62" s="25"/>
      <c r="I62" s="25"/>
      <c r="J62" s="25"/>
      <c r="K62" s="25"/>
      <c r="L62" s="25"/>
      <c r="M62" s="25"/>
      <c r="N62" s="25"/>
      <c r="O62" s="25"/>
      <c r="P62" s="25"/>
      <c r="Q62" s="25"/>
      <c r="R62" s="25"/>
      <c r="S62" s="25"/>
      <c r="T62" s="25"/>
      <c r="U62" s="25"/>
      <c r="V62" s="28"/>
      <c r="W62" s="25"/>
      <c r="X62" s="25"/>
      <c r="Y62" s="25"/>
      <c r="Z62" s="25"/>
      <c r="AA62" s="25"/>
      <c r="AB62" s="25"/>
      <c r="AC62" s="25"/>
      <c r="AD62" s="25"/>
      <c r="AE62" s="25"/>
      <c r="AF62" s="25"/>
      <c r="AG62" s="25"/>
      <c r="AH62" s="25"/>
      <c r="AI62" s="25"/>
      <c r="AJ62" s="25"/>
      <c r="AK62" s="25"/>
      <c r="AL62" s="25"/>
      <c r="AM62" s="25"/>
      <c r="AN62" s="25"/>
      <c r="AO62" s="25"/>
      <c r="AP62" s="25"/>
      <c r="AQ62" s="25"/>
      <c r="AR62" s="25"/>
      <c r="AS62" s="23"/>
    </row>
    <row r="63" spans="2:15383" s="3" customFormat="1" ht="20.100000000000001" customHeight="1">
      <c r="D63" s="17"/>
      <c r="E63" s="24"/>
      <c r="F63" s="22"/>
      <c r="G63" s="22"/>
      <c r="H63" s="22"/>
      <c r="I63" s="22"/>
      <c r="J63" s="22"/>
      <c r="K63" s="22"/>
      <c r="L63" s="22"/>
      <c r="M63" s="22"/>
      <c r="N63" s="22"/>
      <c r="O63" s="22"/>
      <c r="P63" s="22"/>
      <c r="Q63" s="22"/>
      <c r="R63" s="22"/>
      <c r="S63" s="22"/>
      <c r="T63" s="22"/>
      <c r="U63" s="22"/>
      <c r="V63" s="584" t="str">
        <f>HYPERLINK("#'入荷伝票データ'!A1","入荷伝票データ")</f>
        <v>入荷伝票データ</v>
      </c>
      <c r="W63" s="584"/>
      <c r="X63" s="584"/>
      <c r="Y63" s="584"/>
      <c r="Z63" s="584"/>
      <c r="AA63" s="584"/>
      <c r="AB63" s="584"/>
      <c r="AC63" s="584"/>
      <c r="AD63" s="584"/>
      <c r="AE63" s="584"/>
      <c r="AF63" s="584"/>
      <c r="AG63" s="584"/>
      <c r="AH63" s="584"/>
      <c r="AI63" s="584"/>
      <c r="AJ63" s="584"/>
      <c r="AK63" s="584"/>
      <c r="AL63" s="584"/>
      <c r="AM63" s="584"/>
      <c r="AN63" s="19"/>
      <c r="AO63" s="19"/>
      <c r="AP63" s="19"/>
      <c r="AQ63" s="19"/>
      <c r="AR63" s="19"/>
      <c r="AS63" s="23"/>
    </row>
    <row r="64" spans="2:15383" s="3" customFormat="1" ht="20.100000000000001" customHeight="1">
      <c r="D64" s="17"/>
      <c r="E64" s="24"/>
      <c r="F64" s="22"/>
      <c r="G64" s="22"/>
      <c r="H64" s="22"/>
      <c r="I64" s="22"/>
      <c r="J64" s="22"/>
      <c r="K64" s="22"/>
      <c r="L64" s="22"/>
      <c r="M64" s="22"/>
      <c r="N64" s="22"/>
      <c r="O64" s="22"/>
      <c r="P64" s="22"/>
      <c r="Q64" s="22"/>
      <c r="R64" s="22"/>
      <c r="S64" s="22"/>
      <c r="T64" s="22"/>
      <c r="U64" s="22"/>
      <c r="V64" s="584" t="str">
        <f>HYPERLINK("#'出荷伝票データ'!A1","出荷伝票データ")</f>
        <v>出荷伝票データ</v>
      </c>
      <c r="W64" s="584"/>
      <c r="X64" s="584"/>
      <c r="Y64" s="584"/>
      <c r="Z64" s="584"/>
      <c r="AA64" s="584"/>
      <c r="AB64" s="584"/>
      <c r="AC64" s="584"/>
      <c r="AD64" s="584"/>
      <c r="AE64" s="584"/>
      <c r="AF64" s="584"/>
      <c r="AG64" s="584"/>
      <c r="AH64" s="584"/>
      <c r="AI64" s="584"/>
      <c r="AJ64" s="584"/>
      <c r="AK64" s="584"/>
      <c r="AL64" s="584"/>
      <c r="AM64" s="584"/>
      <c r="AN64" s="19"/>
      <c r="AO64" s="19"/>
      <c r="AP64" s="19"/>
      <c r="AQ64" s="19"/>
      <c r="AR64" s="19"/>
      <c r="AS64" s="23"/>
    </row>
    <row r="65" spans="4:45" s="3" customFormat="1" ht="20.100000000000001" customHeight="1">
      <c r="D65" s="17"/>
      <c r="E65" s="24"/>
      <c r="F65" s="22"/>
      <c r="G65" s="22"/>
      <c r="H65" s="22"/>
      <c r="I65" s="22"/>
      <c r="J65" s="22"/>
      <c r="K65" s="22"/>
      <c r="L65" s="22"/>
      <c r="M65" s="22"/>
      <c r="N65" s="22"/>
      <c r="O65" s="22"/>
      <c r="P65" s="22"/>
      <c r="Q65" s="22"/>
      <c r="R65" s="22"/>
      <c r="S65" s="22"/>
      <c r="T65" s="22"/>
      <c r="U65" s="22"/>
      <c r="V65" s="584" t="str">
        <f>HYPERLINK("#'構成品振替伝票データ'!A1","構成品振替伝票データ")</f>
        <v>構成品振替伝票データ</v>
      </c>
      <c r="W65" s="584"/>
      <c r="X65" s="584"/>
      <c r="Y65" s="584"/>
      <c r="Z65" s="584"/>
      <c r="AA65" s="584"/>
      <c r="AB65" s="584"/>
      <c r="AC65" s="584"/>
      <c r="AD65" s="584"/>
      <c r="AE65" s="584"/>
      <c r="AF65" s="584"/>
      <c r="AG65" s="584"/>
      <c r="AH65" s="584"/>
      <c r="AI65" s="584"/>
      <c r="AJ65" s="584"/>
      <c r="AK65" s="584"/>
      <c r="AL65" s="584"/>
      <c r="AM65" s="584"/>
      <c r="AN65" s="19"/>
      <c r="AO65" s="19"/>
      <c r="AP65" s="19"/>
      <c r="AQ65" s="19"/>
      <c r="AR65" s="19"/>
      <c r="AS65" s="23"/>
    </row>
    <row r="66" spans="4:45" s="3" customFormat="1" ht="20.100000000000001" customHeight="1">
      <c r="D66" s="17"/>
      <c r="E66" s="24"/>
      <c r="F66" s="22"/>
      <c r="G66" s="22"/>
      <c r="H66" s="22"/>
      <c r="I66" s="22"/>
      <c r="J66" s="22"/>
      <c r="K66" s="22"/>
      <c r="L66" s="22"/>
      <c r="M66" s="22"/>
      <c r="N66" s="22"/>
      <c r="O66" s="22"/>
      <c r="P66" s="22"/>
      <c r="Q66" s="22"/>
      <c r="R66" s="22"/>
      <c r="S66" s="22"/>
      <c r="T66" s="22"/>
      <c r="U66" s="22"/>
      <c r="V66" s="584" t="str">
        <f>HYPERLINK("#'倉庫振替伝票データ'!A1","倉庫振替伝票データ")</f>
        <v>倉庫振替伝票データ</v>
      </c>
      <c r="W66" s="584"/>
      <c r="X66" s="584"/>
      <c r="Y66" s="584"/>
      <c r="Z66" s="584"/>
      <c r="AA66" s="584"/>
      <c r="AB66" s="584"/>
      <c r="AC66" s="584"/>
      <c r="AD66" s="584"/>
      <c r="AE66" s="584"/>
      <c r="AF66" s="584"/>
      <c r="AG66" s="584"/>
      <c r="AH66" s="584"/>
      <c r="AI66" s="584"/>
      <c r="AJ66" s="584"/>
      <c r="AK66" s="584"/>
      <c r="AL66" s="584"/>
      <c r="AM66" s="584"/>
      <c r="AN66" s="19"/>
      <c r="AO66" s="19"/>
      <c r="AP66" s="19"/>
      <c r="AQ66" s="19"/>
      <c r="AR66" s="19"/>
      <c r="AS66" s="23"/>
    </row>
    <row r="67" spans="4:45" s="3" customFormat="1" ht="20.100000000000001" customHeight="1">
      <c r="D67" s="17"/>
      <c r="E67" s="24"/>
      <c r="F67" s="22"/>
      <c r="G67" s="22"/>
      <c r="H67" s="22"/>
      <c r="I67" s="22"/>
      <c r="J67" s="22"/>
      <c r="K67" s="22"/>
      <c r="L67" s="22"/>
      <c r="M67" s="22"/>
      <c r="N67" s="22"/>
      <c r="O67" s="22"/>
      <c r="P67" s="22"/>
      <c r="Q67" s="22"/>
      <c r="R67" s="22"/>
      <c r="S67" s="22"/>
      <c r="T67" s="22"/>
      <c r="U67" s="22"/>
      <c r="V67" s="584" t="str">
        <f>HYPERLINK("#'荷姿振替伝票データ'!A1","荷姿振替伝票データ")</f>
        <v>荷姿振替伝票データ</v>
      </c>
      <c r="W67" s="584"/>
      <c r="X67" s="584"/>
      <c r="Y67" s="584"/>
      <c r="Z67" s="584"/>
      <c r="AA67" s="584"/>
      <c r="AB67" s="584"/>
      <c r="AC67" s="584"/>
      <c r="AD67" s="584"/>
      <c r="AE67" s="584"/>
      <c r="AF67" s="584"/>
      <c r="AG67" s="584"/>
      <c r="AH67" s="584"/>
      <c r="AI67" s="584"/>
      <c r="AJ67" s="584"/>
      <c r="AK67" s="584"/>
      <c r="AL67" s="584"/>
      <c r="AM67" s="584"/>
      <c r="AN67" s="19"/>
      <c r="AO67" s="19"/>
      <c r="AP67" s="19"/>
      <c r="AQ67" s="19"/>
      <c r="AR67" s="19"/>
      <c r="AS67" s="23"/>
    </row>
    <row r="68" spans="4:45" s="3" customFormat="1" ht="20.100000000000001" customHeight="1">
      <c r="D68" s="17"/>
      <c r="E68" s="24"/>
      <c r="F68" s="22"/>
      <c r="G68" s="22"/>
      <c r="H68" s="22"/>
      <c r="I68" s="22"/>
      <c r="J68" s="22"/>
      <c r="K68" s="22"/>
      <c r="L68" s="22"/>
      <c r="M68" s="22"/>
      <c r="N68" s="22"/>
      <c r="O68" s="22"/>
      <c r="P68" s="22"/>
      <c r="Q68" s="22"/>
      <c r="R68" s="22"/>
      <c r="S68" s="22"/>
      <c r="T68" s="22"/>
      <c r="U68" s="22"/>
      <c r="V68" s="584" t="str">
        <f>HYPERLINK("#'他勘定振替伝票データ'!A1","他勘定振替伝票データ")</f>
        <v>他勘定振替伝票データ</v>
      </c>
      <c r="W68" s="584"/>
      <c r="X68" s="584"/>
      <c r="Y68" s="584"/>
      <c r="Z68" s="584"/>
      <c r="AA68" s="584"/>
      <c r="AB68" s="584"/>
      <c r="AC68" s="584"/>
      <c r="AD68" s="584"/>
      <c r="AE68" s="584"/>
      <c r="AF68" s="584"/>
      <c r="AG68" s="584"/>
      <c r="AH68" s="584"/>
      <c r="AI68" s="584"/>
      <c r="AJ68" s="584"/>
      <c r="AK68" s="584"/>
      <c r="AL68" s="584"/>
      <c r="AM68" s="584"/>
      <c r="AN68" s="19"/>
      <c r="AO68" s="19"/>
      <c r="AP68" s="19"/>
      <c r="AQ68" s="19"/>
      <c r="AR68" s="19"/>
      <c r="AS68" s="23"/>
    </row>
    <row r="69" spans="4:45" s="3" customFormat="1" ht="20.100000000000001" customHeight="1">
      <c r="D69" s="17"/>
      <c r="E69" s="24"/>
      <c r="F69" s="22"/>
      <c r="G69" s="22"/>
      <c r="H69" s="22"/>
      <c r="I69" s="22"/>
      <c r="J69" s="22"/>
      <c r="K69" s="22"/>
      <c r="L69" s="22"/>
      <c r="M69" s="22"/>
      <c r="N69" s="22"/>
      <c r="O69" s="22"/>
      <c r="P69" s="22"/>
      <c r="Q69" s="22"/>
      <c r="R69" s="22"/>
      <c r="S69" s="22"/>
      <c r="T69" s="22"/>
      <c r="U69" s="22"/>
      <c r="V69" s="584" t="str">
        <f>HYPERLINK("#'預り品振替伝票データ'!A1","預り品振替伝票データ")</f>
        <v>預り品振替伝票データ</v>
      </c>
      <c r="W69" s="584"/>
      <c r="X69" s="584"/>
      <c r="Y69" s="584"/>
      <c r="Z69" s="584"/>
      <c r="AA69" s="584"/>
      <c r="AB69" s="584"/>
      <c r="AC69" s="584"/>
      <c r="AD69" s="584"/>
      <c r="AE69" s="584"/>
      <c r="AF69" s="584"/>
      <c r="AG69" s="584"/>
      <c r="AH69" s="584"/>
      <c r="AI69" s="584"/>
      <c r="AJ69" s="584"/>
      <c r="AK69" s="584"/>
      <c r="AL69" s="584"/>
      <c r="AM69" s="584"/>
      <c r="AN69" s="19"/>
      <c r="AO69" s="19"/>
      <c r="AP69" s="19"/>
      <c r="AQ69" s="19"/>
      <c r="AR69" s="19"/>
      <c r="AS69" s="23"/>
    </row>
    <row r="70" spans="4:45" s="3" customFormat="1" ht="20.100000000000001" customHeight="1">
      <c r="D70" s="17"/>
      <c r="E70" s="24"/>
      <c r="F70" s="22"/>
      <c r="G70" s="22"/>
      <c r="H70" s="22"/>
      <c r="I70" s="22"/>
      <c r="J70" s="22"/>
      <c r="K70" s="22"/>
      <c r="L70" s="22"/>
      <c r="M70" s="22"/>
      <c r="N70" s="22"/>
      <c r="O70" s="22"/>
      <c r="P70" s="22"/>
      <c r="Q70" s="22"/>
      <c r="R70" s="22"/>
      <c r="S70" s="22"/>
      <c r="T70" s="22"/>
      <c r="U70" s="22"/>
      <c r="V70" s="584" t="str">
        <f>HYPERLINK("#'実地棚卸データ'!A1","実地棚卸データ")</f>
        <v>実地棚卸データ</v>
      </c>
      <c r="W70" s="584"/>
      <c r="X70" s="584"/>
      <c r="Y70" s="584"/>
      <c r="Z70" s="584"/>
      <c r="AA70" s="584"/>
      <c r="AB70" s="584"/>
      <c r="AC70" s="584"/>
      <c r="AD70" s="584"/>
      <c r="AE70" s="584"/>
      <c r="AF70" s="584"/>
      <c r="AG70" s="584"/>
      <c r="AH70" s="584"/>
      <c r="AI70" s="584"/>
      <c r="AJ70" s="584"/>
      <c r="AK70" s="584"/>
      <c r="AL70" s="584"/>
      <c r="AM70" s="584"/>
      <c r="AN70" s="19"/>
      <c r="AO70" s="19"/>
      <c r="AP70" s="19"/>
      <c r="AQ70" s="19"/>
      <c r="AR70" s="19"/>
      <c r="AS70" s="23"/>
    </row>
    <row r="71" spans="4:45" s="3" customFormat="1" ht="20.100000000000001" customHeight="1">
      <c r="D71" s="17"/>
      <c r="E71" s="24"/>
      <c r="F71" s="22"/>
      <c r="G71" s="22"/>
      <c r="H71" s="22"/>
      <c r="I71" s="22"/>
      <c r="J71" s="22"/>
      <c r="K71" s="22"/>
      <c r="L71" s="22"/>
      <c r="M71" s="22"/>
      <c r="N71" s="22"/>
      <c r="O71" s="22"/>
      <c r="P71" s="22"/>
      <c r="Q71" s="22"/>
      <c r="R71" s="22"/>
      <c r="S71" s="22"/>
      <c r="T71" s="22"/>
      <c r="U71" s="22"/>
      <c r="V71" s="584" t="str">
        <f>HYPERLINK("#'在庫残高データ'!A1","在庫残高データ")</f>
        <v>在庫残高データ</v>
      </c>
      <c r="W71" s="584"/>
      <c r="X71" s="584"/>
      <c r="Y71" s="584"/>
      <c r="Z71" s="584"/>
      <c r="AA71" s="584"/>
      <c r="AB71" s="584"/>
      <c r="AC71" s="584"/>
      <c r="AD71" s="584"/>
      <c r="AE71" s="584"/>
      <c r="AF71" s="584"/>
      <c r="AG71" s="584"/>
      <c r="AH71" s="584"/>
      <c r="AI71" s="584"/>
      <c r="AJ71" s="584"/>
      <c r="AK71" s="584"/>
      <c r="AL71" s="584"/>
      <c r="AM71" s="584"/>
      <c r="AN71" s="19"/>
      <c r="AO71" s="19"/>
      <c r="AP71" s="19"/>
      <c r="AQ71" s="19"/>
      <c r="AR71" s="19"/>
      <c r="AS71" s="23"/>
    </row>
    <row r="72" spans="4:45" s="3" customFormat="1" ht="15" customHeight="1" thickBot="1">
      <c r="D72" s="33"/>
      <c r="E72" s="34"/>
      <c r="F72" s="35"/>
      <c r="G72" s="35"/>
      <c r="H72" s="35"/>
      <c r="I72" s="35"/>
      <c r="J72" s="35"/>
      <c r="K72" s="35"/>
      <c r="L72" s="35"/>
      <c r="M72" s="36"/>
      <c r="N72" s="36"/>
      <c r="O72" s="36"/>
      <c r="P72" s="36"/>
      <c r="Q72" s="36"/>
      <c r="R72" s="36"/>
      <c r="S72" s="36"/>
      <c r="T72" s="37"/>
      <c r="U72" s="37"/>
      <c r="V72" s="34"/>
      <c r="W72" s="37"/>
      <c r="X72" s="37"/>
      <c r="Y72" s="37"/>
      <c r="Z72" s="37"/>
      <c r="AA72" s="37"/>
      <c r="AB72" s="37"/>
      <c r="AC72" s="36"/>
      <c r="AD72" s="36"/>
      <c r="AE72" s="36"/>
      <c r="AF72" s="36"/>
      <c r="AG72" s="36"/>
      <c r="AH72" s="36"/>
      <c r="AI72" s="36"/>
      <c r="AJ72" s="37"/>
      <c r="AK72" s="37"/>
      <c r="AL72" s="37"/>
      <c r="AM72" s="37"/>
      <c r="AN72" s="37"/>
      <c r="AO72" s="37"/>
      <c r="AP72" s="37"/>
      <c r="AQ72" s="37"/>
      <c r="AR72" s="37"/>
      <c r="AS72" s="38"/>
    </row>
    <row r="73" spans="4:45" s="3" customFormat="1" ht="15" customHeight="1">
      <c r="D73" s="39"/>
      <c r="E73" s="39"/>
      <c r="F73" s="39"/>
      <c r="G73" s="39"/>
      <c r="H73" s="39"/>
      <c r="I73" s="39"/>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Q73" s="39"/>
      <c r="AR73" s="39"/>
      <c r="AS73" s="39"/>
    </row>
  </sheetData>
  <mergeCells count="54">
    <mergeCell ref="V71:AM71"/>
    <mergeCell ref="V65:AM65"/>
    <mergeCell ref="V66:AM66"/>
    <mergeCell ref="V67:AM67"/>
    <mergeCell ref="V68:AM68"/>
    <mergeCell ref="V69:AM69"/>
    <mergeCell ref="V70:AM70"/>
    <mergeCell ref="V64:AM64"/>
    <mergeCell ref="V56:AM56"/>
    <mergeCell ref="V57:AM57"/>
    <mergeCell ref="V58:AM58"/>
    <mergeCell ref="V59:AM59"/>
    <mergeCell ref="V60:AM60"/>
    <mergeCell ref="V63:AM63"/>
    <mergeCell ref="V47:AM47"/>
    <mergeCell ref="V48:AM48"/>
    <mergeCell ref="V49:AM49"/>
    <mergeCell ref="V52:AM52"/>
    <mergeCell ref="V53:AM53"/>
    <mergeCell ref="V42:AM42"/>
    <mergeCell ref="V43:AM43"/>
    <mergeCell ref="V44:AM44"/>
    <mergeCell ref="V45:AM45"/>
    <mergeCell ref="V46:AM46"/>
    <mergeCell ref="V37:AM37"/>
    <mergeCell ref="V38:AM38"/>
    <mergeCell ref="V39:AM39"/>
    <mergeCell ref="V40:AM40"/>
    <mergeCell ref="V41:AM41"/>
    <mergeCell ref="V36:AM36"/>
    <mergeCell ref="V22:AM22"/>
    <mergeCell ref="V23:AM23"/>
    <mergeCell ref="V24:AM24"/>
    <mergeCell ref="V27:AM27"/>
    <mergeCell ref="V28:AM28"/>
    <mergeCell ref="V29:AM29"/>
    <mergeCell ref="V30:AM30"/>
    <mergeCell ref="V31:AM31"/>
    <mergeCell ref="V32:AM32"/>
    <mergeCell ref="V35:AM35"/>
    <mergeCell ref="V9:AM9"/>
    <mergeCell ref="V8:AM8"/>
    <mergeCell ref="V21:AM21"/>
    <mergeCell ref="V10:AM10"/>
    <mergeCell ref="V11:AM11"/>
    <mergeCell ref="V12:AM12"/>
    <mergeCell ref="V13:AM13"/>
    <mergeCell ref="V14:AM14"/>
    <mergeCell ref="V15:AM15"/>
    <mergeCell ref="V16:AM16"/>
    <mergeCell ref="V17:AM17"/>
    <mergeCell ref="V18:AM18"/>
    <mergeCell ref="V19:AM19"/>
    <mergeCell ref="V20:AM20"/>
  </mergeCells>
  <phoneticPr fontId="4"/>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8"/>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3.9" customHeight="1" thickBot="1">
      <c r="A2" s="41"/>
      <c r="B2" s="191" t="s">
        <v>6</v>
      </c>
      <c r="C2" s="192"/>
      <c r="D2" s="192"/>
      <c r="E2" s="192"/>
      <c r="F2" s="192"/>
      <c r="G2" s="193"/>
      <c r="H2" s="194"/>
    </row>
    <row r="3" spans="1:8" ht="13.5" customHeight="1">
      <c r="A3" s="45"/>
      <c r="B3" s="241"/>
      <c r="C3" s="241"/>
      <c r="D3" s="241"/>
      <c r="E3" s="241"/>
      <c r="F3" s="241"/>
      <c r="G3" s="241"/>
      <c r="H3" s="196"/>
    </row>
    <row r="4" spans="1:8" ht="13.5" customHeight="1">
      <c r="A4" s="45"/>
      <c r="B4" s="41"/>
      <c r="C4" s="41"/>
      <c r="D4" s="41"/>
      <c r="E4" s="41"/>
      <c r="F4" s="41"/>
      <c r="G4" s="448" t="s">
        <v>6933</v>
      </c>
      <c r="H4" s="196"/>
    </row>
    <row r="5" spans="1:8" ht="13.5" customHeight="1" thickBot="1">
      <c r="A5" s="45"/>
      <c r="B5" s="41"/>
      <c r="C5" s="41"/>
      <c r="D5" s="41"/>
      <c r="E5" s="41"/>
      <c r="F5" s="41"/>
      <c r="G5" s="41"/>
      <c r="H5" s="196"/>
    </row>
    <row r="6" spans="1:8" ht="20.25" customHeight="1" thickBot="1">
      <c r="A6" s="44"/>
      <c r="B6" s="449" t="s">
        <v>26</v>
      </c>
      <c r="C6" s="450" t="s">
        <v>1348</v>
      </c>
      <c r="D6" s="450" t="s">
        <v>1349</v>
      </c>
      <c r="E6" s="450" t="s">
        <v>1350</v>
      </c>
      <c r="F6" s="451" t="s">
        <v>1351</v>
      </c>
      <c r="G6" s="452" t="s">
        <v>1041</v>
      </c>
      <c r="H6" s="44"/>
    </row>
    <row r="7" spans="1:8" s="44" customFormat="1" ht="20.100000000000001" customHeight="1" thickBot="1">
      <c r="A7" s="8"/>
      <c r="B7" s="201" t="s">
        <v>6934</v>
      </c>
      <c r="C7" s="416"/>
      <c r="D7" s="417"/>
      <c r="E7" s="418"/>
      <c r="F7" s="418"/>
      <c r="G7" s="419"/>
      <c r="H7" s="204"/>
    </row>
    <row r="8" spans="1:8">
      <c r="B8" s="424" t="s">
        <v>6935</v>
      </c>
      <c r="C8" s="317" t="s">
        <v>6936</v>
      </c>
      <c r="D8" s="340" t="s">
        <v>1393</v>
      </c>
      <c r="E8" s="494" t="s">
        <v>4646</v>
      </c>
      <c r="F8" s="495" t="s">
        <v>1358</v>
      </c>
      <c r="G8" s="233"/>
      <c r="H8" s="204"/>
    </row>
    <row r="9" spans="1:8">
      <c r="B9" s="259" t="s">
        <v>6937</v>
      </c>
      <c r="C9" s="260" t="s">
        <v>6938</v>
      </c>
      <c r="D9" s="261" t="s">
        <v>1531</v>
      </c>
      <c r="E9" s="262" t="s">
        <v>6939</v>
      </c>
      <c r="F9" s="263"/>
      <c r="G9" s="232"/>
      <c r="H9" s="204"/>
    </row>
    <row r="10" spans="1:8">
      <c r="B10" s="259" t="s">
        <v>6940</v>
      </c>
      <c r="C10" s="260" t="s">
        <v>6941</v>
      </c>
      <c r="D10" s="261" t="s">
        <v>3214</v>
      </c>
      <c r="E10" s="262" t="s">
        <v>6939</v>
      </c>
      <c r="F10" s="263"/>
      <c r="G10" s="313"/>
      <c r="H10" s="204"/>
    </row>
    <row r="11" spans="1:8" ht="51.75" thickBot="1">
      <c r="B11" s="259" t="s">
        <v>6942</v>
      </c>
      <c r="C11" s="260" t="s">
        <v>6943</v>
      </c>
      <c r="D11" s="261" t="s">
        <v>1367</v>
      </c>
      <c r="E11" s="262" t="s">
        <v>2246</v>
      </c>
      <c r="F11" s="263" t="s">
        <v>2225</v>
      </c>
      <c r="G11" s="300" t="s">
        <v>6944</v>
      </c>
      <c r="H11" s="204"/>
    </row>
    <row r="12" spans="1:8" ht="17.25" thickBot="1">
      <c r="B12" s="201" t="s">
        <v>6945</v>
      </c>
      <c r="C12" s="416"/>
      <c r="D12" s="417"/>
      <c r="E12" s="418"/>
      <c r="F12" s="418"/>
      <c r="G12" s="419"/>
      <c r="H12" s="204"/>
    </row>
    <row r="13" spans="1:8">
      <c r="B13" s="424" t="s">
        <v>6946</v>
      </c>
      <c r="C13" s="317" t="s">
        <v>6947</v>
      </c>
      <c r="D13" s="340" t="s">
        <v>1574</v>
      </c>
      <c r="E13" s="494" t="s">
        <v>6948</v>
      </c>
      <c r="F13" s="495" t="s">
        <v>1358</v>
      </c>
      <c r="G13" s="233"/>
      <c r="H13" s="204"/>
    </row>
    <row r="14" spans="1:8" ht="30">
      <c r="B14" s="259" t="s">
        <v>6949</v>
      </c>
      <c r="C14" s="260" t="s">
        <v>6950</v>
      </c>
      <c r="D14" s="261" t="s">
        <v>2228</v>
      </c>
      <c r="E14" s="262" t="s">
        <v>6939</v>
      </c>
      <c r="F14" s="263" t="s">
        <v>1358</v>
      </c>
      <c r="G14" s="232" t="s">
        <v>6951</v>
      </c>
      <c r="H14" s="204"/>
    </row>
    <row r="15" spans="1:8" ht="30">
      <c r="B15" s="259" t="s">
        <v>6952</v>
      </c>
      <c r="C15" s="260" t="s">
        <v>6953</v>
      </c>
      <c r="D15" s="261" t="s">
        <v>2228</v>
      </c>
      <c r="E15" s="262" t="s">
        <v>6939</v>
      </c>
      <c r="F15" s="263"/>
      <c r="G15" s="232" t="s">
        <v>6954</v>
      </c>
      <c r="H15" s="204"/>
    </row>
    <row r="16" spans="1:8" ht="30.75" thickBot="1">
      <c r="B16" s="211" t="s">
        <v>4163</v>
      </c>
      <c r="C16" s="212" t="s">
        <v>6955</v>
      </c>
      <c r="D16" s="213" t="s">
        <v>2237</v>
      </c>
      <c r="E16" s="214" t="s">
        <v>2309</v>
      </c>
      <c r="F16" s="215"/>
      <c r="G16" s="313" t="s">
        <v>6956</v>
      </c>
      <c r="H16" s="204"/>
    </row>
    <row r="17" spans="2:8">
      <c r="B17" s="272"/>
      <c r="C17" s="273"/>
      <c r="D17" s="274"/>
      <c r="E17" s="227"/>
      <c r="F17" s="227"/>
      <c r="G17" s="276"/>
      <c r="H17" s="277"/>
    </row>
    <row r="18" spans="2:8" ht="18.75">
      <c r="B18" s="496"/>
      <c r="C18" s="496"/>
      <c r="D18" s="497"/>
      <c r="E18" s="498"/>
      <c r="F18" s="498"/>
      <c r="G18" s="496"/>
      <c r="H18"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A1:H8"/>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538</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c r="B5" s="205" t="s">
        <v>6957</v>
      </c>
      <c r="C5" s="206" t="s">
        <v>6958</v>
      </c>
      <c r="D5" s="207" t="s">
        <v>1525</v>
      </c>
      <c r="E5" s="208" t="s">
        <v>1357</v>
      </c>
      <c r="F5" s="209" t="s">
        <v>1358</v>
      </c>
      <c r="G5" s="210" t="s">
        <v>1374</v>
      </c>
      <c r="H5" s="204"/>
    </row>
    <row r="6" spans="1:8">
      <c r="B6" s="211" t="s">
        <v>6959</v>
      </c>
      <c r="C6" s="212" t="s">
        <v>6960</v>
      </c>
      <c r="D6" s="213" t="s">
        <v>2275</v>
      </c>
      <c r="E6" s="214" t="s">
        <v>1363</v>
      </c>
      <c r="F6" s="215"/>
      <c r="G6" s="313"/>
      <c r="H6" s="204"/>
    </row>
    <row r="7" spans="1:8" ht="17.25" thickBot="1">
      <c r="B7" s="211" t="s">
        <v>1445</v>
      </c>
      <c r="C7" s="212" t="s">
        <v>6961</v>
      </c>
      <c r="D7" s="213" t="s">
        <v>1397</v>
      </c>
      <c r="E7" s="214" t="s">
        <v>1357</v>
      </c>
      <c r="F7" s="215"/>
      <c r="G7" s="313"/>
      <c r="H7" s="204"/>
    </row>
    <row r="8" spans="1:8" ht="20.100000000000001" customHeight="1">
      <c r="B8" s="224"/>
      <c r="C8" s="224"/>
      <c r="D8" s="225"/>
      <c r="E8" s="226"/>
      <c r="F8" s="226"/>
      <c r="G8" s="224"/>
      <c r="H8"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24"/>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3.9" customHeight="1" thickBot="1">
      <c r="A2" s="41"/>
      <c r="B2" s="191" t="s">
        <v>807</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20.100000000000001" customHeight="1" thickBot="1">
      <c r="A5" s="186"/>
      <c r="B5" s="201" t="s">
        <v>6963</v>
      </c>
      <c r="C5" s="416"/>
      <c r="D5" s="417"/>
      <c r="E5" s="418"/>
      <c r="F5" s="418"/>
      <c r="G5" s="419"/>
      <c r="H5" s="204"/>
    </row>
    <row r="6" spans="1:8">
      <c r="B6" s="205" t="s">
        <v>6964</v>
      </c>
      <c r="C6" s="206" t="s">
        <v>6965</v>
      </c>
      <c r="D6" s="207" t="s">
        <v>1589</v>
      </c>
      <c r="E6" s="208" t="s">
        <v>1357</v>
      </c>
      <c r="F6" s="209" t="s">
        <v>1358</v>
      </c>
      <c r="G6" s="210"/>
      <c r="H6" s="204"/>
    </row>
    <row r="7" spans="1:8" ht="17.25" thickBot="1">
      <c r="B7" s="211" t="s">
        <v>6966</v>
      </c>
      <c r="C7" s="212" t="s">
        <v>6967</v>
      </c>
      <c r="D7" s="213" t="s">
        <v>1531</v>
      </c>
      <c r="E7" s="214" t="s">
        <v>6968</v>
      </c>
      <c r="F7" s="215"/>
      <c r="G7" s="313"/>
      <c r="H7" s="204"/>
    </row>
    <row r="8" spans="1:8" ht="20.100000000000001" customHeight="1" thickBot="1">
      <c r="B8" s="201" t="s">
        <v>6962</v>
      </c>
      <c r="C8" s="416"/>
      <c r="D8" s="417"/>
      <c r="E8" s="418"/>
      <c r="F8" s="418"/>
      <c r="G8" s="419"/>
      <c r="H8" s="204"/>
    </row>
    <row r="9" spans="1:8">
      <c r="B9" s="205" t="s">
        <v>6969</v>
      </c>
      <c r="C9" s="206" t="s">
        <v>6970</v>
      </c>
      <c r="D9" s="207" t="s">
        <v>1393</v>
      </c>
      <c r="E9" s="208" t="s">
        <v>2254</v>
      </c>
      <c r="F9" s="209" t="s">
        <v>1358</v>
      </c>
      <c r="G9" s="210"/>
      <c r="H9" s="204"/>
    </row>
    <row r="10" spans="1:8">
      <c r="B10" s="211" t="s">
        <v>3216</v>
      </c>
      <c r="C10" s="212" t="s">
        <v>6971</v>
      </c>
      <c r="D10" s="213" t="s">
        <v>1589</v>
      </c>
      <c r="E10" s="214" t="s">
        <v>2285</v>
      </c>
      <c r="F10" s="215" t="s">
        <v>1358</v>
      </c>
      <c r="G10" s="313"/>
      <c r="H10" s="204"/>
    </row>
    <row r="11" spans="1:8">
      <c r="B11" s="211" t="s">
        <v>6972</v>
      </c>
      <c r="C11" s="212" t="s">
        <v>6973</v>
      </c>
      <c r="D11" s="213" t="s">
        <v>2325</v>
      </c>
      <c r="E11" s="214" t="s">
        <v>4660</v>
      </c>
      <c r="F11" s="215"/>
      <c r="G11" s="313"/>
      <c r="H11" s="204"/>
    </row>
    <row r="12" spans="1:8">
      <c r="B12" s="211" t="s">
        <v>6974</v>
      </c>
      <c r="C12" s="212" t="s">
        <v>6975</v>
      </c>
      <c r="D12" s="213" t="s">
        <v>1367</v>
      </c>
      <c r="E12" s="214" t="s">
        <v>2254</v>
      </c>
      <c r="F12" s="215" t="s">
        <v>1358</v>
      </c>
      <c r="G12" s="313" t="s">
        <v>6976</v>
      </c>
      <c r="H12" s="204"/>
    </row>
    <row r="13" spans="1:8">
      <c r="B13" s="211" t="s">
        <v>6977</v>
      </c>
      <c r="C13" s="212" t="s">
        <v>6978</v>
      </c>
      <c r="D13" s="213" t="s">
        <v>3217</v>
      </c>
      <c r="E13" s="214" t="s">
        <v>6979</v>
      </c>
      <c r="F13" s="215" t="s">
        <v>1358</v>
      </c>
      <c r="G13" s="313"/>
      <c r="H13" s="204"/>
    </row>
    <row r="14" spans="1:8">
      <c r="B14" s="211" t="s">
        <v>6980</v>
      </c>
      <c r="C14" s="212" t="s">
        <v>6981</v>
      </c>
      <c r="D14" s="213" t="s">
        <v>1387</v>
      </c>
      <c r="E14" s="214" t="s">
        <v>6982</v>
      </c>
      <c r="F14" s="215"/>
      <c r="G14" s="313"/>
      <c r="H14" s="204"/>
    </row>
    <row r="15" spans="1:8">
      <c r="B15" s="211" t="s">
        <v>6983</v>
      </c>
      <c r="C15" s="212" t="s">
        <v>6984</v>
      </c>
      <c r="D15" s="213" t="s">
        <v>1387</v>
      </c>
      <c r="E15" s="214" t="s">
        <v>1357</v>
      </c>
      <c r="F15" s="215"/>
      <c r="G15" s="313"/>
      <c r="H15" s="204"/>
    </row>
    <row r="16" spans="1:8" ht="17.25" thickBot="1">
      <c r="B16" s="211" t="s">
        <v>6985</v>
      </c>
      <c r="C16" s="212" t="s">
        <v>6986</v>
      </c>
      <c r="D16" s="213" t="s">
        <v>1531</v>
      </c>
      <c r="E16" s="214" t="s">
        <v>4646</v>
      </c>
      <c r="F16" s="215"/>
      <c r="G16" s="313"/>
      <c r="H16" s="204"/>
    </row>
    <row r="17" spans="2:8" ht="18.75" thickBot="1">
      <c r="B17" s="249" t="s">
        <v>6988</v>
      </c>
      <c r="C17" s="499"/>
      <c r="D17" s="454"/>
      <c r="E17" s="455"/>
      <c r="F17" s="455"/>
      <c r="G17" s="456"/>
      <c r="H17" s="204"/>
    </row>
    <row r="18" spans="2:8" ht="30">
      <c r="B18" s="205" t="s">
        <v>6989</v>
      </c>
      <c r="C18" s="206" t="s">
        <v>6990</v>
      </c>
      <c r="D18" s="207" t="s">
        <v>1367</v>
      </c>
      <c r="E18" s="208" t="s">
        <v>1465</v>
      </c>
      <c r="F18" s="209"/>
      <c r="G18" s="210" t="s">
        <v>6987</v>
      </c>
      <c r="H18" s="204"/>
    </row>
    <row r="19" spans="2:8" ht="30">
      <c r="B19" s="211" t="s">
        <v>6991</v>
      </c>
      <c r="C19" s="212" t="s">
        <v>6992</v>
      </c>
      <c r="D19" s="213" t="s">
        <v>1367</v>
      </c>
      <c r="E19" s="214" t="s">
        <v>1465</v>
      </c>
      <c r="F19" s="215"/>
      <c r="G19" s="313" t="s">
        <v>6987</v>
      </c>
      <c r="H19" s="204"/>
    </row>
    <row r="20" spans="2:8" ht="60">
      <c r="B20" s="211" t="s">
        <v>6993</v>
      </c>
      <c r="C20" s="212" t="s">
        <v>6994</v>
      </c>
      <c r="D20" s="213" t="s">
        <v>1397</v>
      </c>
      <c r="E20" s="214" t="s">
        <v>1465</v>
      </c>
      <c r="F20" s="215" t="s">
        <v>6995</v>
      </c>
      <c r="G20" s="313" t="s">
        <v>6996</v>
      </c>
      <c r="H20" s="204"/>
    </row>
    <row r="21" spans="2:8" ht="75">
      <c r="B21" s="211" t="s">
        <v>6997</v>
      </c>
      <c r="C21" s="212" t="s">
        <v>6998</v>
      </c>
      <c r="D21" s="213" t="s">
        <v>1589</v>
      </c>
      <c r="E21" s="214" t="s">
        <v>1465</v>
      </c>
      <c r="F21" s="215"/>
      <c r="G21" s="313" t="s">
        <v>6999</v>
      </c>
      <c r="H21" s="204"/>
    </row>
    <row r="22" spans="2:8" ht="75">
      <c r="B22" s="211" t="s">
        <v>7000</v>
      </c>
      <c r="C22" s="212" t="s">
        <v>7001</v>
      </c>
      <c r="D22" s="213" t="s">
        <v>1367</v>
      </c>
      <c r="E22" s="214" t="s">
        <v>2254</v>
      </c>
      <c r="F22" s="215"/>
      <c r="G22" s="313" t="s">
        <v>7002</v>
      </c>
      <c r="H22" s="204"/>
    </row>
    <row r="23" spans="2:8" ht="75.75" thickBot="1">
      <c r="B23" s="211" t="s">
        <v>7003</v>
      </c>
      <c r="C23" s="212" t="s">
        <v>7004</v>
      </c>
      <c r="D23" s="213" t="s">
        <v>1367</v>
      </c>
      <c r="E23" s="214" t="s">
        <v>2254</v>
      </c>
      <c r="F23" s="215"/>
      <c r="G23" s="313" t="s">
        <v>7002</v>
      </c>
      <c r="H23" s="204"/>
    </row>
    <row r="24" spans="2:8" ht="18.75">
      <c r="B24" s="224"/>
      <c r="C24" s="224"/>
      <c r="D24" s="225"/>
      <c r="E24" s="226"/>
      <c r="F24" s="226"/>
      <c r="G24" s="224"/>
      <c r="H24"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7">
    <outlinePr summaryBelow="0"/>
    <pageSetUpPr fitToPage="1"/>
  </sheetPr>
  <dimension ref="A1:H1127"/>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497</v>
      </c>
      <c r="C2" s="192"/>
      <c r="D2" s="192"/>
      <c r="E2" s="192"/>
      <c r="F2" s="192"/>
      <c r="G2" s="193"/>
      <c r="H2" s="194"/>
    </row>
    <row r="3" spans="1:8" ht="13.5" customHeight="1">
      <c r="A3" s="45"/>
      <c r="B3" s="241"/>
      <c r="C3" s="241"/>
      <c r="D3" s="241"/>
      <c r="E3" s="241"/>
      <c r="F3" s="241"/>
      <c r="G3" s="241"/>
      <c r="H3" s="196"/>
    </row>
    <row r="4" spans="1:8" s="243" customFormat="1">
      <c r="A4" s="240"/>
      <c r="B4" s="41" t="s">
        <v>7006</v>
      </c>
      <c r="C4" s="41"/>
      <c r="D4" s="41"/>
      <c r="E4" s="41"/>
      <c r="F4" s="41"/>
      <c r="G4" s="41"/>
      <c r="H4" s="196"/>
    </row>
    <row r="5" spans="1:8" ht="13.5" customHeight="1" thickBot="1">
      <c r="A5" s="45"/>
      <c r="B5" s="244"/>
      <c r="C5" s="244"/>
      <c r="D5" s="244"/>
      <c r="E5" s="244"/>
      <c r="F5" s="244"/>
      <c r="G5" s="244"/>
      <c r="H5" s="196"/>
    </row>
    <row r="6" spans="1:8" ht="20.25" customHeight="1" thickBot="1">
      <c r="A6" s="44"/>
      <c r="B6" s="197" t="s">
        <v>26</v>
      </c>
      <c r="C6" s="198" t="s">
        <v>1348</v>
      </c>
      <c r="D6" s="198" t="s">
        <v>1349</v>
      </c>
      <c r="E6" s="198" t="s">
        <v>1350</v>
      </c>
      <c r="F6" s="199" t="s">
        <v>1351</v>
      </c>
      <c r="G6" s="200" t="s">
        <v>1041</v>
      </c>
      <c r="H6" s="44"/>
    </row>
    <row r="7" spans="1:8" s="44" customFormat="1" ht="20.100000000000001" customHeight="1" thickBot="1">
      <c r="A7" s="8"/>
      <c r="B7" s="201" t="s">
        <v>7007</v>
      </c>
      <c r="C7" s="416"/>
      <c r="D7" s="417"/>
      <c r="E7" s="418"/>
      <c r="F7" s="418"/>
      <c r="G7" s="419"/>
      <c r="H7" s="204"/>
    </row>
    <row r="8" spans="1:8" ht="30">
      <c r="B8" s="205" t="s">
        <v>7008</v>
      </c>
      <c r="C8" s="206" t="s">
        <v>7009</v>
      </c>
      <c r="D8" s="207" t="s">
        <v>1526</v>
      </c>
      <c r="E8" s="208" t="s">
        <v>1357</v>
      </c>
      <c r="F8" s="209" t="s">
        <v>1358</v>
      </c>
      <c r="G8" s="210" t="s">
        <v>1639</v>
      </c>
      <c r="H8" s="204"/>
    </row>
    <row r="9" spans="1:8" ht="30">
      <c r="B9" s="211" t="s">
        <v>7010</v>
      </c>
      <c r="C9" s="212" t="s">
        <v>7011</v>
      </c>
      <c r="D9" s="213" t="s">
        <v>2241</v>
      </c>
      <c r="E9" s="214" t="s">
        <v>4685</v>
      </c>
      <c r="F9" s="215"/>
      <c r="G9" s="313" t="s">
        <v>7012</v>
      </c>
      <c r="H9" s="204"/>
    </row>
    <row r="10" spans="1:8">
      <c r="B10" s="211" t="s">
        <v>7013</v>
      </c>
      <c r="C10" s="212" t="s">
        <v>7014</v>
      </c>
      <c r="D10" s="213" t="s">
        <v>1362</v>
      </c>
      <c r="E10" s="214" t="s">
        <v>6913</v>
      </c>
      <c r="F10" s="215"/>
      <c r="G10" s="313"/>
      <c r="H10" s="204"/>
    </row>
    <row r="11" spans="1:8">
      <c r="B11" s="211" t="s">
        <v>7015</v>
      </c>
      <c r="C11" s="212" t="s">
        <v>7016</v>
      </c>
      <c r="D11" s="213" t="s">
        <v>1362</v>
      </c>
      <c r="E11" s="214" t="s">
        <v>4671</v>
      </c>
      <c r="F11" s="215"/>
      <c r="G11" s="313"/>
      <c r="H11" s="204"/>
    </row>
    <row r="12" spans="1:8">
      <c r="B12" s="211" t="s">
        <v>7017</v>
      </c>
      <c r="C12" s="212" t="s">
        <v>7018</v>
      </c>
      <c r="D12" s="213" t="s">
        <v>1387</v>
      </c>
      <c r="E12" s="214" t="s">
        <v>6913</v>
      </c>
      <c r="F12" s="215"/>
      <c r="G12" s="313"/>
      <c r="H12" s="204"/>
    </row>
    <row r="13" spans="1:8">
      <c r="B13" s="211" t="s">
        <v>7019</v>
      </c>
      <c r="C13" s="212" t="s">
        <v>7020</v>
      </c>
      <c r="D13" s="213" t="s">
        <v>1387</v>
      </c>
      <c r="E13" s="214" t="s">
        <v>4671</v>
      </c>
      <c r="F13" s="215"/>
      <c r="G13" s="313"/>
      <c r="H13" s="204"/>
    </row>
    <row r="14" spans="1:8">
      <c r="B14" s="211" t="s">
        <v>7021</v>
      </c>
      <c r="C14" s="212" t="s">
        <v>7022</v>
      </c>
      <c r="D14" s="213" t="s">
        <v>1362</v>
      </c>
      <c r="E14" s="214" t="s">
        <v>6913</v>
      </c>
      <c r="F14" s="215"/>
      <c r="G14" s="313"/>
      <c r="H14" s="204"/>
    </row>
    <row r="15" spans="1:8">
      <c r="B15" s="211" t="s">
        <v>7023</v>
      </c>
      <c r="C15" s="212" t="s">
        <v>7024</v>
      </c>
      <c r="D15" s="213" t="s">
        <v>1389</v>
      </c>
      <c r="E15" s="214" t="s">
        <v>4685</v>
      </c>
      <c r="F15" s="215"/>
      <c r="G15" s="313" t="s">
        <v>7025</v>
      </c>
      <c r="H15" s="204"/>
    </row>
    <row r="16" spans="1:8">
      <c r="B16" s="211" t="s">
        <v>1445</v>
      </c>
      <c r="C16" s="212" t="s">
        <v>7026</v>
      </c>
      <c r="D16" s="213" t="s">
        <v>1397</v>
      </c>
      <c r="E16" s="214" t="s">
        <v>1357</v>
      </c>
      <c r="F16" s="215"/>
      <c r="G16" s="313"/>
      <c r="H16" s="204"/>
    </row>
    <row r="17" spans="1:8" ht="30">
      <c r="B17" s="259" t="s">
        <v>7027</v>
      </c>
      <c r="C17" s="260" t="s">
        <v>7028</v>
      </c>
      <c r="D17" s="261" t="s">
        <v>1367</v>
      </c>
      <c r="E17" s="262" t="s">
        <v>1998</v>
      </c>
      <c r="F17" s="263"/>
      <c r="G17" s="232" t="s">
        <v>7029</v>
      </c>
      <c r="H17" s="204"/>
    </row>
    <row r="18" spans="1:8">
      <c r="B18" s="235" t="s">
        <v>7030</v>
      </c>
      <c r="C18" s="212" t="s">
        <v>1346</v>
      </c>
      <c r="D18" s="256" t="s">
        <v>1367</v>
      </c>
      <c r="E18" s="5" t="s">
        <v>4685</v>
      </c>
      <c r="F18" s="236"/>
      <c r="G18" s="237" t="s">
        <v>7031</v>
      </c>
      <c r="H18" s="238"/>
    </row>
    <row r="19" spans="1:8" ht="30">
      <c r="B19" s="347" t="s">
        <v>7032</v>
      </c>
      <c r="C19" s="260" t="s">
        <v>1347</v>
      </c>
      <c r="D19" s="261" t="s">
        <v>2245</v>
      </c>
      <c r="E19" s="242" t="s">
        <v>7033</v>
      </c>
      <c r="F19" s="348"/>
      <c r="G19" s="351" t="s">
        <v>10841</v>
      </c>
      <c r="H19" s="238"/>
    </row>
    <row r="20" spans="1:8">
      <c r="B20" s="211" t="s">
        <v>7034</v>
      </c>
      <c r="C20" s="212" t="s">
        <v>7035</v>
      </c>
      <c r="D20" s="213" t="s">
        <v>1397</v>
      </c>
      <c r="E20" s="214" t="s">
        <v>4685</v>
      </c>
      <c r="F20" s="215"/>
      <c r="G20" s="313"/>
      <c r="H20" s="204"/>
    </row>
    <row r="21" spans="1:8">
      <c r="B21" s="211" t="s">
        <v>7036</v>
      </c>
      <c r="C21" s="212" t="s">
        <v>7037</v>
      </c>
      <c r="D21" s="213" t="s">
        <v>1464</v>
      </c>
      <c r="E21" s="214" t="s">
        <v>6913</v>
      </c>
      <c r="F21" s="215"/>
      <c r="G21" s="313"/>
      <c r="H21" s="204"/>
    </row>
    <row r="22" spans="1:8">
      <c r="B22" s="211" t="s">
        <v>7038</v>
      </c>
      <c r="C22" s="212" t="s">
        <v>7039</v>
      </c>
      <c r="D22" s="213" t="s">
        <v>2238</v>
      </c>
      <c r="E22" s="214" t="s">
        <v>6913</v>
      </c>
      <c r="F22" s="215"/>
      <c r="G22" s="313"/>
      <c r="H22" s="204"/>
    </row>
    <row r="23" spans="1:8">
      <c r="B23" s="211" t="s">
        <v>7040</v>
      </c>
      <c r="C23" s="212" t="s">
        <v>7041</v>
      </c>
      <c r="D23" s="213" t="s">
        <v>1426</v>
      </c>
      <c r="E23" s="214" t="s">
        <v>6913</v>
      </c>
      <c r="F23" s="215"/>
      <c r="G23" s="313"/>
      <c r="H23" s="204"/>
    </row>
    <row r="24" spans="1:8">
      <c r="B24" s="211" t="s">
        <v>7042</v>
      </c>
      <c r="C24" s="212" t="s">
        <v>7043</v>
      </c>
      <c r="D24" s="213" t="s">
        <v>2239</v>
      </c>
      <c r="E24" s="214" t="s">
        <v>6913</v>
      </c>
      <c r="F24" s="215"/>
      <c r="G24" s="313"/>
      <c r="H24" s="204"/>
    </row>
    <row r="25" spans="1:8">
      <c r="B25" s="211" t="s">
        <v>7044</v>
      </c>
      <c r="C25" s="212" t="s">
        <v>7045</v>
      </c>
      <c r="D25" s="213" t="s">
        <v>1531</v>
      </c>
      <c r="E25" s="214" t="s">
        <v>6913</v>
      </c>
      <c r="F25" s="215"/>
      <c r="G25" s="313"/>
      <c r="H25" s="204"/>
    </row>
    <row r="26" spans="1:8">
      <c r="B26" s="211" t="s">
        <v>7046</v>
      </c>
      <c r="C26" s="212" t="s">
        <v>7047</v>
      </c>
      <c r="D26" s="213" t="s">
        <v>1531</v>
      </c>
      <c r="E26" s="214" t="s">
        <v>6913</v>
      </c>
      <c r="F26" s="215"/>
      <c r="G26" s="313"/>
      <c r="H26" s="204"/>
    </row>
    <row r="27" spans="1:8">
      <c r="B27" s="211" t="s">
        <v>7048</v>
      </c>
      <c r="C27" s="212" t="s">
        <v>7049</v>
      </c>
      <c r="D27" s="213" t="s">
        <v>7050</v>
      </c>
      <c r="E27" s="214" t="s">
        <v>6913</v>
      </c>
      <c r="F27" s="215"/>
      <c r="G27" s="313"/>
      <c r="H27" s="204"/>
    </row>
    <row r="28" spans="1:8">
      <c r="B28" s="211" t="s">
        <v>1494</v>
      </c>
      <c r="C28" s="212" t="s">
        <v>7051</v>
      </c>
      <c r="D28" s="213" t="s">
        <v>1387</v>
      </c>
      <c r="E28" s="214" t="s">
        <v>6913</v>
      </c>
      <c r="F28" s="215"/>
      <c r="G28" s="313"/>
      <c r="H28" s="204"/>
    </row>
    <row r="29" spans="1:8">
      <c r="B29" s="211" t="s">
        <v>1496</v>
      </c>
      <c r="C29" s="212" t="s">
        <v>7052</v>
      </c>
      <c r="D29" s="213" t="s">
        <v>1387</v>
      </c>
      <c r="E29" s="214" t="s">
        <v>6913</v>
      </c>
      <c r="F29" s="215"/>
      <c r="G29" s="313"/>
      <c r="H29" s="204"/>
    </row>
    <row r="30" spans="1:8">
      <c r="B30" s="211" t="s">
        <v>1498</v>
      </c>
      <c r="C30" s="212" t="s">
        <v>7053</v>
      </c>
      <c r="D30" s="213" t="s">
        <v>1387</v>
      </c>
      <c r="E30" s="214" t="s">
        <v>1363</v>
      </c>
      <c r="F30" s="215"/>
      <c r="G30" s="313"/>
      <c r="H30" s="204"/>
    </row>
    <row r="31" spans="1:8" ht="60">
      <c r="A31" s="186"/>
      <c r="B31" s="259" t="s">
        <v>7054</v>
      </c>
      <c r="C31" s="260" t="s">
        <v>1125</v>
      </c>
      <c r="D31" s="261" t="s">
        <v>1526</v>
      </c>
      <c r="E31" s="262" t="s">
        <v>1357</v>
      </c>
      <c r="F31" s="263"/>
      <c r="G31" s="232" t="s">
        <v>7055</v>
      </c>
      <c r="H31" s="204"/>
    </row>
    <row r="32" spans="1:8">
      <c r="B32" s="211" t="s">
        <v>7056</v>
      </c>
      <c r="C32" s="212" t="s">
        <v>1126</v>
      </c>
      <c r="D32" s="213" t="s">
        <v>1362</v>
      </c>
      <c r="E32" s="214" t="s">
        <v>1444</v>
      </c>
      <c r="F32" s="215"/>
      <c r="G32" s="608" t="s">
        <v>7058</v>
      </c>
      <c r="H32" s="204"/>
    </row>
    <row r="33" spans="1:8">
      <c r="B33" s="211" t="s">
        <v>7057</v>
      </c>
      <c r="C33" s="212" t="s">
        <v>1127</v>
      </c>
      <c r="D33" s="213" t="s">
        <v>1387</v>
      </c>
      <c r="E33" s="214" t="s">
        <v>1444</v>
      </c>
      <c r="F33" s="215"/>
      <c r="G33" s="609"/>
      <c r="H33" s="204"/>
    </row>
    <row r="34" spans="1:8" ht="30">
      <c r="B34" s="259" t="s">
        <v>465</v>
      </c>
      <c r="C34" s="260" t="s">
        <v>7059</v>
      </c>
      <c r="D34" s="261" t="s">
        <v>2248</v>
      </c>
      <c r="E34" s="262" t="s">
        <v>1443</v>
      </c>
      <c r="F34" s="263"/>
      <c r="G34" s="232" t="s">
        <v>7060</v>
      </c>
      <c r="H34" s="204"/>
    </row>
    <row r="35" spans="1:8" ht="45.75" thickBot="1">
      <c r="B35" s="259" t="s">
        <v>466</v>
      </c>
      <c r="C35" s="260" t="s">
        <v>7061</v>
      </c>
      <c r="D35" s="261" t="s">
        <v>1591</v>
      </c>
      <c r="E35" s="262" t="s">
        <v>1443</v>
      </c>
      <c r="F35" s="263"/>
      <c r="G35" s="232" t="s">
        <v>7062</v>
      </c>
      <c r="H35" s="204"/>
    </row>
    <row r="36" spans="1:8" ht="20.100000000000001" customHeight="1" thickBot="1">
      <c r="B36" s="201" t="s">
        <v>7063</v>
      </c>
      <c r="C36" s="416"/>
      <c r="D36" s="417"/>
      <c r="E36" s="418"/>
      <c r="F36" s="418"/>
      <c r="G36" s="419"/>
      <c r="H36" s="204"/>
    </row>
    <row r="37" spans="1:8">
      <c r="B37" s="205" t="s">
        <v>7064</v>
      </c>
      <c r="C37" s="206" t="s">
        <v>7065</v>
      </c>
      <c r="D37" s="207" t="s">
        <v>1387</v>
      </c>
      <c r="E37" s="208" t="s">
        <v>6913</v>
      </c>
      <c r="F37" s="209"/>
      <c r="G37" s="210"/>
      <c r="H37" s="204"/>
    </row>
    <row r="38" spans="1:8">
      <c r="B38" s="211" t="s">
        <v>7066</v>
      </c>
      <c r="C38" s="212" t="s">
        <v>7067</v>
      </c>
      <c r="D38" s="213" t="s">
        <v>1531</v>
      </c>
      <c r="E38" s="214" t="s">
        <v>6913</v>
      </c>
      <c r="F38" s="215"/>
      <c r="G38" s="313"/>
      <c r="H38" s="204"/>
    </row>
    <row r="39" spans="1:8">
      <c r="B39" s="211" t="s">
        <v>7068</v>
      </c>
      <c r="C39" s="212" t="s">
        <v>7069</v>
      </c>
      <c r="D39" s="213" t="s">
        <v>1531</v>
      </c>
      <c r="E39" s="214" t="s">
        <v>6913</v>
      </c>
      <c r="F39" s="215"/>
      <c r="G39" s="313"/>
      <c r="H39" s="204"/>
    </row>
    <row r="40" spans="1:8">
      <c r="B40" s="211" t="s">
        <v>7070</v>
      </c>
      <c r="C40" s="212" t="s">
        <v>7071</v>
      </c>
      <c r="D40" s="213" t="s">
        <v>1426</v>
      </c>
      <c r="E40" s="214" t="s">
        <v>6913</v>
      </c>
      <c r="F40" s="215"/>
      <c r="G40" s="313"/>
      <c r="H40" s="204"/>
    </row>
    <row r="41" spans="1:8">
      <c r="B41" s="211" t="s">
        <v>7072</v>
      </c>
      <c r="C41" s="212" t="s">
        <v>7073</v>
      </c>
      <c r="D41" s="213" t="s">
        <v>1426</v>
      </c>
      <c r="E41" s="214" t="s">
        <v>6913</v>
      </c>
      <c r="F41" s="215"/>
      <c r="G41" s="313"/>
      <c r="H41" s="204"/>
    </row>
    <row r="42" spans="1:8">
      <c r="B42" s="211" t="s">
        <v>7074</v>
      </c>
      <c r="C42" s="212" t="s">
        <v>7075</v>
      </c>
      <c r="D42" s="213" t="s">
        <v>1531</v>
      </c>
      <c r="E42" s="214" t="s">
        <v>6913</v>
      </c>
      <c r="F42" s="215"/>
      <c r="G42" s="313"/>
      <c r="H42" s="204"/>
    </row>
    <row r="43" spans="1:8" ht="17.25" thickBot="1">
      <c r="B43" s="211" t="s">
        <v>7076</v>
      </c>
      <c r="C43" s="212" t="s">
        <v>7077</v>
      </c>
      <c r="D43" s="213" t="s">
        <v>7050</v>
      </c>
      <c r="E43" s="214" t="s">
        <v>4646</v>
      </c>
      <c r="F43" s="215"/>
      <c r="G43" s="313"/>
      <c r="H43" s="204"/>
    </row>
    <row r="44" spans="1:8" s="44" customFormat="1" ht="20.100000000000001" customHeight="1" thickBot="1">
      <c r="A44" s="8"/>
      <c r="B44" s="201" t="s">
        <v>4664</v>
      </c>
      <c r="C44" s="416"/>
      <c r="D44" s="417"/>
      <c r="E44" s="418"/>
      <c r="F44" s="418"/>
      <c r="G44" s="419"/>
      <c r="H44" s="204"/>
    </row>
    <row r="45" spans="1:8" ht="30">
      <c r="B45" s="205" t="s">
        <v>7078</v>
      </c>
      <c r="C45" s="206" t="s">
        <v>7079</v>
      </c>
      <c r="D45" s="207" t="s">
        <v>1356</v>
      </c>
      <c r="E45" s="208" t="s">
        <v>4671</v>
      </c>
      <c r="F45" s="209"/>
      <c r="G45" s="350" t="s">
        <v>7080</v>
      </c>
      <c r="H45" s="204"/>
    </row>
    <row r="46" spans="1:8">
      <c r="B46" s="211" t="s">
        <v>7081</v>
      </c>
      <c r="C46" s="212" t="s">
        <v>7082</v>
      </c>
      <c r="D46" s="213" t="s">
        <v>1356</v>
      </c>
      <c r="E46" s="214" t="s">
        <v>4671</v>
      </c>
      <c r="F46" s="215"/>
      <c r="G46" s="233"/>
      <c r="H46" s="204"/>
    </row>
    <row r="47" spans="1:8">
      <c r="B47" s="211" t="s">
        <v>7083</v>
      </c>
      <c r="C47" s="212" t="s">
        <v>7084</v>
      </c>
      <c r="D47" s="213" t="s">
        <v>1356</v>
      </c>
      <c r="E47" s="214" t="s">
        <v>4671</v>
      </c>
      <c r="F47" s="215"/>
      <c r="G47" s="233"/>
      <c r="H47" s="204"/>
    </row>
    <row r="48" spans="1:8">
      <c r="B48" s="211" t="s">
        <v>7085</v>
      </c>
      <c r="C48" s="212" t="s">
        <v>7086</v>
      </c>
      <c r="D48" s="213" t="s">
        <v>1356</v>
      </c>
      <c r="E48" s="214" t="s">
        <v>4671</v>
      </c>
      <c r="F48" s="215"/>
      <c r="G48" s="233"/>
      <c r="H48" s="204"/>
    </row>
    <row r="49" spans="2:8" ht="17.25" thickBot="1">
      <c r="B49" s="211" t="s">
        <v>7087</v>
      </c>
      <c r="C49" s="212" t="s">
        <v>7088</v>
      </c>
      <c r="D49" s="213" t="s">
        <v>1356</v>
      </c>
      <c r="E49" s="214" t="s">
        <v>4671</v>
      </c>
      <c r="F49" s="215"/>
      <c r="G49" s="234"/>
      <c r="H49" s="204"/>
    </row>
    <row r="50" spans="2:8" ht="90.75" thickBot="1">
      <c r="B50" s="211" t="s">
        <v>7089</v>
      </c>
      <c r="C50" s="212" t="s">
        <v>7090</v>
      </c>
      <c r="D50" s="213" t="s">
        <v>1522</v>
      </c>
      <c r="E50" s="214" t="s">
        <v>4671</v>
      </c>
      <c r="F50" s="215"/>
      <c r="G50" s="248" t="s">
        <v>7091</v>
      </c>
      <c r="H50" s="204"/>
    </row>
    <row r="51" spans="2:8" ht="90.75" thickBot="1">
      <c r="B51" s="211" t="s">
        <v>7092</v>
      </c>
      <c r="C51" s="212" t="s">
        <v>7093</v>
      </c>
      <c r="D51" s="213" t="s">
        <v>1522</v>
      </c>
      <c r="E51" s="214" t="s">
        <v>4671</v>
      </c>
      <c r="F51" s="215"/>
      <c r="G51" s="248" t="s">
        <v>7094</v>
      </c>
      <c r="H51" s="204"/>
    </row>
    <row r="52" spans="2:8" ht="20.100000000000001" customHeight="1" thickBot="1">
      <c r="B52" s="201" t="s">
        <v>7095</v>
      </c>
      <c r="C52" s="416"/>
      <c r="D52" s="417"/>
      <c r="E52" s="418"/>
      <c r="F52" s="418"/>
      <c r="G52" s="419"/>
      <c r="H52" s="204"/>
    </row>
    <row r="53" spans="2:8">
      <c r="B53" s="205" t="s">
        <v>7096</v>
      </c>
      <c r="C53" s="206" t="s">
        <v>7097</v>
      </c>
      <c r="D53" s="207" t="s">
        <v>1367</v>
      </c>
      <c r="E53" s="208" t="s">
        <v>4685</v>
      </c>
      <c r="F53" s="209"/>
      <c r="G53" s="210" t="s">
        <v>7098</v>
      </c>
      <c r="H53" s="204"/>
    </row>
    <row r="54" spans="2:8" ht="90">
      <c r="B54" s="235" t="s">
        <v>7099</v>
      </c>
      <c r="C54" s="212" t="s">
        <v>7100</v>
      </c>
      <c r="D54" s="213" t="s">
        <v>1574</v>
      </c>
      <c r="E54" s="4" t="s">
        <v>7101</v>
      </c>
      <c r="F54" s="236"/>
      <c r="G54" s="237" t="s">
        <v>5788</v>
      </c>
      <c r="H54" s="204"/>
    </row>
    <row r="55" spans="2:8" ht="90">
      <c r="B55" s="235" t="s">
        <v>7102</v>
      </c>
      <c r="C55" s="212" t="s">
        <v>7103</v>
      </c>
      <c r="D55" s="213" t="s">
        <v>1525</v>
      </c>
      <c r="E55" s="4" t="s">
        <v>7104</v>
      </c>
      <c r="F55" s="236"/>
      <c r="G55" s="237" t="s">
        <v>7105</v>
      </c>
      <c r="H55" s="204"/>
    </row>
    <row r="56" spans="2:8">
      <c r="B56" s="424" t="s">
        <v>7106</v>
      </c>
      <c r="C56" s="317" t="s">
        <v>7107</v>
      </c>
      <c r="D56" s="500" t="s">
        <v>2234</v>
      </c>
      <c r="E56" s="494" t="s">
        <v>4671</v>
      </c>
      <c r="F56" s="427"/>
      <c r="G56" s="258" t="s">
        <v>1374</v>
      </c>
      <c r="H56" s="204"/>
    </row>
    <row r="57" spans="2:8">
      <c r="B57" s="424" t="s">
        <v>7108</v>
      </c>
      <c r="C57" s="317" t="s">
        <v>7109</v>
      </c>
      <c r="D57" s="500" t="s">
        <v>1356</v>
      </c>
      <c r="E57" s="494" t="s">
        <v>4671</v>
      </c>
      <c r="F57" s="427"/>
      <c r="G57" s="258" t="s">
        <v>1374</v>
      </c>
      <c r="H57" s="204"/>
    </row>
    <row r="58" spans="2:8" ht="45">
      <c r="B58" s="424" t="s">
        <v>7110</v>
      </c>
      <c r="C58" s="317" t="s">
        <v>7111</v>
      </c>
      <c r="D58" s="500" t="s">
        <v>2235</v>
      </c>
      <c r="E58" s="494" t="s">
        <v>4671</v>
      </c>
      <c r="F58" s="427"/>
      <c r="G58" s="258" t="s">
        <v>7112</v>
      </c>
      <c r="H58" s="204"/>
    </row>
    <row r="59" spans="2:8" ht="60">
      <c r="B59" s="259" t="s">
        <v>7113</v>
      </c>
      <c r="C59" s="260" t="s">
        <v>7114</v>
      </c>
      <c r="D59" s="261" t="s">
        <v>1526</v>
      </c>
      <c r="E59" s="262" t="s">
        <v>4671</v>
      </c>
      <c r="F59" s="263"/>
      <c r="G59" s="232" t="s">
        <v>7115</v>
      </c>
      <c r="H59" s="204"/>
    </row>
    <row r="60" spans="2:8">
      <c r="B60" s="211" t="s">
        <v>7116</v>
      </c>
      <c r="C60" s="212" t="s">
        <v>7117</v>
      </c>
      <c r="D60" s="256" t="s">
        <v>2158</v>
      </c>
      <c r="E60" s="257" t="s">
        <v>4685</v>
      </c>
      <c r="F60" s="215"/>
      <c r="G60" s="313" t="s">
        <v>7118</v>
      </c>
      <c r="H60" s="204"/>
    </row>
    <row r="61" spans="2:8">
      <c r="B61" s="211" t="s">
        <v>7119</v>
      </c>
      <c r="C61" s="212" t="s">
        <v>7120</v>
      </c>
      <c r="D61" s="256" t="s">
        <v>3219</v>
      </c>
      <c r="E61" s="257" t="s">
        <v>4685</v>
      </c>
      <c r="F61" s="215"/>
      <c r="G61" s="313" t="s">
        <v>2215</v>
      </c>
      <c r="H61" s="204"/>
    </row>
    <row r="62" spans="2:8">
      <c r="B62" s="424" t="s">
        <v>7121</v>
      </c>
      <c r="C62" s="317" t="s">
        <v>7122</v>
      </c>
      <c r="D62" s="500" t="s">
        <v>1367</v>
      </c>
      <c r="E62" s="494" t="s">
        <v>4685</v>
      </c>
      <c r="F62" s="427"/>
      <c r="G62" s="258" t="s">
        <v>7123</v>
      </c>
      <c r="H62" s="204"/>
    </row>
    <row r="63" spans="2:8">
      <c r="B63" s="424" t="s">
        <v>7124</v>
      </c>
      <c r="C63" s="317" t="s">
        <v>7125</v>
      </c>
      <c r="D63" s="500" t="s">
        <v>2236</v>
      </c>
      <c r="E63" s="494" t="s">
        <v>4685</v>
      </c>
      <c r="F63" s="427"/>
      <c r="G63" s="258"/>
      <c r="H63" s="204"/>
    </row>
    <row r="64" spans="2:8">
      <c r="B64" s="424" t="s">
        <v>7126</v>
      </c>
      <c r="C64" s="317" t="s">
        <v>7127</v>
      </c>
      <c r="D64" s="500" t="s">
        <v>1397</v>
      </c>
      <c r="E64" s="494" t="s">
        <v>4671</v>
      </c>
      <c r="F64" s="427"/>
      <c r="G64" s="258"/>
      <c r="H64" s="204"/>
    </row>
    <row r="65" spans="2:8">
      <c r="B65" s="424" t="s">
        <v>383</v>
      </c>
      <c r="C65" s="317" t="s">
        <v>1138</v>
      </c>
      <c r="D65" s="500" t="s">
        <v>1393</v>
      </c>
      <c r="E65" s="494" t="s">
        <v>1443</v>
      </c>
      <c r="F65" s="427"/>
      <c r="G65" s="258"/>
      <c r="H65" s="204"/>
    </row>
    <row r="66" spans="2:8">
      <c r="B66" s="424" t="s">
        <v>384</v>
      </c>
      <c r="C66" s="317" t="s">
        <v>1139</v>
      </c>
      <c r="D66" s="500" t="s">
        <v>1397</v>
      </c>
      <c r="E66" s="494" t="s">
        <v>1858</v>
      </c>
      <c r="F66" s="427"/>
      <c r="G66" s="258"/>
      <c r="H66" s="204"/>
    </row>
    <row r="67" spans="2:8" ht="45">
      <c r="B67" s="259" t="s">
        <v>7128</v>
      </c>
      <c r="C67" s="260" t="s">
        <v>7129</v>
      </c>
      <c r="D67" s="261" t="s">
        <v>1367</v>
      </c>
      <c r="E67" s="262" t="s">
        <v>4685</v>
      </c>
      <c r="F67" s="263"/>
      <c r="G67" s="232" t="s">
        <v>7130</v>
      </c>
      <c r="H67" s="204"/>
    </row>
    <row r="68" spans="2:8">
      <c r="B68" s="211" t="s">
        <v>7131</v>
      </c>
      <c r="C68" s="212" t="s">
        <v>1119</v>
      </c>
      <c r="D68" s="256" t="s">
        <v>1367</v>
      </c>
      <c r="E68" s="257" t="s">
        <v>4685</v>
      </c>
      <c r="F68" s="215"/>
      <c r="G68" s="313" t="s">
        <v>7132</v>
      </c>
      <c r="H68" s="204"/>
    </row>
    <row r="69" spans="2:8">
      <c r="B69" s="424" t="s">
        <v>7133</v>
      </c>
      <c r="C69" s="317" t="s">
        <v>7134</v>
      </c>
      <c r="D69" s="500" t="s">
        <v>2234</v>
      </c>
      <c r="E69" s="494" t="s">
        <v>4671</v>
      </c>
      <c r="F69" s="427"/>
      <c r="G69" s="258" t="s">
        <v>1374</v>
      </c>
      <c r="H69" s="204"/>
    </row>
    <row r="70" spans="2:8" ht="45">
      <c r="B70" s="211" t="s">
        <v>7135</v>
      </c>
      <c r="C70" s="212" t="s">
        <v>1120</v>
      </c>
      <c r="D70" s="213" t="s">
        <v>1367</v>
      </c>
      <c r="E70" s="214" t="s">
        <v>4685</v>
      </c>
      <c r="F70" s="215"/>
      <c r="G70" s="313" t="s">
        <v>7136</v>
      </c>
      <c r="H70" s="204"/>
    </row>
    <row r="71" spans="2:8" ht="45">
      <c r="B71" s="211" t="s">
        <v>7137</v>
      </c>
      <c r="C71" s="212" t="s">
        <v>7138</v>
      </c>
      <c r="D71" s="213" t="s">
        <v>2235</v>
      </c>
      <c r="E71" s="214" t="s">
        <v>4671</v>
      </c>
      <c r="F71" s="215"/>
      <c r="G71" s="313" t="s">
        <v>7112</v>
      </c>
      <c r="H71" s="204"/>
    </row>
    <row r="72" spans="2:8" ht="60">
      <c r="B72" s="259" t="s">
        <v>7139</v>
      </c>
      <c r="C72" s="260" t="s">
        <v>1121</v>
      </c>
      <c r="D72" s="261" t="s">
        <v>1367</v>
      </c>
      <c r="E72" s="262" t="s">
        <v>4685</v>
      </c>
      <c r="F72" s="263"/>
      <c r="G72" s="232" t="s">
        <v>7140</v>
      </c>
      <c r="H72" s="204"/>
    </row>
    <row r="73" spans="2:8" ht="60">
      <c r="B73" s="259" t="s">
        <v>7141</v>
      </c>
      <c r="C73" s="260" t="s">
        <v>7142</v>
      </c>
      <c r="D73" s="261" t="s">
        <v>1526</v>
      </c>
      <c r="E73" s="262" t="s">
        <v>4671</v>
      </c>
      <c r="F73" s="263"/>
      <c r="G73" s="232" t="s">
        <v>7143</v>
      </c>
      <c r="H73" s="204"/>
    </row>
    <row r="74" spans="2:8" ht="30">
      <c r="B74" s="211" t="s">
        <v>7144</v>
      </c>
      <c r="C74" s="212" t="s">
        <v>863</v>
      </c>
      <c r="D74" s="213" t="s">
        <v>1356</v>
      </c>
      <c r="E74" s="214" t="s">
        <v>4671</v>
      </c>
      <c r="F74" s="215"/>
      <c r="G74" s="313" t="s">
        <v>8372</v>
      </c>
      <c r="H74" s="204"/>
    </row>
    <row r="75" spans="2:8">
      <c r="B75" s="211" t="s">
        <v>7145</v>
      </c>
      <c r="C75" s="212" t="s">
        <v>864</v>
      </c>
      <c r="D75" s="213" t="s">
        <v>1356</v>
      </c>
      <c r="E75" s="214" t="s">
        <v>4671</v>
      </c>
      <c r="F75" s="215"/>
      <c r="G75" s="313" t="s">
        <v>7146</v>
      </c>
      <c r="H75" s="204"/>
    </row>
    <row r="76" spans="2:8" ht="30">
      <c r="B76" s="211" t="s">
        <v>7147</v>
      </c>
      <c r="C76" s="212" t="s">
        <v>865</v>
      </c>
      <c r="D76" s="213" t="s">
        <v>1356</v>
      </c>
      <c r="E76" s="214" t="s">
        <v>4671</v>
      </c>
      <c r="F76" s="215"/>
      <c r="G76" s="313" t="s">
        <v>8373</v>
      </c>
      <c r="H76" s="204"/>
    </row>
    <row r="77" spans="2:8" ht="45">
      <c r="B77" s="211" t="s">
        <v>7148</v>
      </c>
      <c r="C77" s="212" t="s">
        <v>866</v>
      </c>
      <c r="D77" s="213" t="s">
        <v>1356</v>
      </c>
      <c r="E77" s="214" t="s">
        <v>4671</v>
      </c>
      <c r="F77" s="215"/>
      <c r="G77" s="313" t="s">
        <v>8374</v>
      </c>
      <c r="H77" s="204"/>
    </row>
    <row r="78" spans="2:8" ht="45">
      <c r="B78" s="211" t="s">
        <v>7149</v>
      </c>
      <c r="C78" s="212" t="s">
        <v>867</v>
      </c>
      <c r="D78" s="213" t="s">
        <v>1356</v>
      </c>
      <c r="E78" s="214" t="s">
        <v>4671</v>
      </c>
      <c r="F78" s="215"/>
      <c r="G78" s="313" t="s">
        <v>8375</v>
      </c>
      <c r="H78" s="204"/>
    </row>
    <row r="79" spans="2:8" ht="45">
      <c r="B79" s="211" t="s">
        <v>7150</v>
      </c>
      <c r="C79" s="212" t="s">
        <v>868</v>
      </c>
      <c r="D79" s="213" t="s">
        <v>1356</v>
      </c>
      <c r="E79" s="214" t="s">
        <v>4671</v>
      </c>
      <c r="F79" s="215"/>
      <c r="G79" s="313" t="s">
        <v>8376</v>
      </c>
      <c r="H79" s="204"/>
    </row>
    <row r="80" spans="2:8">
      <c r="B80" s="211" t="s">
        <v>7151</v>
      </c>
      <c r="C80" s="212" t="s">
        <v>1165</v>
      </c>
      <c r="D80" s="213" t="s">
        <v>1367</v>
      </c>
      <c r="E80" s="214" t="s">
        <v>4685</v>
      </c>
      <c r="F80" s="215"/>
      <c r="G80" s="313" t="s">
        <v>7152</v>
      </c>
      <c r="H80" s="204"/>
    </row>
    <row r="81" spans="1:8" ht="30.75" thickBot="1">
      <c r="B81" s="211" t="s">
        <v>7153</v>
      </c>
      <c r="C81" s="212" t="s">
        <v>7154</v>
      </c>
      <c r="D81" s="213" t="s">
        <v>7155</v>
      </c>
      <c r="E81" s="214" t="s">
        <v>4671</v>
      </c>
      <c r="F81" s="215"/>
      <c r="G81" s="313" t="s">
        <v>7156</v>
      </c>
      <c r="H81" s="204"/>
    </row>
    <row r="82" spans="1:8" s="44" customFormat="1" ht="20.100000000000001" customHeight="1" thickBot="1">
      <c r="A82" s="8"/>
      <c r="B82" s="201" t="s">
        <v>4311</v>
      </c>
      <c r="C82" s="416"/>
      <c r="D82" s="417"/>
      <c r="E82" s="418"/>
      <c r="F82" s="418"/>
      <c r="G82" s="419"/>
      <c r="H82" s="204"/>
    </row>
    <row r="83" spans="1:8">
      <c r="B83" s="211" t="s">
        <v>7157</v>
      </c>
      <c r="C83" s="212" t="s">
        <v>7158</v>
      </c>
      <c r="D83" s="256" t="s">
        <v>1367</v>
      </c>
      <c r="E83" s="257" t="s">
        <v>4685</v>
      </c>
      <c r="F83" s="215"/>
      <c r="G83" s="313" t="s">
        <v>7159</v>
      </c>
      <c r="H83" s="204"/>
    </row>
    <row r="84" spans="1:8">
      <c r="B84" s="211" t="s">
        <v>7160</v>
      </c>
      <c r="C84" s="212" t="s">
        <v>7161</v>
      </c>
      <c r="D84" s="213" t="s">
        <v>1367</v>
      </c>
      <c r="E84" s="214" t="s">
        <v>4685</v>
      </c>
      <c r="F84" s="215"/>
      <c r="G84" s="313" t="s">
        <v>1553</v>
      </c>
      <c r="H84" s="204"/>
    </row>
    <row r="85" spans="1:8">
      <c r="B85" s="211" t="s">
        <v>7162</v>
      </c>
      <c r="C85" s="212" t="s">
        <v>1135</v>
      </c>
      <c r="D85" s="213" t="s">
        <v>1367</v>
      </c>
      <c r="E85" s="214" t="s">
        <v>4685</v>
      </c>
      <c r="F85" s="215"/>
      <c r="G85" s="313" t="s">
        <v>7163</v>
      </c>
      <c r="H85" s="204"/>
    </row>
    <row r="86" spans="1:8">
      <c r="B86" s="211" t="s">
        <v>4292</v>
      </c>
      <c r="C86" s="212" t="s">
        <v>1136</v>
      </c>
      <c r="D86" s="213" t="s">
        <v>1367</v>
      </c>
      <c r="E86" s="214" t="s">
        <v>4685</v>
      </c>
      <c r="F86" s="215"/>
      <c r="G86" s="313" t="s">
        <v>7164</v>
      </c>
      <c r="H86" s="204"/>
    </row>
    <row r="87" spans="1:8" ht="17.25" thickBot="1">
      <c r="B87" s="211" t="s">
        <v>7165</v>
      </c>
      <c r="C87" s="212" t="s">
        <v>1137</v>
      </c>
      <c r="D87" s="213" t="s">
        <v>1367</v>
      </c>
      <c r="E87" s="214" t="s">
        <v>4685</v>
      </c>
      <c r="F87" s="215"/>
      <c r="G87" s="313" t="s">
        <v>7166</v>
      </c>
      <c r="H87" s="204"/>
    </row>
    <row r="88" spans="1:8" ht="18">
      <c r="B88" s="249" t="s">
        <v>7167</v>
      </c>
      <c r="C88" s="499"/>
      <c r="D88" s="454"/>
      <c r="E88" s="455"/>
      <c r="F88" s="455"/>
      <c r="G88" s="456"/>
      <c r="H88" s="204"/>
    </row>
    <row r="89" spans="1:8" ht="18.75" thickBot="1">
      <c r="B89" s="457" t="s">
        <v>5785</v>
      </c>
      <c r="C89" s="458"/>
      <c r="D89" s="459"/>
      <c r="E89" s="460"/>
      <c r="F89" s="460"/>
      <c r="G89" s="461"/>
      <c r="H89" s="204"/>
    </row>
    <row r="90" spans="1:8">
      <c r="B90" s="205" t="s">
        <v>7168</v>
      </c>
      <c r="C90" s="206" t="s">
        <v>7169</v>
      </c>
      <c r="D90" s="423" t="s">
        <v>1367</v>
      </c>
      <c r="E90" s="294" t="s">
        <v>4685</v>
      </c>
      <c r="F90" s="209"/>
      <c r="G90" s="210" t="s">
        <v>7170</v>
      </c>
      <c r="H90" s="204"/>
    </row>
    <row r="91" spans="1:8">
      <c r="B91" s="211" t="s">
        <v>7171</v>
      </c>
      <c r="C91" s="212" t="s">
        <v>7172</v>
      </c>
      <c r="D91" s="213" t="s">
        <v>1589</v>
      </c>
      <c r="E91" s="214" t="s">
        <v>4671</v>
      </c>
      <c r="F91" s="215"/>
      <c r="G91" s="313" t="s">
        <v>7173</v>
      </c>
      <c r="H91" s="204"/>
    </row>
    <row r="92" spans="1:8">
      <c r="B92" s="211" t="s">
        <v>7174</v>
      </c>
      <c r="C92" s="212" t="s">
        <v>7175</v>
      </c>
      <c r="D92" s="213" t="s">
        <v>1397</v>
      </c>
      <c r="E92" s="214" t="s">
        <v>6913</v>
      </c>
      <c r="F92" s="215"/>
      <c r="G92" s="313" t="s">
        <v>7173</v>
      </c>
      <c r="H92" s="204"/>
    </row>
    <row r="93" spans="1:8">
      <c r="B93" s="211" t="s">
        <v>7176</v>
      </c>
      <c r="C93" s="212" t="s">
        <v>7177</v>
      </c>
      <c r="D93" s="213" t="s">
        <v>1397</v>
      </c>
      <c r="E93" s="214" t="s">
        <v>6913</v>
      </c>
      <c r="F93" s="215"/>
      <c r="G93" s="313" t="s">
        <v>7173</v>
      </c>
      <c r="H93" s="204"/>
    </row>
    <row r="94" spans="1:8" ht="30">
      <c r="B94" s="211" t="s">
        <v>7178</v>
      </c>
      <c r="C94" s="212" t="s">
        <v>7179</v>
      </c>
      <c r="D94" s="213" t="s">
        <v>1389</v>
      </c>
      <c r="E94" s="214" t="s">
        <v>4685</v>
      </c>
      <c r="F94" s="215"/>
      <c r="G94" s="313" t="s">
        <v>7180</v>
      </c>
      <c r="H94" s="204"/>
    </row>
    <row r="95" spans="1:8" ht="60">
      <c r="B95" s="211" t="s">
        <v>7181</v>
      </c>
      <c r="C95" s="212" t="s">
        <v>7182</v>
      </c>
      <c r="D95" s="213" t="s">
        <v>1372</v>
      </c>
      <c r="E95" s="214" t="s">
        <v>4671</v>
      </c>
      <c r="F95" s="215" t="s">
        <v>4261</v>
      </c>
      <c r="G95" s="313" t="s">
        <v>7183</v>
      </c>
      <c r="H95" s="204"/>
    </row>
    <row r="96" spans="1:8" ht="30">
      <c r="B96" s="211" t="s">
        <v>7184</v>
      </c>
      <c r="C96" s="212" t="s">
        <v>7185</v>
      </c>
      <c r="D96" s="213" t="s">
        <v>1372</v>
      </c>
      <c r="E96" s="214" t="s">
        <v>4671</v>
      </c>
      <c r="F96" s="215"/>
      <c r="G96" s="313" t="s">
        <v>7186</v>
      </c>
      <c r="H96" s="204"/>
    </row>
    <row r="97" spans="1:8" ht="30.75" thickBot="1">
      <c r="B97" s="211" t="s">
        <v>7187</v>
      </c>
      <c r="C97" s="212" t="s">
        <v>7188</v>
      </c>
      <c r="D97" s="213" t="s">
        <v>1389</v>
      </c>
      <c r="E97" s="214" t="s">
        <v>4685</v>
      </c>
      <c r="F97" s="215"/>
      <c r="G97" s="313" t="s">
        <v>7189</v>
      </c>
      <c r="H97" s="204"/>
    </row>
    <row r="98" spans="1:8" s="44" customFormat="1" ht="20.100000000000001" customHeight="1" thickBot="1">
      <c r="A98" s="8"/>
      <c r="B98" s="201" t="s">
        <v>7190</v>
      </c>
      <c r="C98" s="416"/>
      <c r="D98" s="417"/>
      <c r="E98" s="418"/>
      <c r="F98" s="418"/>
      <c r="G98" s="419"/>
      <c r="H98" s="204"/>
    </row>
    <row r="99" spans="1:8" ht="30">
      <c r="B99" s="205" t="s">
        <v>7191</v>
      </c>
      <c r="C99" s="206" t="s">
        <v>7192</v>
      </c>
      <c r="D99" s="207" t="s">
        <v>1526</v>
      </c>
      <c r="E99" s="208" t="s">
        <v>4671</v>
      </c>
      <c r="F99" s="209"/>
      <c r="G99" s="210" t="s">
        <v>7193</v>
      </c>
      <c r="H99" s="204"/>
    </row>
    <row r="100" spans="1:8" ht="45.75" thickBot="1">
      <c r="B100" s="259" t="s">
        <v>7194</v>
      </c>
      <c r="C100" s="260" t="s">
        <v>7195</v>
      </c>
      <c r="D100" s="261" t="s">
        <v>1367</v>
      </c>
      <c r="E100" s="262" t="s">
        <v>1443</v>
      </c>
      <c r="F100" s="263"/>
      <c r="G100" s="232" t="s">
        <v>7196</v>
      </c>
      <c r="H100" s="204"/>
    </row>
    <row r="101" spans="1:8" ht="20.100000000000001" customHeight="1" thickBot="1">
      <c r="B101" s="341" t="s">
        <v>7197</v>
      </c>
      <c r="C101" s="501"/>
      <c r="D101" s="502"/>
      <c r="E101" s="466"/>
      <c r="F101" s="466"/>
      <c r="G101" s="467"/>
      <c r="H101" s="204"/>
    </row>
    <row r="102" spans="1:8" ht="90">
      <c r="A102" s="186"/>
      <c r="B102" s="205" t="s">
        <v>7198</v>
      </c>
      <c r="C102" s="206" t="s">
        <v>7199</v>
      </c>
      <c r="D102" s="423" t="s">
        <v>1574</v>
      </c>
      <c r="E102" s="294" t="s">
        <v>7200</v>
      </c>
      <c r="F102" s="209"/>
      <c r="G102" s="210" t="s">
        <v>5788</v>
      </c>
      <c r="H102" s="204"/>
    </row>
    <row r="103" spans="1:8" ht="30">
      <c r="A103" s="186"/>
      <c r="B103" s="211" t="s">
        <v>7201</v>
      </c>
      <c r="C103" s="212" t="s">
        <v>7202</v>
      </c>
      <c r="D103" s="213" t="s">
        <v>1367</v>
      </c>
      <c r="E103" s="214" t="s">
        <v>1998</v>
      </c>
      <c r="F103" s="215"/>
      <c r="G103" s="313" t="s">
        <v>7203</v>
      </c>
      <c r="H103" s="204"/>
    </row>
    <row r="104" spans="1:8">
      <c r="B104" s="211" t="s">
        <v>7204</v>
      </c>
      <c r="C104" s="212" t="s">
        <v>7205</v>
      </c>
      <c r="D104" s="213" t="s">
        <v>2158</v>
      </c>
      <c r="E104" s="214" t="s">
        <v>2337</v>
      </c>
      <c r="F104" s="215"/>
      <c r="G104" s="313"/>
      <c r="H104" s="204"/>
    </row>
    <row r="105" spans="1:8">
      <c r="B105" s="211" t="s">
        <v>7206</v>
      </c>
      <c r="C105" s="212" t="s">
        <v>7207</v>
      </c>
      <c r="D105" s="213" t="s">
        <v>1367</v>
      </c>
      <c r="E105" s="214" t="s">
        <v>1998</v>
      </c>
      <c r="F105" s="215"/>
      <c r="G105" s="313" t="s">
        <v>7208</v>
      </c>
      <c r="H105" s="204"/>
    </row>
    <row r="106" spans="1:8">
      <c r="B106" s="211" t="s">
        <v>7209</v>
      </c>
      <c r="C106" s="212" t="s">
        <v>7210</v>
      </c>
      <c r="D106" s="213" t="s">
        <v>1367</v>
      </c>
      <c r="E106" s="214" t="s">
        <v>1998</v>
      </c>
      <c r="F106" s="215"/>
      <c r="G106" s="313" t="s">
        <v>7208</v>
      </c>
      <c r="H106" s="204"/>
    </row>
    <row r="107" spans="1:8" ht="45">
      <c r="B107" s="211" t="s">
        <v>458</v>
      </c>
      <c r="C107" s="212" t="s">
        <v>7211</v>
      </c>
      <c r="D107" s="213" t="s">
        <v>2158</v>
      </c>
      <c r="E107" s="214" t="s">
        <v>2337</v>
      </c>
      <c r="F107" s="215"/>
      <c r="G107" s="313" t="s">
        <v>7212</v>
      </c>
      <c r="H107" s="204"/>
    </row>
    <row r="108" spans="1:8" ht="60">
      <c r="B108" s="259" t="s">
        <v>7213</v>
      </c>
      <c r="C108" s="260" t="s">
        <v>7214</v>
      </c>
      <c r="D108" s="261" t="s">
        <v>1367</v>
      </c>
      <c r="E108" s="262" t="s">
        <v>1998</v>
      </c>
      <c r="F108" s="263"/>
      <c r="G108" s="232" t="s">
        <v>7215</v>
      </c>
      <c r="H108" s="204"/>
    </row>
    <row r="109" spans="1:8" ht="60.75" thickBot="1">
      <c r="B109" s="259" t="s">
        <v>7216</v>
      </c>
      <c r="C109" s="260" t="s">
        <v>7217</v>
      </c>
      <c r="D109" s="261" t="s">
        <v>1367</v>
      </c>
      <c r="E109" s="262" t="s">
        <v>1998</v>
      </c>
      <c r="F109" s="263"/>
      <c r="G109" s="232" t="s">
        <v>7215</v>
      </c>
      <c r="H109" s="204"/>
    </row>
    <row r="110" spans="1:8" s="44" customFormat="1" ht="20.100000000000001" customHeight="1" thickBot="1">
      <c r="A110" s="8"/>
      <c r="B110" s="341" t="s">
        <v>7218</v>
      </c>
      <c r="C110" s="501"/>
      <c r="D110" s="502"/>
      <c r="E110" s="466"/>
      <c r="F110" s="466"/>
      <c r="G110" s="467"/>
      <c r="H110" s="204"/>
    </row>
    <row r="111" spans="1:8" s="44" customFormat="1" ht="20.100000000000001" customHeight="1" thickBot="1">
      <c r="A111" s="8"/>
      <c r="B111" s="341" t="s">
        <v>7219</v>
      </c>
      <c r="C111" s="501"/>
      <c r="D111" s="502"/>
      <c r="E111" s="466"/>
      <c r="F111" s="466"/>
      <c r="G111" s="467"/>
      <c r="H111" s="204"/>
    </row>
    <row r="112" spans="1:8">
      <c r="B112" s="205" t="s">
        <v>5820</v>
      </c>
      <c r="C112" s="206" t="s">
        <v>7220</v>
      </c>
      <c r="D112" s="207" t="s">
        <v>1367</v>
      </c>
      <c r="E112" s="208" t="s">
        <v>1998</v>
      </c>
      <c r="F112" s="209"/>
      <c r="G112" s="210" t="s">
        <v>7221</v>
      </c>
      <c r="H112" s="204"/>
    </row>
    <row r="113" spans="2:8" ht="30">
      <c r="B113" s="211" t="s">
        <v>5822</v>
      </c>
      <c r="C113" s="212" t="s">
        <v>7222</v>
      </c>
      <c r="D113" s="213" t="s">
        <v>3219</v>
      </c>
      <c r="E113" s="214" t="s">
        <v>1998</v>
      </c>
      <c r="F113" s="215"/>
      <c r="G113" s="313" t="s">
        <v>7223</v>
      </c>
      <c r="H113" s="204"/>
    </row>
    <row r="114" spans="2:8" ht="30">
      <c r="B114" s="211" t="s">
        <v>5825</v>
      </c>
      <c r="C114" s="212" t="s">
        <v>7224</v>
      </c>
      <c r="D114" s="213" t="s">
        <v>1367</v>
      </c>
      <c r="E114" s="214" t="s">
        <v>1998</v>
      </c>
      <c r="F114" s="215"/>
      <c r="G114" s="313" t="s">
        <v>7225</v>
      </c>
      <c r="H114" s="204"/>
    </row>
    <row r="115" spans="2:8" ht="33">
      <c r="B115" s="211" t="s">
        <v>7226</v>
      </c>
      <c r="C115" s="212" t="s">
        <v>7227</v>
      </c>
      <c r="D115" s="213" t="s">
        <v>1356</v>
      </c>
      <c r="E115" s="214" t="s">
        <v>2337</v>
      </c>
      <c r="F115" s="215"/>
      <c r="G115" s="313" t="s">
        <v>5829</v>
      </c>
      <c r="H115" s="204"/>
    </row>
    <row r="116" spans="2:8">
      <c r="B116" s="211" t="s">
        <v>7228</v>
      </c>
      <c r="C116" s="212" t="s">
        <v>7229</v>
      </c>
      <c r="D116" s="213" t="s">
        <v>1367</v>
      </c>
      <c r="E116" s="214" t="s">
        <v>1998</v>
      </c>
      <c r="F116" s="215"/>
      <c r="G116" s="313" t="s">
        <v>7230</v>
      </c>
      <c r="H116" s="204"/>
    </row>
    <row r="117" spans="2:8" ht="33">
      <c r="B117" s="211" t="s">
        <v>7231</v>
      </c>
      <c r="C117" s="212" t="s">
        <v>7232</v>
      </c>
      <c r="D117" s="213" t="s">
        <v>1589</v>
      </c>
      <c r="E117" s="214" t="s">
        <v>1998</v>
      </c>
      <c r="F117" s="215"/>
      <c r="G117" s="313" t="s">
        <v>7233</v>
      </c>
      <c r="H117" s="204"/>
    </row>
    <row r="118" spans="2:8" ht="33">
      <c r="B118" s="211" t="s">
        <v>7234</v>
      </c>
      <c r="C118" s="212" t="s">
        <v>7235</v>
      </c>
      <c r="D118" s="213" t="s">
        <v>1367</v>
      </c>
      <c r="E118" s="214" t="s">
        <v>1998</v>
      </c>
      <c r="F118" s="215"/>
      <c r="G118" s="313" t="s">
        <v>7236</v>
      </c>
      <c r="H118" s="204"/>
    </row>
    <row r="119" spans="2:8" ht="60">
      <c r="B119" s="211" t="s">
        <v>7237</v>
      </c>
      <c r="C119" s="212" t="s">
        <v>7238</v>
      </c>
      <c r="D119" s="213" t="s">
        <v>2158</v>
      </c>
      <c r="E119" s="214" t="s">
        <v>1998</v>
      </c>
      <c r="F119" s="215"/>
      <c r="G119" s="313" t="s">
        <v>7239</v>
      </c>
      <c r="H119" s="204"/>
    </row>
    <row r="120" spans="2:8" ht="60">
      <c r="B120" s="211" t="s">
        <v>7240</v>
      </c>
      <c r="C120" s="212" t="s">
        <v>7241</v>
      </c>
      <c r="D120" s="213" t="s">
        <v>1589</v>
      </c>
      <c r="E120" s="214" t="s">
        <v>1998</v>
      </c>
      <c r="F120" s="215"/>
      <c r="G120" s="313" t="s">
        <v>7242</v>
      </c>
      <c r="H120" s="204"/>
    </row>
    <row r="121" spans="2:8" ht="33">
      <c r="B121" s="211" t="s">
        <v>5843</v>
      </c>
      <c r="C121" s="212" t="s">
        <v>7243</v>
      </c>
      <c r="D121" s="213" t="s">
        <v>1389</v>
      </c>
      <c r="E121" s="214" t="s">
        <v>1998</v>
      </c>
      <c r="F121" s="215"/>
      <c r="G121" s="313" t="s">
        <v>7244</v>
      </c>
      <c r="H121" s="204"/>
    </row>
    <row r="122" spans="2:8" ht="135">
      <c r="B122" s="211" t="s">
        <v>7245</v>
      </c>
      <c r="C122" s="212" t="s">
        <v>7246</v>
      </c>
      <c r="D122" s="213" t="s">
        <v>4749</v>
      </c>
      <c r="E122" s="214" t="s">
        <v>1998</v>
      </c>
      <c r="F122" s="215"/>
      <c r="G122" s="313" t="s">
        <v>7247</v>
      </c>
      <c r="H122" s="204"/>
    </row>
    <row r="123" spans="2:8" ht="33">
      <c r="B123" s="211" t="s">
        <v>7248</v>
      </c>
      <c r="C123" s="212" t="s">
        <v>7249</v>
      </c>
      <c r="D123" s="213" t="s">
        <v>1356</v>
      </c>
      <c r="E123" s="214" t="s">
        <v>2337</v>
      </c>
      <c r="F123" s="215"/>
      <c r="G123" s="232" t="s">
        <v>5851</v>
      </c>
      <c r="H123" s="204"/>
    </row>
    <row r="124" spans="2:8">
      <c r="B124" s="211" t="s">
        <v>7250</v>
      </c>
      <c r="C124" s="212" t="s">
        <v>7251</v>
      </c>
      <c r="D124" s="213" t="s">
        <v>1367</v>
      </c>
      <c r="E124" s="214" t="s">
        <v>1998</v>
      </c>
      <c r="F124" s="215"/>
      <c r="G124" s="233"/>
      <c r="H124" s="204"/>
    </row>
    <row r="125" spans="2:8" ht="33">
      <c r="B125" s="211" t="s">
        <v>7252</v>
      </c>
      <c r="C125" s="212" t="s">
        <v>7253</v>
      </c>
      <c r="D125" s="213" t="s">
        <v>1589</v>
      </c>
      <c r="E125" s="214" t="s">
        <v>1998</v>
      </c>
      <c r="F125" s="215"/>
      <c r="G125" s="233"/>
      <c r="H125" s="204"/>
    </row>
    <row r="126" spans="2:8" ht="33">
      <c r="B126" s="211" t="s">
        <v>7254</v>
      </c>
      <c r="C126" s="212" t="s">
        <v>7255</v>
      </c>
      <c r="D126" s="213" t="s">
        <v>1367</v>
      </c>
      <c r="E126" s="214" t="s">
        <v>1998</v>
      </c>
      <c r="F126" s="215"/>
      <c r="G126" s="233"/>
      <c r="H126" s="204"/>
    </row>
    <row r="127" spans="2:8" ht="33">
      <c r="B127" s="211" t="s">
        <v>7256</v>
      </c>
      <c r="C127" s="212" t="s">
        <v>7257</v>
      </c>
      <c r="D127" s="213" t="s">
        <v>2158</v>
      </c>
      <c r="E127" s="214" t="s">
        <v>1998</v>
      </c>
      <c r="F127" s="215"/>
      <c r="G127" s="233"/>
      <c r="H127" s="204"/>
    </row>
    <row r="128" spans="2:8" ht="33">
      <c r="B128" s="211" t="s">
        <v>7258</v>
      </c>
      <c r="C128" s="212" t="s">
        <v>7259</v>
      </c>
      <c r="D128" s="213" t="s">
        <v>1589</v>
      </c>
      <c r="E128" s="214" t="s">
        <v>1998</v>
      </c>
      <c r="F128" s="215"/>
      <c r="G128" s="233"/>
      <c r="H128" s="204"/>
    </row>
    <row r="129" spans="2:8" ht="33">
      <c r="B129" s="211" t="s">
        <v>5862</v>
      </c>
      <c r="C129" s="212" t="s">
        <v>7260</v>
      </c>
      <c r="D129" s="213" t="s">
        <v>1389</v>
      </c>
      <c r="E129" s="214" t="s">
        <v>1998</v>
      </c>
      <c r="F129" s="215"/>
      <c r="G129" s="233"/>
      <c r="H129" s="204"/>
    </row>
    <row r="130" spans="2:8">
      <c r="B130" s="211" t="s">
        <v>7261</v>
      </c>
      <c r="C130" s="212" t="s">
        <v>7262</v>
      </c>
      <c r="D130" s="213" t="s">
        <v>4749</v>
      </c>
      <c r="E130" s="214" t="s">
        <v>1998</v>
      </c>
      <c r="F130" s="215"/>
      <c r="G130" s="258"/>
      <c r="H130" s="204"/>
    </row>
    <row r="131" spans="2:8" ht="33">
      <c r="B131" s="211" t="s">
        <v>7263</v>
      </c>
      <c r="C131" s="212" t="s">
        <v>7264</v>
      </c>
      <c r="D131" s="213" t="s">
        <v>1356</v>
      </c>
      <c r="E131" s="214" t="s">
        <v>2337</v>
      </c>
      <c r="F131" s="215"/>
      <c r="G131" s="232" t="s">
        <v>5868</v>
      </c>
      <c r="H131" s="204"/>
    </row>
    <row r="132" spans="2:8">
      <c r="B132" s="211" t="s">
        <v>7265</v>
      </c>
      <c r="C132" s="212" t="s">
        <v>7266</v>
      </c>
      <c r="D132" s="213" t="s">
        <v>1367</v>
      </c>
      <c r="E132" s="214" t="s">
        <v>1998</v>
      </c>
      <c r="F132" s="215"/>
      <c r="G132" s="233"/>
      <c r="H132" s="204"/>
    </row>
    <row r="133" spans="2:8" ht="33">
      <c r="B133" s="211" t="s">
        <v>7267</v>
      </c>
      <c r="C133" s="212" t="s">
        <v>7268</v>
      </c>
      <c r="D133" s="213" t="s">
        <v>1589</v>
      </c>
      <c r="E133" s="214" t="s">
        <v>1998</v>
      </c>
      <c r="F133" s="215"/>
      <c r="G133" s="233"/>
      <c r="H133" s="204"/>
    </row>
    <row r="134" spans="2:8" ht="33">
      <c r="B134" s="211" t="s">
        <v>7269</v>
      </c>
      <c r="C134" s="212" t="s">
        <v>7270</v>
      </c>
      <c r="D134" s="213" t="s">
        <v>1367</v>
      </c>
      <c r="E134" s="214" t="s">
        <v>1998</v>
      </c>
      <c r="F134" s="215"/>
      <c r="G134" s="233"/>
      <c r="H134" s="204"/>
    </row>
    <row r="135" spans="2:8" ht="33">
      <c r="B135" s="211" t="s">
        <v>7271</v>
      </c>
      <c r="C135" s="212" t="s">
        <v>7272</v>
      </c>
      <c r="D135" s="213" t="s">
        <v>2158</v>
      </c>
      <c r="E135" s="214" t="s">
        <v>1998</v>
      </c>
      <c r="F135" s="215"/>
      <c r="G135" s="233"/>
      <c r="H135" s="204"/>
    </row>
    <row r="136" spans="2:8" ht="33">
      <c r="B136" s="211" t="s">
        <v>7273</v>
      </c>
      <c r="C136" s="212" t="s">
        <v>7274</v>
      </c>
      <c r="D136" s="213" t="s">
        <v>1589</v>
      </c>
      <c r="E136" s="214" t="s">
        <v>1998</v>
      </c>
      <c r="F136" s="215"/>
      <c r="G136" s="233"/>
      <c r="H136" s="204"/>
    </row>
    <row r="137" spans="2:8" ht="33">
      <c r="B137" s="211" t="s">
        <v>5879</v>
      </c>
      <c r="C137" s="212" t="s">
        <v>7275</v>
      </c>
      <c r="D137" s="213" t="s">
        <v>1389</v>
      </c>
      <c r="E137" s="214" t="s">
        <v>1998</v>
      </c>
      <c r="F137" s="215"/>
      <c r="G137" s="233"/>
      <c r="H137" s="204"/>
    </row>
    <row r="138" spans="2:8" ht="17.25" thickBot="1">
      <c r="B138" s="503" t="s">
        <v>7276</v>
      </c>
      <c r="C138" s="504" t="s">
        <v>7277</v>
      </c>
      <c r="D138" s="505" t="s">
        <v>4749</v>
      </c>
      <c r="E138" s="506" t="s">
        <v>1998</v>
      </c>
      <c r="F138" s="507"/>
      <c r="G138" s="234"/>
      <c r="H138" s="204"/>
    </row>
    <row r="139" spans="2:8" ht="20.100000000000001" customHeight="1" thickBot="1">
      <c r="B139" s="341" t="s">
        <v>7278</v>
      </c>
      <c r="C139" s="501"/>
      <c r="D139" s="502"/>
      <c r="E139" s="466"/>
      <c r="F139" s="466"/>
      <c r="G139" s="467"/>
      <c r="H139" s="204"/>
    </row>
    <row r="140" spans="2:8" ht="45">
      <c r="B140" s="424" t="s">
        <v>7279</v>
      </c>
      <c r="C140" s="317" t="s">
        <v>7280</v>
      </c>
      <c r="D140" s="500" t="s">
        <v>4749</v>
      </c>
      <c r="E140" s="494" t="s">
        <v>1998</v>
      </c>
      <c r="F140" s="427"/>
      <c r="G140" s="258" t="s">
        <v>7281</v>
      </c>
      <c r="H140" s="204"/>
    </row>
    <row r="141" spans="2:8" ht="30" customHeight="1">
      <c r="B141" s="211" t="s">
        <v>5887</v>
      </c>
      <c r="C141" s="212" t="s">
        <v>7282</v>
      </c>
      <c r="D141" s="213" t="s">
        <v>1367</v>
      </c>
      <c r="E141" s="214" t="s">
        <v>1998</v>
      </c>
      <c r="F141" s="215"/>
      <c r="G141" s="232" t="s">
        <v>7283</v>
      </c>
      <c r="H141" s="204"/>
    </row>
    <row r="142" spans="2:8">
      <c r="B142" s="211" t="s">
        <v>5890</v>
      </c>
      <c r="C142" s="212" t="s">
        <v>7284</v>
      </c>
      <c r="D142" s="213" t="s">
        <v>3219</v>
      </c>
      <c r="E142" s="214" t="s">
        <v>1998</v>
      </c>
      <c r="F142" s="215"/>
      <c r="G142" s="233"/>
      <c r="H142" s="204"/>
    </row>
    <row r="143" spans="2:8">
      <c r="B143" s="211" t="s">
        <v>5892</v>
      </c>
      <c r="C143" s="212" t="s">
        <v>7285</v>
      </c>
      <c r="D143" s="213" t="s">
        <v>1367</v>
      </c>
      <c r="E143" s="214" t="s">
        <v>1998</v>
      </c>
      <c r="F143" s="215"/>
      <c r="G143" s="233"/>
      <c r="H143" s="204"/>
    </row>
    <row r="144" spans="2:8" ht="33">
      <c r="B144" s="211" t="s">
        <v>7286</v>
      </c>
      <c r="C144" s="212" t="s">
        <v>7287</v>
      </c>
      <c r="D144" s="213" t="s">
        <v>1356</v>
      </c>
      <c r="E144" s="214" t="s">
        <v>2337</v>
      </c>
      <c r="F144" s="215"/>
      <c r="G144" s="233"/>
      <c r="H144" s="204"/>
    </row>
    <row r="145" spans="2:8">
      <c r="B145" s="211" t="s">
        <v>7288</v>
      </c>
      <c r="C145" s="212" t="s">
        <v>7289</v>
      </c>
      <c r="D145" s="213" t="s">
        <v>1367</v>
      </c>
      <c r="E145" s="214" t="s">
        <v>1998</v>
      </c>
      <c r="F145" s="215"/>
      <c r="G145" s="233"/>
      <c r="H145" s="204"/>
    </row>
    <row r="146" spans="2:8" ht="33">
      <c r="B146" s="211" t="s">
        <v>7290</v>
      </c>
      <c r="C146" s="212" t="s">
        <v>7291</v>
      </c>
      <c r="D146" s="213" t="s">
        <v>1589</v>
      </c>
      <c r="E146" s="214" t="s">
        <v>1998</v>
      </c>
      <c r="F146" s="215"/>
      <c r="G146" s="233"/>
      <c r="H146" s="204"/>
    </row>
    <row r="147" spans="2:8" ht="33">
      <c r="B147" s="211" t="s">
        <v>7292</v>
      </c>
      <c r="C147" s="212" t="s">
        <v>7293</v>
      </c>
      <c r="D147" s="213" t="s">
        <v>1367</v>
      </c>
      <c r="E147" s="214" t="s">
        <v>1998</v>
      </c>
      <c r="F147" s="215"/>
      <c r="G147" s="233"/>
      <c r="H147" s="204"/>
    </row>
    <row r="148" spans="2:8" ht="33">
      <c r="B148" s="211" t="s">
        <v>7294</v>
      </c>
      <c r="C148" s="212" t="s">
        <v>7295</v>
      </c>
      <c r="D148" s="213" t="s">
        <v>2158</v>
      </c>
      <c r="E148" s="214" t="s">
        <v>1998</v>
      </c>
      <c r="F148" s="215"/>
      <c r="G148" s="233"/>
      <c r="H148" s="204"/>
    </row>
    <row r="149" spans="2:8" ht="33">
      <c r="B149" s="211" t="s">
        <v>7296</v>
      </c>
      <c r="C149" s="212" t="s">
        <v>7297</v>
      </c>
      <c r="D149" s="213" t="s">
        <v>1589</v>
      </c>
      <c r="E149" s="214" t="s">
        <v>1998</v>
      </c>
      <c r="F149" s="215"/>
      <c r="G149" s="233"/>
      <c r="H149" s="204"/>
    </row>
    <row r="150" spans="2:8" ht="33">
      <c r="B150" s="211" t="s">
        <v>5906</v>
      </c>
      <c r="C150" s="212" t="s">
        <v>7298</v>
      </c>
      <c r="D150" s="213" t="s">
        <v>1389</v>
      </c>
      <c r="E150" s="214" t="s">
        <v>1998</v>
      </c>
      <c r="F150" s="215"/>
      <c r="G150" s="233"/>
      <c r="H150" s="204"/>
    </row>
    <row r="151" spans="2:8">
      <c r="B151" s="211" t="s">
        <v>7299</v>
      </c>
      <c r="C151" s="212" t="s">
        <v>7300</v>
      </c>
      <c r="D151" s="213" t="s">
        <v>4749</v>
      </c>
      <c r="E151" s="214" t="s">
        <v>1998</v>
      </c>
      <c r="F151" s="215"/>
      <c r="G151" s="233"/>
      <c r="H151" s="204"/>
    </row>
    <row r="152" spans="2:8" ht="33">
      <c r="B152" s="211" t="s">
        <v>7301</v>
      </c>
      <c r="C152" s="212" t="s">
        <v>7302</v>
      </c>
      <c r="D152" s="213" t="s">
        <v>1356</v>
      </c>
      <c r="E152" s="214" t="s">
        <v>2337</v>
      </c>
      <c r="F152" s="215"/>
      <c r="G152" s="233"/>
      <c r="H152" s="204"/>
    </row>
    <row r="153" spans="2:8">
      <c r="B153" s="211" t="s">
        <v>7303</v>
      </c>
      <c r="C153" s="212" t="s">
        <v>7304</v>
      </c>
      <c r="D153" s="213" t="s">
        <v>1367</v>
      </c>
      <c r="E153" s="214" t="s">
        <v>1998</v>
      </c>
      <c r="F153" s="215"/>
      <c r="G153" s="233"/>
      <c r="H153" s="204"/>
    </row>
    <row r="154" spans="2:8" ht="33">
      <c r="B154" s="211" t="s">
        <v>7305</v>
      </c>
      <c r="C154" s="212" t="s">
        <v>7306</v>
      </c>
      <c r="D154" s="213" t="s">
        <v>1589</v>
      </c>
      <c r="E154" s="214" t="s">
        <v>1998</v>
      </c>
      <c r="F154" s="215"/>
      <c r="G154" s="233"/>
      <c r="H154" s="204"/>
    </row>
    <row r="155" spans="2:8" ht="33">
      <c r="B155" s="211" t="s">
        <v>7307</v>
      </c>
      <c r="C155" s="212" t="s">
        <v>7308</v>
      </c>
      <c r="D155" s="213" t="s">
        <v>1367</v>
      </c>
      <c r="E155" s="214" t="s">
        <v>1998</v>
      </c>
      <c r="F155" s="215"/>
      <c r="G155" s="233"/>
      <c r="H155" s="204"/>
    </row>
    <row r="156" spans="2:8" ht="33">
      <c r="B156" s="211" t="s">
        <v>7309</v>
      </c>
      <c r="C156" s="212" t="s">
        <v>7310</v>
      </c>
      <c r="D156" s="213" t="s">
        <v>2158</v>
      </c>
      <c r="E156" s="214" t="s">
        <v>1998</v>
      </c>
      <c r="F156" s="215"/>
      <c r="G156" s="233"/>
      <c r="H156" s="204"/>
    </row>
    <row r="157" spans="2:8" ht="33">
      <c r="B157" s="211" t="s">
        <v>7311</v>
      </c>
      <c r="C157" s="212" t="s">
        <v>7312</v>
      </c>
      <c r="D157" s="213" t="s">
        <v>1589</v>
      </c>
      <c r="E157" s="214" t="s">
        <v>1998</v>
      </c>
      <c r="F157" s="215"/>
      <c r="G157" s="233"/>
      <c r="H157" s="204"/>
    </row>
    <row r="158" spans="2:8" ht="33">
      <c r="B158" s="211" t="s">
        <v>5922</v>
      </c>
      <c r="C158" s="212" t="s">
        <v>7313</v>
      </c>
      <c r="D158" s="213" t="s">
        <v>1389</v>
      </c>
      <c r="E158" s="214" t="s">
        <v>1998</v>
      </c>
      <c r="F158" s="215"/>
      <c r="G158" s="233"/>
      <c r="H158" s="204"/>
    </row>
    <row r="159" spans="2:8">
      <c r="B159" s="211" t="s">
        <v>7314</v>
      </c>
      <c r="C159" s="212" t="s">
        <v>7315</v>
      </c>
      <c r="D159" s="213" t="s">
        <v>4749</v>
      </c>
      <c r="E159" s="214" t="s">
        <v>1998</v>
      </c>
      <c r="F159" s="215"/>
      <c r="G159" s="233"/>
      <c r="H159" s="204"/>
    </row>
    <row r="160" spans="2:8" ht="33">
      <c r="B160" s="211" t="s">
        <v>7316</v>
      </c>
      <c r="C160" s="212" t="s">
        <v>7317</v>
      </c>
      <c r="D160" s="213" t="s">
        <v>1356</v>
      </c>
      <c r="E160" s="214" t="s">
        <v>2337</v>
      </c>
      <c r="F160" s="215"/>
      <c r="G160" s="233"/>
      <c r="H160" s="204"/>
    </row>
    <row r="161" spans="2:8">
      <c r="B161" s="211" t="s">
        <v>7318</v>
      </c>
      <c r="C161" s="212" t="s">
        <v>7319</v>
      </c>
      <c r="D161" s="213" t="s">
        <v>1367</v>
      </c>
      <c r="E161" s="214" t="s">
        <v>1998</v>
      </c>
      <c r="F161" s="215"/>
      <c r="G161" s="233"/>
      <c r="H161" s="204"/>
    </row>
    <row r="162" spans="2:8" ht="33">
      <c r="B162" s="211" t="s">
        <v>7320</v>
      </c>
      <c r="C162" s="212" t="s">
        <v>7321</v>
      </c>
      <c r="D162" s="213" t="s">
        <v>1589</v>
      </c>
      <c r="E162" s="214" t="s">
        <v>1998</v>
      </c>
      <c r="F162" s="215"/>
      <c r="G162" s="233"/>
      <c r="H162" s="204"/>
    </row>
    <row r="163" spans="2:8" ht="33">
      <c r="B163" s="211" t="s">
        <v>7322</v>
      </c>
      <c r="C163" s="212" t="s">
        <v>7323</v>
      </c>
      <c r="D163" s="213" t="s">
        <v>1367</v>
      </c>
      <c r="E163" s="214" t="s">
        <v>1998</v>
      </c>
      <c r="F163" s="215"/>
      <c r="G163" s="233"/>
      <c r="H163" s="204"/>
    </row>
    <row r="164" spans="2:8" ht="33">
      <c r="B164" s="211" t="s">
        <v>7324</v>
      </c>
      <c r="C164" s="212" t="s">
        <v>7325</v>
      </c>
      <c r="D164" s="213" t="s">
        <v>2158</v>
      </c>
      <c r="E164" s="214" t="s">
        <v>1998</v>
      </c>
      <c r="F164" s="215"/>
      <c r="G164" s="233"/>
      <c r="H164" s="204"/>
    </row>
    <row r="165" spans="2:8" ht="33">
      <c r="B165" s="211" t="s">
        <v>7326</v>
      </c>
      <c r="C165" s="212" t="s">
        <v>7327</v>
      </c>
      <c r="D165" s="213" t="s">
        <v>1589</v>
      </c>
      <c r="E165" s="214" t="s">
        <v>1998</v>
      </c>
      <c r="F165" s="215"/>
      <c r="G165" s="233"/>
      <c r="H165" s="204"/>
    </row>
    <row r="166" spans="2:8" ht="33">
      <c r="B166" s="211" t="s">
        <v>5938</v>
      </c>
      <c r="C166" s="212" t="s">
        <v>7328</v>
      </c>
      <c r="D166" s="213" t="s">
        <v>1389</v>
      </c>
      <c r="E166" s="214" t="s">
        <v>1998</v>
      </c>
      <c r="F166" s="215"/>
      <c r="G166" s="233"/>
      <c r="H166" s="204"/>
    </row>
    <row r="167" spans="2:8" ht="17.25" thickBot="1">
      <c r="B167" s="503" t="s">
        <v>7329</v>
      </c>
      <c r="C167" s="504" t="s">
        <v>7330</v>
      </c>
      <c r="D167" s="505" t="s">
        <v>4749</v>
      </c>
      <c r="E167" s="506" t="s">
        <v>1998</v>
      </c>
      <c r="F167" s="507"/>
      <c r="G167" s="234"/>
      <c r="H167" s="204"/>
    </row>
    <row r="168" spans="2:8" ht="20.100000000000001" customHeight="1" thickBot="1">
      <c r="B168" s="341" t="s">
        <v>7331</v>
      </c>
      <c r="C168" s="501"/>
      <c r="D168" s="502"/>
      <c r="E168" s="466"/>
      <c r="F168" s="466"/>
      <c r="G168" s="467"/>
      <c r="H168" s="204"/>
    </row>
    <row r="169" spans="2:8" ht="30" customHeight="1">
      <c r="B169" s="424" t="s">
        <v>7332</v>
      </c>
      <c r="C169" s="317" t="s">
        <v>7333</v>
      </c>
      <c r="D169" s="500" t="s">
        <v>4749</v>
      </c>
      <c r="E169" s="494" t="s">
        <v>1998</v>
      </c>
      <c r="F169" s="427"/>
      <c r="G169" s="508"/>
      <c r="H169" s="204"/>
    </row>
    <row r="170" spans="2:8">
      <c r="B170" s="211" t="s">
        <v>5945</v>
      </c>
      <c r="C170" s="212" t="s">
        <v>7334</v>
      </c>
      <c r="D170" s="213" t="s">
        <v>1367</v>
      </c>
      <c r="E170" s="214" t="s">
        <v>1998</v>
      </c>
      <c r="F170" s="215"/>
      <c r="G170" s="508"/>
      <c r="H170" s="204"/>
    </row>
    <row r="171" spans="2:8">
      <c r="B171" s="211" t="s">
        <v>5947</v>
      </c>
      <c r="C171" s="212" t="s">
        <v>7335</v>
      </c>
      <c r="D171" s="213" t="s">
        <v>3219</v>
      </c>
      <c r="E171" s="214" t="s">
        <v>1998</v>
      </c>
      <c r="F171" s="215"/>
      <c r="G171" s="508"/>
      <c r="H171" s="204"/>
    </row>
    <row r="172" spans="2:8">
      <c r="B172" s="211" t="s">
        <v>5949</v>
      </c>
      <c r="C172" s="212" t="s">
        <v>7336</v>
      </c>
      <c r="D172" s="213" t="s">
        <v>1367</v>
      </c>
      <c r="E172" s="214" t="s">
        <v>1998</v>
      </c>
      <c r="F172" s="215"/>
      <c r="G172" s="508"/>
      <c r="H172" s="204"/>
    </row>
    <row r="173" spans="2:8" ht="33">
      <c r="B173" s="211" t="s">
        <v>7337</v>
      </c>
      <c r="C173" s="212" t="s">
        <v>7338</v>
      </c>
      <c r="D173" s="213" t="s">
        <v>1356</v>
      </c>
      <c r="E173" s="214" t="s">
        <v>2337</v>
      </c>
      <c r="F173" s="215"/>
      <c r="G173" s="508"/>
      <c r="H173" s="204"/>
    </row>
    <row r="174" spans="2:8">
      <c r="B174" s="211" t="s">
        <v>7339</v>
      </c>
      <c r="C174" s="212" t="s">
        <v>7340</v>
      </c>
      <c r="D174" s="213" t="s">
        <v>1367</v>
      </c>
      <c r="E174" s="214" t="s">
        <v>1998</v>
      </c>
      <c r="F174" s="215"/>
      <c r="G174" s="508"/>
      <c r="H174" s="204"/>
    </row>
    <row r="175" spans="2:8" ht="33">
      <c r="B175" s="211" t="s">
        <v>7341</v>
      </c>
      <c r="C175" s="212" t="s">
        <v>7342</v>
      </c>
      <c r="D175" s="213" t="s">
        <v>1589</v>
      </c>
      <c r="E175" s="214" t="s">
        <v>1998</v>
      </c>
      <c r="F175" s="215"/>
      <c r="G175" s="508"/>
      <c r="H175" s="204"/>
    </row>
    <row r="176" spans="2:8" ht="33">
      <c r="B176" s="211" t="s">
        <v>7343</v>
      </c>
      <c r="C176" s="212" t="s">
        <v>7344</v>
      </c>
      <c r="D176" s="213" t="s">
        <v>1367</v>
      </c>
      <c r="E176" s="214" t="s">
        <v>1998</v>
      </c>
      <c r="F176" s="215"/>
      <c r="G176" s="508"/>
      <c r="H176" s="204"/>
    </row>
    <row r="177" spans="2:8" ht="33">
      <c r="B177" s="211" t="s">
        <v>7345</v>
      </c>
      <c r="C177" s="212" t="s">
        <v>7346</v>
      </c>
      <c r="D177" s="213" t="s">
        <v>2158</v>
      </c>
      <c r="E177" s="214" t="s">
        <v>1998</v>
      </c>
      <c r="F177" s="215"/>
      <c r="G177" s="508"/>
      <c r="H177" s="204"/>
    </row>
    <row r="178" spans="2:8" ht="33">
      <c r="B178" s="211" t="s">
        <v>7347</v>
      </c>
      <c r="C178" s="212" t="s">
        <v>7348</v>
      </c>
      <c r="D178" s="213" t="s">
        <v>1589</v>
      </c>
      <c r="E178" s="214" t="s">
        <v>1998</v>
      </c>
      <c r="F178" s="215"/>
      <c r="G178" s="508"/>
      <c r="H178" s="204"/>
    </row>
    <row r="179" spans="2:8" ht="33">
      <c r="B179" s="211" t="s">
        <v>5963</v>
      </c>
      <c r="C179" s="212" t="s">
        <v>7349</v>
      </c>
      <c r="D179" s="213" t="s">
        <v>1389</v>
      </c>
      <c r="E179" s="214" t="s">
        <v>1998</v>
      </c>
      <c r="F179" s="215"/>
      <c r="G179" s="508"/>
      <c r="H179" s="204"/>
    </row>
    <row r="180" spans="2:8">
      <c r="B180" s="211" t="s">
        <v>7350</v>
      </c>
      <c r="C180" s="212" t="s">
        <v>7351</v>
      </c>
      <c r="D180" s="213" t="s">
        <v>4749</v>
      </c>
      <c r="E180" s="214" t="s">
        <v>1998</v>
      </c>
      <c r="F180" s="215"/>
      <c r="G180" s="508"/>
      <c r="H180" s="204"/>
    </row>
    <row r="181" spans="2:8" ht="33">
      <c r="B181" s="211" t="s">
        <v>7352</v>
      </c>
      <c r="C181" s="212" t="s">
        <v>7353</v>
      </c>
      <c r="D181" s="213" t="s">
        <v>1356</v>
      </c>
      <c r="E181" s="214" t="s">
        <v>2337</v>
      </c>
      <c r="F181" s="215"/>
      <c r="G181" s="508"/>
      <c r="H181" s="204"/>
    </row>
    <row r="182" spans="2:8">
      <c r="B182" s="211" t="s">
        <v>7354</v>
      </c>
      <c r="C182" s="212" t="s">
        <v>7355</v>
      </c>
      <c r="D182" s="213" t="s">
        <v>1367</v>
      </c>
      <c r="E182" s="214" t="s">
        <v>1998</v>
      </c>
      <c r="F182" s="215"/>
      <c r="G182" s="508"/>
      <c r="H182" s="204"/>
    </row>
    <row r="183" spans="2:8" ht="33">
      <c r="B183" s="211" t="s">
        <v>7356</v>
      </c>
      <c r="C183" s="212" t="s">
        <v>7357</v>
      </c>
      <c r="D183" s="213" t="s">
        <v>1589</v>
      </c>
      <c r="E183" s="214" t="s">
        <v>1998</v>
      </c>
      <c r="F183" s="215"/>
      <c r="G183" s="508"/>
      <c r="H183" s="204"/>
    </row>
    <row r="184" spans="2:8" ht="33">
      <c r="B184" s="211" t="s">
        <v>7358</v>
      </c>
      <c r="C184" s="212" t="s">
        <v>7359</v>
      </c>
      <c r="D184" s="213" t="s">
        <v>1367</v>
      </c>
      <c r="E184" s="214" t="s">
        <v>1998</v>
      </c>
      <c r="F184" s="215"/>
      <c r="G184" s="508"/>
      <c r="H184" s="204"/>
    </row>
    <row r="185" spans="2:8" ht="33">
      <c r="B185" s="211" t="s">
        <v>7360</v>
      </c>
      <c r="C185" s="212" t="s">
        <v>7361</v>
      </c>
      <c r="D185" s="213" t="s">
        <v>2158</v>
      </c>
      <c r="E185" s="214" t="s">
        <v>1998</v>
      </c>
      <c r="F185" s="215"/>
      <c r="G185" s="508"/>
      <c r="H185" s="204"/>
    </row>
    <row r="186" spans="2:8" ht="33">
      <c r="B186" s="211" t="s">
        <v>7362</v>
      </c>
      <c r="C186" s="212" t="s">
        <v>7363</v>
      </c>
      <c r="D186" s="213" t="s">
        <v>1589</v>
      </c>
      <c r="E186" s="214" t="s">
        <v>1998</v>
      </c>
      <c r="F186" s="215"/>
      <c r="G186" s="508"/>
      <c r="H186" s="204"/>
    </row>
    <row r="187" spans="2:8" ht="33">
      <c r="B187" s="211" t="s">
        <v>5979</v>
      </c>
      <c r="C187" s="212" t="s">
        <v>7364</v>
      </c>
      <c r="D187" s="213" t="s">
        <v>1389</v>
      </c>
      <c r="E187" s="214" t="s">
        <v>1998</v>
      </c>
      <c r="F187" s="215"/>
      <c r="G187" s="508"/>
      <c r="H187" s="204"/>
    </row>
    <row r="188" spans="2:8">
      <c r="B188" s="211" t="s">
        <v>7365</v>
      </c>
      <c r="C188" s="212" t="s">
        <v>7366</v>
      </c>
      <c r="D188" s="213" t="s">
        <v>4749</v>
      </c>
      <c r="E188" s="214" t="s">
        <v>1998</v>
      </c>
      <c r="F188" s="215"/>
      <c r="G188" s="508"/>
      <c r="H188" s="204"/>
    </row>
    <row r="189" spans="2:8" ht="33">
      <c r="B189" s="211" t="s">
        <v>7367</v>
      </c>
      <c r="C189" s="212" t="s">
        <v>7368</v>
      </c>
      <c r="D189" s="213" t="s">
        <v>1356</v>
      </c>
      <c r="E189" s="214" t="s">
        <v>2337</v>
      </c>
      <c r="F189" s="215"/>
      <c r="G189" s="508"/>
      <c r="H189" s="204"/>
    </row>
    <row r="190" spans="2:8">
      <c r="B190" s="211" t="s">
        <v>7369</v>
      </c>
      <c r="C190" s="212" t="s">
        <v>7370</v>
      </c>
      <c r="D190" s="213" t="s">
        <v>1367</v>
      </c>
      <c r="E190" s="214" t="s">
        <v>1998</v>
      </c>
      <c r="F190" s="215"/>
      <c r="G190" s="508"/>
      <c r="H190" s="204"/>
    </row>
    <row r="191" spans="2:8" ht="33">
      <c r="B191" s="211" t="s">
        <v>7371</v>
      </c>
      <c r="C191" s="212" t="s">
        <v>7372</v>
      </c>
      <c r="D191" s="213" t="s">
        <v>1589</v>
      </c>
      <c r="E191" s="214" t="s">
        <v>1998</v>
      </c>
      <c r="F191" s="215"/>
      <c r="G191" s="508"/>
      <c r="H191" s="204"/>
    </row>
    <row r="192" spans="2:8" ht="33">
      <c r="B192" s="211" t="s">
        <v>7373</v>
      </c>
      <c r="C192" s="212" t="s">
        <v>7374</v>
      </c>
      <c r="D192" s="213" t="s">
        <v>1367</v>
      </c>
      <c r="E192" s="214" t="s">
        <v>1998</v>
      </c>
      <c r="F192" s="215"/>
      <c r="G192" s="508"/>
      <c r="H192" s="204"/>
    </row>
    <row r="193" spans="1:8" ht="33">
      <c r="B193" s="211" t="s">
        <v>7375</v>
      </c>
      <c r="C193" s="212" t="s">
        <v>7376</v>
      </c>
      <c r="D193" s="213" t="s">
        <v>2158</v>
      </c>
      <c r="E193" s="214" t="s">
        <v>1998</v>
      </c>
      <c r="F193" s="215"/>
      <c r="G193" s="508"/>
      <c r="H193" s="204"/>
    </row>
    <row r="194" spans="1:8" ht="33">
      <c r="B194" s="211" t="s">
        <v>7377</v>
      </c>
      <c r="C194" s="212" t="s">
        <v>7378</v>
      </c>
      <c r="D194" s="213" t="s">
        <v>1589</v>
      </c>
      <c r="E194" s="214" t="s">
        <v>1998</v>
      </c>
      <c r="F194" s="215"/>
      <c r="G194" s="508"/>
      <c r="H194" s="204"/>
    </row>
    <row r="195" spans="1:8" ht="33">
      <c r="B195" s="211" t="s">
        <v>5995</v>
      </c>
      <c r="C195" s="212" t="s">
        <v>7379</v>
      </c>
      <c r="D195" s="213" t="s">
        <v>1389</v>
      </c>
      <c r="E195" s="214" t="s">
        <v>1998</v>
      </c>
      <c r="F195" s="215"/>
      <c r="G195" s="508"/>
      <c r="H195" s="204"/>
    </row>
    <row r="196" spans="1:8" ht="17.25" thickBot="1">
      <c r="B196" s="503" t="s">
        <v>7380</v>
      </c>
      <c r="C196" s="504" t="s">
        <v>7381</v>
      </c>
      <c r="D196" s="505" t="s">
        <v>4749</v>
      </c>
      <c r="E196" s="506" t="s">
        <v>1998</v>
      </c>
      <c r="F196" s="507"/>
      <c r="G196" s="509"/>
      <c r="H196" s="204"/>
    </row>
    <row r="197" spans="1:8" s="44" customFormat="1" ht="18">
      <c r="A197" s="8"/>
      <c r="B197" s="510" t="s">
        <v>7382</v>
      </c>
      <c r="C197" s="511"/>
      <c r="D197" s="442"/>
      <c r="E197" s="275"/>
      <c r="F197" s="275"/>
      <c r="G197" s="370"/>
      <c r="H197" s="204"/>
    </row>
    <row r="198" spans="1:8" s="44" customFormat="1" ht="18.75" thickBot="1">
      <c r="A198" s="8"/>
      <c r="B198" s="512" t="s">
        <v>7005</v>
      </c>
      <c r="C198" s="513"/>
      <c r="D198" s="312"/>
      <c r="E198" s="282"/>
      <c r="F198" s="282"/>
      <c r="G198" s="309"/>
      <c r="H198" s="204"/>
    </row>
    <row r="199" spans="1:8" s="44" customFormat="1" ht="20.100000000000001" customHeight="1" thickBot="1">
      <c r="A199" s="8"/>
      <c r="B199" s="341" t="s">
        <v>7219</v>
      </c>
      <c r="C199" s="501"/>
      <c r="D199" s="502"/>
      <c r="E199" s="466"/>
      <c r="F199" s="466"/>
      <c r="G199" s="467"/>
      <c r="H199" s="204"/>
    </row>
    <row r="200" spans="1:8">
      <c r="B200" s="205" t="s">
        <v>5820</v>
      </c>
      <c r="C200" s="206" t="s">
        <v>7383</v>
      </c>
      <c r="D200" s="207" t="s">
        <v>1367</v>
      </c>
      <c r="E200" s="208" t="s">
        <v>1998</v>
      </c>
      <c r="F200" s="209"/>
      <c r="G200" s="350" t="s">
        <v>7384</v>
      </c>
      <c r="H200" s="204"/>
    </row>
    <row r="201" spans="1:8">
      <c r="B201" s="211" t="s">
        <v>5822</v>
      </c>
      <c r="C201" s="212" t="s">
        <v>7385</v>
      </c>
      <c r="D201" s="213" t="s">
        <v>3219</v>
      </c>
      <c r="E201" s="214" t="s">
        <v>1998</v>
      </c>
      <c r="F201" s="215"/>
      <c r="G201" s="233"/>
      <c r="H201" s="204"/>
    </row>
    <row r="202" spans="1:8">
      <c r="B202" s="211" t="s">
        <v>5825</v>
      </c>
      <c r="C202" s="212" t="s">
        <v>7386</v>
      </c>
      <c r="D202" s="213" t="s">
        <v>1367</v>
      </c>
      <c r="E202" s="214" t="s">
        <v>1998</v>
      </c>
      <c r="F202" s="215"/>
      <c r="G202" s="233"/>
      <c r="H202" s="204"/>
    </row>
    <row r="203" spans="1:8" ht="33">
      <c r="B203" s="211" t="s">
        <v>7226</v>
      </c>
      <c r="C203" s="212" t="s">
        <v>7387</v>
      </c>
      <c r="D203" s="213" t="s">
        <v>1356</v>
      </c>
      <c r="E203" s="214" t="s">
        <v>2337</v>
      </c>
      <c r="F203" s="215"/>
      <c r="G203" s="233"/>
      <c r="H203" s="204"/>
    </row>
    <row r="204" spans="1:8">
      <c r="B204" s="211" t="s">
        <v>7228</v>
      </c>
      <c r="C204" s="212" t="s">
        <v>7388</v>
      </c>
      <c r="D204" s="213" t="s">
        <v>1367</v>
      </c>
      <c r="E204" s="214" t="s">
        <v>1998</v>
      </c>
      <c r="F204" s="215"/>
      <c r="G204" s="233"/>
      <c r="H204" s="204"/>
    </row>
    <row r="205" spans="1:8" ht="33">
      <c r="B205" s="211" t="s">
        <v>7231</v>
      </c>
      <c r="C205" s="212" t="s">
        <v>7389</v>
      </c>
      <c r="D205" s="213" t="s">
        <v>1589</v>
      </c>
      <c r="E205" s="214" t="s">
        <v>1998</v>
      </c>
      <c r="F205" s="215"/>
      <c r="G205" s="233"/>
      <c r="H205" s="204"/>
    </row>
    <row r="206" spans="1:8" ht="33">
      <c r="B206" s="211" t="s">
        <v>7234</v>
      </c>
      <c r="C206" s="212" t="s">
        <v>7390</v>
      </c>
      <c r="D206" s="213" t="s">
        <v>1367</v>
      </c>
      <c r="E206" s="214" t="s">
        <v>1998</v>
      </c>
      <c r="F206" s="215"/>
      <c r="G206" s="233"/>
      <c r="H206" s="204"/>
    </row>
    <row r="207" spans="1:8" ht="33">
      <c r="B207" s="211" t="s">
        <v>7237</v>
      </c>
      <c r="C207" s="212" t="s">
        <v>7391</v>
      </c>
      <c r="D207" s="213" t="s">
        <v>2158</v>
      </c>
      <c r="E207" s="214" t="s">
        <v>1998</v>
      </c>
      <c r="F207" s="215"/>
      <c r="G207" s="233"/>
      <c r="H207" s="204"/>
    </row>
    <row r="208" spans="1:8" ht="33">
      <c r="B208" s="211" t="s">
        <v>7240</v>
      </c>
      <c r="C208" s="212" t="s">
        <v>7392</v>
      </c>
      <c r="D208" s="213" t="s">
        <v>1589</v>
      </c>
      <c r="E208" s="214" t="s">
        <v>1998</v>
      </c>
      <c r="F208" s="215"/>
      <c r="G208" s="233"/>
      <c r="H208" s="204"/>
    </row>
    <row r="209" spans="2:8" ht="33">
      <c r="B209" s="211" t="s">
        <v>5843</v>
      </c>
      <c r="C209" s="212" t="s">
        <v>7393</v>
      </c>
      <c r="D209" s="213" t="s">
        <v>1389</v>
      </c>
      <c r="E209" s="214" t="s">
        <v>1998</v>
      </c>
      <c r="F209" s="215"/>
      <c r="G209" s="233"/>
      <c r="H209" s="204"/>
    </row>
    <row r="210" spans="2:8">
      <c r="B210" s="211" t="s">
        <v>7245</v>
      </c>
      <c r="C210" s="212" t="s">
        <v>7394</v>
      </c>
      <c r="D210" s="213" t="s">
        <v>4749</v>
      </c>
      <c r="E210" s="214" t="s">
        <v>1998</v>
      </c>
      <c r="F210" s="215"/>
      <c r="G210" s="233"/>
      <c r="H210" s="204"/>
    </row>
    <row r="211" spans="2:8" ht="33">
      <c r="B211" s="211" t="s">
        <v>7248</v>
      </c>
      <c r="C211" s="212" t="s">
        <v>7395</v>
      </c>
      <c r="D211" s="213" t="s">
        <v>1356</v>
      </c>
      <c r="E211" s="214" t="s">
        <v>2337</v>
      </c>
      <c r="F211" s="215"/>
      <c r="G211" s="233"/>
      <c r="H211" s="204"/>
    </row>
    <row r="212" spans="2:8">
      <c r="B212" s="211" t="s">
        <v>7250</v>
      </c>
      <c r="C212" s="212" t="s">
        <v>7396</v>
      </c>
      <c r="D212" s="213" t="s">
        <v>1367</v>
      </c>
      <c r="E212" s="214" t="s">
        <v>1998</v>
      </c>
      <c r="F212" s="215"/>
      <c r="G212" s="233"/>
      <c r="H212" s="204"/>
    </row>
    <row r="213" spans="2:8" ht="33">
      <c r="B213" s="211" t="s">
        <v>7252</v>
      </c>
      <c r="C213" s="212" t="s">
        <v>7397</v>
      </c>
      <c r="D213" s="213" t="s">
        <v>1589</v>
      </c>
      <c r="E213" s="214" t="s">
        <v>1998</v>
      </c>
      <c r="F213" s="215"/>
      <c r="G213" s="233"/>
      <c r="H213" s="204"/>
    </row>
    <row r="214" spans="2:8" ht="33">
      <c r="B214" s="211" t="s">
        <v>7254</v>
      </c>
      <c r="C214" s="212" t="s">
        <v>7398</v>
      </c>
      <c r="D214" s="213" t="s">
        <v>1367</v>
      </c>
      <c r="E214" s="214" t="s">
        <v>1998</v>
      </c>
      <c r="F214" s="215"/>
      <c r="G214" s="233"/>
      <c r="H214" s="204"/>
    </row>
    <row r="215" spans="2:8" ht="33">
      <c r="B215" s="211" t="s">
        <v>7256</v>
      </c>
      <c r="C215" s="212" t="s">
        <v>7399</v>
      </c>
      <c r="D215" s="213" t="s">
        <v>2158</v>
      </c>
      <c r="E215" s="214" t="s">
        <v>1998</v>
      </c>
      <c r="F215" s="215"/>
      <c r="G215" s="233"/>
      <c r="H215" s="204"/>
    </row>
    <row r="216" spans="2:8" ht="33">
      <c r="B216" s="211" t="s">
        <v>7258</v>
      </c>
      <c r="C216" s="212" t="s">
        <v>7400</v>
      </c>
      <c r="D216" s="213" t="s">
        <v>1589</v>
      </c>
      <c r="E216" s="214" t="s">
        <v>1998</v>
      </c>
      <c r="F216" s="215"/>
      <c r="G216" s="233"/>
      <c r="H216" s="204"/>
    </row>
    <row r="217" spans="2:8" ht="33">
      <c r="B217" s="211" t="s">
        <v>5862</v>
      </c>
      <c r="C217" s="212" t="s">
        <v>7401</v>
      </c>
      <c r="D217" s="213" t="s">
        <v>1389</v>
      </c>
      <c r="E217" s="214" t="s">
        <v>1998</v>
      </c>
      <c r="F217" s="215"/>
      <c r="G217" s="233"/>
      <c r="H217" s="204"/>
    </row>
    <row r="218" spans="2:8">
      <c r="B218" s="211" t="s">
        <v>7261</v>
      </c>
      <c r="C218" s="212" t="s">
        <v>7402</v>
      </c>
      <c r="D218" s="213" t="s">
        <v>4749</v>
      </c>
      <c r="E218" s="214" t="s">
        <v>1998</v>
      </c>
      <c r="F218" s="215"/>
      <c r="G218" s="233"/>
      <c r="H218" s="204"/>
    </row>
    <row r="219" spans="2:8" ht="33">
      <c r="B219" s="211" t="s">
        <v>7263</v>
      </c>
      <c r="C219" s="212" t="s">
        <v>7403</v>
      </c>
      <c r="D219" s="213" t="s">
        <v>1356</v>
      </c>
      <c r="E219" s="214" t="s">
        <v>2337</v>
      </c>
      <c r="F219" s="215"/>
      <c r="G219" s="233"/>
      <c r="H219" s="204"/>
    </row>
    <row r="220" spans="2:8">
      <c r="B220" s="211" t="s">
        <v>7265</v>
      </c>
      <c r="C220" s="212" t="s">
        <v>7404</v>
      </c>
      <c r="D220" s="213" t="s">
        <v>1367</v>
      </c>
      <c r="E220" s="214" t="s">
        <v>1998</v>
      </c>
      <c r="F220" s="215"/>
      <c r="G220" s="233"/>
      <c r="H220" s="204"/>
    </row>
    <row r="221" spans="2:8" ht="33">
      <c r="B221" s="211" t="s">
        <v>7267</v>
      </c>
      <c r="C221" s="212" t="s">
        <v>7405</v>
      </c>
      <c r="D221" s="213" t="s">
        <v>1589</v>
      </c>
      <c r="E221" s="214" t="s">
        <v>1998</v>
      </c>
      <c r="F221" s="215"/>
      <c r="G221" s="233"/>
      <c r="H221" s="204"/>
    </row>
    <row r="222" spans="2:8" ht="33">
      <c r="B222" s="211" t="s">
        <v>7269</v>
      </c>
      <c r="C222" s="212" t="s">
        <v>7406</v>
      </c>
      <c r="D222" s="213" t="s">
        <v>1367</v>
      </c>
      <c r="E222" s="214" t="s">
        <v>1998</v>
      </c>
      <c r="F222" s="215"/>
      <c r="G222" s="233"/>
      <c r="H222" s="204"/>
    </row>
    <row r="223" spans="2:8" ht="33">
      <c r="B223" s="211" t="s">
        <v>7271</v>
      </c>
      <c r="C223" s="212" t="s">
        <v>7407</v>
      </c>
      <c r="D223" s="213" t="s">
        <v>2158</v>
      </c>
      <c r="E223" s="214" t="s">
        <v>1998</v>
      </c>
      <c r="F223" s="215"/>
      <c r="G223" s="233"/>
      <c r="H223" s="204"/>
    </row>
    <row r="224" spans="2:8" ht="33">
      <c r="B224" s="211" t="s">
        <v>7273</v>
      </c>
      <c r="C224" s="212" t="s">
        <v>7408</v>
      </c>
      <c r="D224" s="213" t="s">
        <v>1589</v>
      </c>
      <c r="E224" s="214" t="s">
        <v>1998</v>
      </c>
      <c r="F224" s="215"/>
      <c r="G224" s="233"/>
      <c r="H224" s="204"/>
    </row>
    <row r="225" spans="1:8" ht="33">
      <c r="B225" s="211" t="s">
        <v>5879</v>
      </c>
      <c r="C225" s="212" t="s">
        <v>7409</v>
      </c>
      <c r="D225" s="213" t="s">
        <v>1389</v>
      </c>
      <c r="E225" s="214" t="s">
        <v>1998</v>
      </c>
      <c r="F225" s="215"/>
      <c r="G225" s="233"/>
      <c r="H225" s="204"/>
    </row>
    <row r="226" spans="1:8" ht="17.25" thickBot="1">
      <c r="B226" s="503" t="s">
        <v>7276</v>
      </c>
      <c r="C226" s="504" t="s">
        <v>7410</v>
      </c>
      <c r="D226" s="505" t="s">
        <v>4749</v>
      </c>
      <c r="E226" s="506" t="s">
        <v>1998</v>
      </c>
      <c r="F226" s="507"/>
      <c r="G226" s="234"/>
      <c r="H226" s="204"/>
    </row>
    <row r="227" spans="1:8" s="44" customFormat="1" ht="20.100000000000001" customHeight="1" thickBot="1">
      <c r="A227" s="8"/>
      <c r="B227" s="341" t="s">
        <v>7278</v>
      </c>
      <c r="C227" s="501"/>
      <c r="D227" s="502"/>
      <c r="E227" s="466"/>
      <c r="F227" s="466"/>
      <c r="G227" s="467"/>
      <c r="H227" s="204"/>
    </row>
    <row r="228" spans="1:8">
      <c r="B228" s="424" t="s">
        <v>7279</v>
      </c>
      <c r="C228" s="317" t="s">
        <v>7411</v>
      </c>
      <c r="D228" s="500" t="s">
        <v>4749</v>
      </c>
      <c r="E228" s="494" t="s">
        <v>1998</v>
      </c>
      <c r="F228" s="427"/>
      <c r="G228" s="233"/>
      <c r="H228" s="204"/>
    </row>
    <row r="229" spans="1:8">
      <c r="B229" s="211" t="s">
        <v>5887</v>
      </c>
      <c r="C229" s="212" t="s">
        <v>7412</v>
      </c>
      <c r="D229" s="213" t="s">
        <v>1367</v>
      </c>
      <c r="E229" s="214" t="s">
        <v>1998</v>
      </c>
      <c r="F229" s="215"/>
      <c r="G229" s="233"/>
      <c r="H229" s="204"/>
    </row>
    <row r="230" spans="1:8">
      <c r="B230" s="211" t="s">
        <v>5890</v>
      </c>
      <c r="C230" s="212" t="s">
        <v>7413</v>
      </c>
      <c r="D230" s="213" t="s">
        <v>3219</v>
      </c>
      <c r="E230" s="214" t="s">
        <v>1998</v>
      </c>
      <c r="F230" s="215"/>
      <c r="G230" s="233"/>
      <c r="H230" s="204"/>
    </row>
    <row r="231" spans="1:8">
      <c r="B231" s="211" t="s">
        <v>5892</v>
      </c>
      <c r="C231" s="212" t="s">
        <v>7414</v>
      </c>
      <c r="D231" s="213" t="s">
        <v>1367</v>
      </c>
      <c r="E231" s="214" t="s">
        <v>1998</v>
      </c>
      <c r="F231" s="215"/>
      <c r="G231" s="233"/>
      <c r="H231" s="204"/>
    </row>
    <row r="232" spans="1:8" ht="33">
      <c r="B232" s="211" t="s">
        <v>7286</v>
      </c>
      <c r="C232" s="212" t="s">
        <v>7415</v>
      </c>
      <c r="D232" s="213" t="s">
        <v>1356</v>
      </c>
      <c r="E232" s="214" t="s">
        <v>2337</v>
      </c>
      <c r="F232" s="215"/>
      <c r="G232" s="233"/>
      <c r="H232" s="204"/>
    </row>
    <row r="233" spans="1:8">
      <c r="B233" s="211" t="s">
        <v>7288</v>
      </c>
      <c r="C233" s="212" t="s">
        <v>7416</v>
      </c>
      <c r="D233" s="213" t="s">
        <v>1367</v>
      </c>
      <c r="E233" s="214" t="s">
        <v>1998</v>
      </c>
      <c r="F233" s="215"/>
      <c r="G233" s="233"/>
      <c r="H233" s="204"/>
    </row>
    <row r="234" spans="1:8" ht="33">
      <c r="B234" s="211" t="s">
        <v>7290</v>
      </c>
      <c r="C234" s="212" t="s">
        <v>7417</v>
      </c>
      <c r="D234" s="213" t="s">
        <v>1589</v>
      </c>
      <c r="E234" s="214" t="s">
        <v>1998</v>
      </c>
      <c r="F234" s="215"/>
      <c r="G234" s="233"/>
      <c r="H234" s="204"/>
    </row>
    <row r="235" spans="1:8" ht="33">
      <c r="B235" s="211" t="s">
        <v>7292</v>
      </c>
      <c r="C235" s="212" t="s">
        <v>7418</v>
      </c>
      <c r="D235" s="213" t="s">
        <v>1367</v>
      </c>
      <c r="E235" s="214" t="s">
        <v>1998</v>
      </c>
      <c r="F235" s="215"/>
      <c r="G235" s="233"/>
      <c r="H235" s="204"/>
    </row>
    <row r="236" spans="1:8" ht="33">
      <c r="B236" s="211" t="s">
        <v>7294</v>
      </c>
      <c r="C236" s="212" t="s">
        <v>7419</v>
      </c>
      <c r="D236" s="213" t="s">
        <v>2158</v>
      </c>
      <c r="E236" s="214" t="s">
        <v>1998</v>
      </c>
      <c r="F236" s="215"/>
      <c r="G236" s="233"/>
      <c r="H236" s="204"/>
    </row>
    <row r="237" spans="1:8" ht="33">
      <c r="B237" s="211" t="s">
        <v>7296</v>
      </c>
      <c r="C237" s="212" t="s">
        <v>7420</v>
      </c>
      <c r="D237" s="213" t="s">
        <v>1589</v>
      </c>
      <c r="E237" s="214" t="s">
        <v>1998</v>
      </c>
      <c r="F237" s="215"/>
      <c r="G237" s="233"/>
      <c r="H237" s="204"/>
    </row>
    <row r="238" spans="1:8" ht="33">
      <c r="B238" s="211" t="s">
        <v>5906</v>
      </c>
      <c r="C238" s="212" t="s">
        <v>7421</v>
      </c>
      <c r="D238" s="213" t="s">
        <v>1389</v>
      </c>
      <c r="E238" s="214" t="s">
        <v>1998</v>
      </c>
      <c r="F238" s="215"/>
      <c r="G238" s="233"/>
      <c r="H238" s="204"/>
    </row>
    <row r="239" spans="1:8">
      <c r="B239" s="211" t="s">
        <v>7299</v>
      </c>
      <c r="C239" s="212" t="s">
        <v>7422</v>
      </c>
      <c r="D239" s="213" t="s">
        <v>4749</v>
      </c>
      <c r="E239" s="214" t="s">
        <v>1998</v>
      </c>
      <c r="F239" s="215"/>
      <c r="G239" s="233"/>
      <c r="H239" s="204"/>
    </row>
    <row r="240" spans="1:8" ht="33">
      <c r="B240" s="211" t="s">
        <v>7301</v>
      </c>
      <c r="C240" s="212" t="s">
        <v>7423</v>
      </c>
      <c r="D240" s="213" t="s">
        <v>1356</v>
      </c>
      <c r="E240" s="214" t="s">
        <v>2337</v>
      </c>
      <c r="F240" s="215"/>
      <c r="G240" s="233"/>
      <c r="H240" s="204"/>
    </row>
    <row r="241" spans="1:8">
      <c r="B241" s="211" t="s">
        <v>7303</v>
      </c>
      <c r="C241" s="212" t="s">
        <v>7424</v>
      </c>
      <c r="D241" s="213" t="s">
        <v>1367</v>
      </c>
      <c r="E241" s="214" t="s">
        <v>1998</v>
      </c>
      <c r="F241" s="215"/>
      <c r="G241" s="233"/>
      <c r="H241" s="204"/>
    </row>
    <row r="242" spans="1:8" ht="33">
      <c r="B242" s="211" t="s">
        <v>7305</v>
      </c>
      <c r="C242" s="212" t="s">
        <v>7425</v>
      </c>
      <c r="D242" s="213" t="s">
        <v>1589</v>
      </c>
      <c r="E242" s="214" t="s">
        <v>1998</v>
      </c>
      <c r="F242" s="215"/>
      <c r="G242" s="233"/>
      <c r="H242" s="204"/>
    </row>
    <row r="243" spans="1:8" ht="33">
      <c r="B243" s="211" t="s">
        <v>7307</v>
      </c>
      <c r="C243" s="212" t="s">
        <v>7426</v>
      </c>
      <c r="D243" s="213" t="s">
        <v>1367</v>
      </c>
      <c r="E243" s="214" t="s">
        <v>1998</v>
      </c>
      <c r="F243" s="215"/>
      <c r="G243" s="233"/>
      <c r="H243" s="204"/>
    </row>
    <row r="244" spans="1:8" ht="33">
      <c r="B244" s="211" t="s">
        <v>7309</v>
      </c>
      <c r="C244" s="212" t="s">
        <v>7427</v>
      </c>
      <c r="D244" s="213" t="s">
        <v>2158</v>
      </c>
      <c r="E244" s="214" t="s">
        <v>1998</v>
      </c>
      <c r="F244" s="215"/>
      <c r="G244" s="233"/>
      <c r="H244" s="204"/>
    </row>
    <row r="245" spans="1:8" ht="33">
      <c r="B245" s="211" t="s">
        <v>7311</v>
      </c>
      <c r="C245" s="212" t="s">
        <v>7428</v>
      </c>
      <c r="D245" s="213" t="s">
        <v>1589</v>
      </c>
      <c r="E245" s="214" t="s">
        <v>1998</v>
      </c>
      <c r="F245" s="215"/>
      <c r="G245" s="233"/>
      <c r="H245" s="204"/>
    </row>
    <row r="246" spans="1:8" ht="33">
      <c r="B246" s="211" t="s">
        <v>5922</v>
      </c>
      <c r="C246" s="212" t="s">
        <v>7429</v>
      </c>
      <c r="D246" s="213" t="s">
        <v>1389</v>
      </c>
      <c r="E246" s="214" t="s">
        <v>1998</v>
      </c>
      <c r="F246" s="215"/>
      <c r="G246" s="233"/>
      <c r="H246" s="204"/>
    </row>
    <row r="247" spans="1:8">
      <c r="B247" s="211" t="s">
        <v>7314</v>
      </c>
      <c r="C247" s="212" t="s">
        <v>7430</v>
      </c>
      <c r="D247" s="213" t="s">
        <v>4749</v>
      </c>
      <c r="E247" s="214" t="s">
        <v>1998</v>
      </c>
      <c r="F247" s="215"/>
      <c r="G247" s="233"/>
      <c r="H247" s="204"/>
    </row>
    <row r="248" spans="1:8" ht="33">
      <c r="B248" s="211" t="s">
        <v>7316</v>
      </c>
      <c r="C248" s="212" t="s">
        <v>7431</v>
      </c>
      <c r="D248" s="213" t="s">
        <v>1356</v>
      </c>
      <c r="E248" s="214" t="s">
        <v>2337</v>
      </c>
      <c r="F248" s="215"/>
      <c r="G248" s="233"/>
      <c r="H248" s="204"/>
    </row>
    <row r="249" spans="1:8">
      <c r="B249" s="211" t="s">
        <v>7318</v>
      </c>
      <c r="C249" s="212" t="s">
        <v>7432</v>
      </c>
      <c r="D249" s="213" t="s">
        <v>1367</v>
      </c>
      <c r="E249" s="214" t="s">
        <v>1998</v>
      </c>
      <c r="F249" s="215"/>
      <c r="G249" s="233"/>
      <c r="H249" s="204"/>
    </row>
    <row r="250" spans="1:8" ht="33">
      <c r="B250" s="211" t="s">
        <v>7320</v>
      </c>
      <c r="C250" s="212" t="s">
        <v>7433</v>
      </c>
      <c r="D250" s="213" t="s">
        <v>1589</v>
      </c>
      <c r="E250" s="214" t="s">
        <v>1998</v>
      </c>
      <c r="F250" s="215"/>
      <c r="G250" s="233"/>
      <c r="H250" s="204"/>
    </row>
    <row r="251" spans="1:8" ht="33">
      <c r="B251" s="211" t="s">
        <v>7322</v>
      </c>
      <c r="C251" s="212" t="s">
        <v>7434</v>
      </c>
      <c r="D251" s="213" t="s">
        <v>1367</v>
      </c>
      <c r="E251" s="214" t="s">
        <v>1998</v>
      </c>
      <c r="F251" s="215"/>
      <c r="G251" s="233"/>
      <c r="H251" s="204"/>
    </row>
    <row r="252" spans="1:8" ht="33">
      <c r="B252" s="211" t="s">
        <v>7324</v>
      </c>
      <c r="C252" s="212" t="s">
        <v>7435</v>
      </c>
      <c r="D252" s="213" t="s">
        <v>2158</v>
      </c>
      <c r="E252" s="214" t="s">
        <v>1998</v>
      </c>
      <c r="F252" s="215"/>
      <c r="G252" s="233"/>
      <c r="H252" s="204"/>
    </row>
    <row r="253" spans="1:8" ht="33">
      <c r="B253" s="211" t="s">
        <v>7326</v>
      </c>
      <c r="C253" s="212" t="s">
        <v>7436</v>
      </c>
      <c r="D253" s="213" t="s">
        <v>1589</v>
      </c>
      <c r="E253" s="214" t="s">
        <v>1998</v>
      </c>
      <c r="F253" s="215"/>
      <c r="G253" s="233"/>
      <c r="H253" s="204"/>
    </row>
    <row r="254" spans="1:8" ht="33">
      <c r="B254" s="211" t="s">
        <v>5938</v>
      </c>
      <c r="C254" s="212" t="s">
        <v>7437</v>
      </c>
      <c r="D254" s="213" t="s">
        <v>1389</v>
      </c>
      <c r="E254" s="214" t="s">
        <v>1998</v>
      </c>
      <c r="F254" s="215"/>
      <c r="G254" s="233"/>
      <c r="H254" s="204"/>
    </row>
    <row r="255" spans="1:8" ht="17.25" thickBot="1">
      <c r="B255" s="503" t="s">
        <v>7329</v>
      </c>
      <c r="C255" s="504" t="s">
        <v>7438</v>
      </c>
      <c r="D255" s="505" t="s">
        <v>4749</v>
      </c>
      <c r="E255" s="506" t="s">
        <v>1998</v>
      </c>
      <c r="F255" s="507"/>
      <c r="G255" s="234"/>
      <c r="H255" s="204"/>
    </row>
    <row r="256" spans="1:8" s="44" customFormat="1" ht="20.100000000000001" customHeight="1" thickBot="1">
      <c r="A256" s="8"/>
      <c r="B256" s="341" t="s">
        <v>7331</v>
      </c>
      <c r="C256" s="501"/>
      <c r="D256" s="502"/>
      <c r="E256" s="466"/>
      <c r="F256" s="466"/>
      <c r="G256" s="467"/>
      <c r="H256" s="204"/>
    </row>
    <row r="257" spans="2:8">
      <c r="B257" s="424" t="s">
        <v>7332</v>
      </c>
      <c r="C257" s="317" t="s">
        <v>7439</v>
      </c>
      <c r="D257" s="500" t="s">
        <v>4749</v>
      </c>
      <c r="E257" s="494" t="s">
        <v>1998</v>
      </c>
      <c r="F257" s="427"/>
      <c r="G257" s="233"/>
      <c r="H257" s="204"/>
    </row>
    <row r="258" spans="2:8">
      <c r="B258" s="211" t="s">
        <v>5945</v>
      </c>
      <c r="C258" s="212" t="s">
        <v>7440</v>
      </c>
      <c r="D258" s="213" t="s">
        <v>1367</v>
      </c>
      <c r="E258" s="214" t="s">
        <v>1998</v>
      </c>
      <c r="F258" s="215"/>
      <c r="G258" s="233"/>
      <c r="H258" s="204"/>
    </row>
    <row r="259" spans="2:8">
      <c r="B259" s="211" t="s">
        <v>5947</v>
      </c>
      <c r="C259" s="212" t="s">
        <v>7441</v>
      </c>
      <c r="D259" s="213" t="s">
        <v>3219</v>
      </c>
      <c r="E259" s="214" t="s">
        <v>1998</v>
      </c>
      <c r="F259" s="215"/>
      <c r="G259" s="233"/>
      <c r="H259" s="204"/>
    </row>
    <row r="260" spans="2:8">
      <c r="B260" s="211" t="s">
        <v>5949</v>
      </c>
      <c r="C260" s="212" t="s">
        <v>7442</v>
      </c>
      <c r="D260" s="213" t="s">
        <v>1367</v>
      </c>
      <c r="E260" s="214" t="s">
        <v>1998</v>
      </c>
      <c r="F260" s="215"/>
      <c r="G260" s="233"/>
      <c r="H260" s="204"/>
    </row>
    <row r="261" spans="2:8" ht="33">
      <c r="B261" s="211" t="s">
        <v>7337</v>
      </c>
      <c r="C261" s="212" t="s">
        <v>7443</v>
      </c>
      <c r="D261" s="213" t="s">
        <v>1356</v>
      </c>
      <c r="E261" s="214" t="s">
        <v>2337</v>
      </c>
      <c r="F261" s="215"/>
      <c r="G261" s="233"/>
      <c r="H261" s="204"/>
    </row>
    <row r="262" spans="2:8">
      <c r="B262" s="211" t="s">
        <v>7339</v>
      </c>
      <c r="C262" s="212" t="s">
        <v>7444</v>
      </c>
      <c r="D262" s="213" t="s">
        <v>1367</v>
      </c>
      <c r="E262" s="214" t="s">
        <v>1998</v>
      </c>
      <c r="F262" s="215"/>
      <c r="G262" s="233"/>
      <c r="H262" s="204"/>
    </row>
    <row r="263" spans="2:8" ht="33">
      <c r="B263" s="211" t="s">
        <v>7341</v>
      </c>
      <c r="C263" s="212" t="s">
        <v>7445</v>
      </c>
      <c r="D263" s="213" t="s">
        <v>1589</v>
      </c>
      <c r="E263" s="214" t="s">
        <v>1998</v>
      </c>
      <c r="F263" s="215"/>
      <c r="G263" s="233"/>
      <c r="H263" s="204"/>
    </row>
    <row r="264" spans="2:8" ht="33">
      <c r="B264" s="211" t="s">
        <v>7343</v>
      </c>
      <c r="C264" s="212" t="s">
        <v>7446</v>
      </c>
      <c r="D264" s="213" t="s">
        <v>1367</v>
      </c>
      <c r="E264" s="214" t="s">
        <v>1998</v>
      </c>
      <c r="F264" s="215"/>
      <c r="G264" s="233"/>
      <c r="H264" s="204"/>
    </row>
    <row r="265" spans="2:8" ht="33">
      <c r="B265" s="211" t="s">
        <v>7345</v>
      </c>
      <c r="C265" s="212" t="s">
        <v>7447</v>
      </c>
      <c r="D265" s="213" t="s">
        <v>2158</v>
      </c>
      <c r="E265" s="214" t="s">
        <v>1998</v>
      </c>
      <c r="F265" s="215"/>
      <c r="G265" s="233"/>
      <c r="H265" s="204"/>
    </row>
    <row r="266" spans="2:8" ht="33">
      <c r="B266" s="211" t="s">
        <v>7347</v>
      </c>
      <c r="C266" s="212" t="s">
        <v>7448</v>
      </c>
      <c r="D266" s="213" t="s">
        <v>1589</v>
      </c>
      <c r="E266" s="214" t="s">
        <v>1998</v>
      </c>
      <c r="F266" s="215"/>
      <c r="G266" s="233"/>
      <c r="H266" s="204"/>
    </row>
    <row r="267" spans="2:8" ht="33">
      <c r="B267" s="211" t="s">
        <v>5963</v>
      </c>
      <c r="C267" s="212" t="s">
        <v>7449</v>
      </c>
      <c r="D267" s="213" t="s">
        <v>1389</v>
      </c>
      <c r="E267" s="214" t="s">
        <v>1998</v>
      </c>
      <c r="F267" s="215"/>
      <c r="G267" s="233"/>
      <c r="H267" s="204"/>
    </row>
    <row r="268" spans="2:8">
      <c r="B268" s="211" t="s">
        <v>7350</v>
      </c>
      <c r="C268" s="212" t="s">
        <v>7450</v>
      </c>
      <c r="D268" s="213" t="s">
        <v>4749</v>
      </c>
      <c r="E268" s="214" t="s">
        <v>1998</v>
      </c>
      <c r="F268" s="215"/>
      <c r="G268" s="233"/>
      <c r="H268" s="204"/>
    </row>
    <row r="269" spans="2:8" ht="33">
      <c r="B269" s="211" t="s">
        <v>7352</v>
      </c>
      <c r="C269" s="212" t="s">
        <v>7451</v>
      </c>
      <c r="D269" s="213" t="s">
        <v>1356</v>
      </c>
      <c r="E269" s="214" t="s">
        <v>2337</v>
      </c>
      <c r="F269" s="215"/>
      <c r="G269" s="233"/>
      <c r="H269" s="204"/>
    </row>
    <row r="270" spans="2:8">
      <c r="B270" s="211" t="s">
        <v>7354</v>
      </c>
      <c r="C270" s="212" t="s">
        <v>7452</v>
      </c>
      <c r="D270" s="213" t="s">
        <v>1367</v>
      </c>
      <c r="E270" s="214" t="s">
        <v>1998</v>
      </c>
      <c r="F270" s="215"/>
      <c r="G270" s="233"/>
      <c r="H270" s="204"/>
    </row>
    <row r="271" spans="2:8" ht="33">
      <c r="B271" s="211" t="s">
        <v>7356</v>
      </c>
      <c r="C271" s="212" t="s">
        <v>7453</v>
      </c>
      <c r="D271" s="213" t="s">
        <v>1589</v>
      </c>
      <c r="E271" s="214" t="s">
        <v>1998</v>
      </c>
      <c r="F271" s="215"/>
      <c r="G271" s="233"/>
      <c r="H271" s="204"/>
    </row>
    <row r="272" spans="2:8" ht="33">
      <c r="B272" s="211" t="s">
        <v>7358</v>
      </c>
      <c r="C272" s="212" t="s">
        <v>7454</v>
      </c>
      <c r="D272" s="213" t="s">
        <v>1367</v>
      </c>
      <c r="E272" s="214" t="s">
        <v>1998</v>
      </c>
      <c r="F272" s="215"/>
      <c r="G272" s="233"/>
      <c r="H272" s="204"/>
    </row>
    <row r="273" spans="1:8" ht="33">
      <c r="B273" s="211" t="s">
        <v>7360</v>
      </c>
      <c r="C273" s="212" t="s">
        <v>7455</v>
      </c>
      <c r="D273" s="213" t="s">
        <v>2158</v>
      </c>
      <c r="E273" s="214" t="s">
        <v>1998</v>
      </c>
      <c r="F273" s="215"/>
      <c r="G273" s="233"/>
      <c r="H273" s="204"/>
    </row>
    <row r="274" spans="1:8" ht="33">
      <c r="B274" s="211" t="s">
        <v>7362</v>
      </c>
      <c r="C274" s="212" t="s">
        <v>7456</v>
      </c>
      <c r="D274" s="213" t="s">
        <v>1589</v>
      </c>
      <c r="E274" s="214" t="s">
        <v>1998</v>
      </c>
      <c r="F274" s="215"/>
      <c r="G274" s="233"/>
      <c r="H274" s="204"/>
    </row>
    <row r="275" spans="1:8" ht="33">
      <c r="B275" s="211" t="s">
        <v>5979</v>
      </c>
      <c r="C275" s="212" t="s">
        <v>7457</v>
      </c>
      <c r="D275" s="213" t="s">
        <v>1389</v>
      </c>
      <c r="E275" s="214" t="s">
        <v>1998</v>
      </c>
      <c r="F275" s="215"/>
      <c r="G275" s="233"/>
      <c r="H275" s="204"/>
    </row>
    <row r="276" spans="1:8">
      <c r="B276" s="211" t="s">
        <v>7365</v>
      </c>
      <c r="C276" s="212" t="s">
        <v>7458</v>
      </c>
      <c r="D276" s="213" t="s">
        <v>4749</v>
      </c>
      <c r="E276" s="214" t="s">
        <v>1998</v>
      </c>
      <c r="F276" s="215"/>
      <c r="G276" s="233"/>
      <c r="H276" s="204"/>
    </row>
    <row r="277" spans="1:8" ht="33">
      <c r="B277" s="211" t="s">
        <v>7367</v>
      </c>
      <c r="C277" s="212" t="s">
        <v>7459</v>
      </c>
      <c r="D277" s="213" t="s">
        <v>1356</v>
      </c>
      <c r="E277" s="214" t="s">
        <v>2337</v>
      </c>
      <c r="F277" s="215"/>
      <c r="G277" s="233"/>
      <c r="H277" s="204"/>
    </row>
    <row r="278" spans="1:8">
      <c r="B278" s="211" t="s">
        <v>7369</v>
      </c>
      <c r="C278" s="212" t="s">
        <v>7460</v>
      </c>
      <c r="D278" s="213" t="s">
        <v>1367</v>
      </c>
      <c r="E278" s="214" t="s">
        <v>1998</v>
      </c>
      <c r="F278" s="215"/>
      <c r="G278" s="233"/>
      <c r="H278" s="204"/>
    </row>
    <row r="279" spans="1:8" ht="33">
      <c r="B279" s="211" t="s">
        <v>7371</v>
      </c>
      <c r="C279" s="212" t="s">
        <v>7461</v>
      </c>
      <c r="D279" s="213" t="s">
        <v>1589</v>
      </c>
      <c r="E279" s="214" t="s">
        <v>1998</v>
      </c>
      <c r="F279" s="215"/>
      <c r="G279" s="233"/>
      <c r="H279" s="204"/>
    </row>
    <row r="280" spans="1:8" ht="33">
      <c r="B280" s="211" t="s">
        <v>7373</v>
      </c>
      <c r="C280" s="212" t="s">
        <v>7462</v>
      </c>
      <c r="D280" s="213" t="s">
        <v>1367</v>
      </c>
      <c r="E280" s="214" t="s">
        <v>1998</v>
      </c>
      <c r="F280" s="215"/>
      <c r="G280" s="233"/>
      <c r="H280" s="204"/>
    </row>
    <row r="281" spans="1:8" ht="33">
      <c r="B281" s="211" t="s">
        <v>7375</v>
      </c>
      <c r="C281" s="212" t="s">
        <v>7463</v>
      </c>
      <c r="D281" s="213" t="s">
        <v>2158</v>
      </c>
      <c r="E281" s="214" t="s">
        <v>1998</v>
      </c>
      <c r="F281" s="215"/>
      <c r="G281" s="233"/>
      <c r="H281" s="204"/>
    </row>
    <row r="282" spans="1:8" ht="33">
      <c r="B282" s="211" t="s">
        <v>7377</v>
      </c>
      <c r="C282" s="212" t="s">
        <v>7464</v>
      </c>
      <c r="D282" s="213" t="s">
        <v>1589</v>
      </c>
      <c r="E282" s="214" t="s">
        <v>1998</v>
      </c>
      <c r="F282" s="215"/>
      <c r="G282" s="233"/>
      <c r="H282" s="204"/>
    </row>
    <row r="283" spans="1:8" ht="33">
      <c r="B283" s="211" t="s">
        <v>5995</v>
      </c>
      <c r="C283" s="212" t="s">
        <v>7465</v>
      </c>
      <c r="D283" s="213" t="s">
        <v>1389</v>
      </c>
      <c r="E283" s="214" t="s">
        <v>1998</v>
      </c>
      <c r="F283" s="215"/>
      <c r="G283" s="233"/>
      <c r="H283" s="204"/>
    </row>
    <row r="284" spans="1:8" ht="17.25" thickBot="1">
      <c r="B284" s="503" t="s">
        <v>7380</v>
      </c>
      <c r="C284" s="504" t="s">
        <v>7466</v>
      </c>
      <c r="D284" s="505" t="s">
        <v>4749</v>
      </c>
      <c r="E284" s="506" t="s">
        <v>1998</v>
      </c>
      <c r="F284" s="507"/>
      <c r="G284" s="234"/>
      <c r="H284" s="204"/>
    </row>
    <row r="285" spans="1:8" ht="20.100000000000001" customHeight="1" thickBot="1">
      <c r="B285" s="514" t="s">
        <v>7467</v>
      </c>
      <c r="C285" s="501"/>
      <c r="D285" s="502"/>
      <c r="E285" s="466"/>
      <c r="F285" s="466"/>
      <c r="G285" s="467"/>
      <c r="H285" s="204"/>
    </row>
    <row r="286" spans="1:8" ht="30">
      <c r="A286" s="186"/>
      <c r="B286" s="205" t="s">
        <v>7198</v>
      </c>
      <c r="C286" s="515" t="s">
        <v>7468</v>
      </c>
      <c r="D286" s="423" t="s">
        <v>1574</v>
      </c>
      <c r="E286" s="294" t="s">
        <v>7200</v>
      </c>
      <c r="F286" s="209"/>
      <c r="G286" s="485" t="s">
        <v>7469</v>
      </c>
      <c r="H286" s="204"/>
    </row>
    <row r="287" spans="1:8">
      <c r="A287" s="186"/>
      <c r="B287" s="211" t="s">
        <v>7201</v>
      </c>
      <c r="C287" s="212" t="s">
        <v>7470</v>
      </c>
      <c r="D287" s="213" t="s">
        <v>1367</v>
      </c>
      <c r="E287" s="214" t="s">
        <v>1998</v>
      </c>
      <c r="F287" s="215"/>
      <c r="G287" s="478"/>
      <c r="H287" s="204"/>
    </row>
    <row r="288" spans="1:8">
      <c r="B288" s="211" t="s">
        <v>7204</v>
      </c>
      <c r="C288" s="212" t="s">
        <v>7471</v>
      </c>
      <c r="D288" s="213" t="s">
        <v>2158</v>
      </c>
      <c r="E288" s="214" t="s">
        <v>2337</v>
      </c>
      <c r="F288" s="215"/>
      <c r="G288" s="478"/>
      <c r="H288" s="204"/>
    </row>
    <row r="289" spans="1:8">
      <c r="B289" s="211" t="s">
        <v>7206</v>
      </c>
      <c r="C289" s="212" t="s">
        <v>7472</v>
      </c>
      <c r="D289" s="213" t="s">
        <v>1367</v>
      </c>
      <c r="E289" s="214" t="s">
        <v>1998</v>
      </c>
      <c r="F289" s="215"/>
      <c r="G289" s="478"/>
      <c r="H289" s="204"/>
    </row>
    <row r="290" spans="1:8">
      <c r="B290" s="211" t="s">
        <v>7209</v>
      </c>
      <c r="C290" s="212" t="s">
        <v>7473</v>
      </c>
      <c r="D290" s="213" t="s">
        <v>1367</v>
      </c>
      <c r="E290" s="214" t="s">
        <v>1998</v>
      </c>
      <c r="F290" s="215"/>
      <c r="G290" s="478"/>
      <c r="H290" s="204"/>
    </row>
    <row r="291" spans="1:8">
      <c r="B291" s="211" t="s">
        <v>458</v>
      </c>
      <c r="C291" s="212" t="s">
        <v>7474</v>
      </c>
      <c r="D291" s="213" t="s">
        <v>2158</v>
      </c>
      <c r="E291" s="214" t="s">
        <v>2337</v>
      </c>
      <c r="F291" s="215"/>
      <c r="G291" s="478"/>
      <c r="H291" s="204"/>
    </row>
    <row r="292" spans="1:8">
      <c r="B292" s="259" t="s">
        <v>7213</v>
      </c>
      <c r="C292" s="260" t="s">
        <v>7475</v>
      </c>
      <c r="D292" s="261" t="s">
        <v>1367</v>
      </c>
      <c r="E292" s="262" t="s">
        <v>1998</v>
      </c>
      <c r="F292" s="263"/>
      <c r="G292" s="478"/>
      <c r="H292" s="204"/>
    </row>
    <row r="293" spans="1:8" ht="17.25" thickBot="1">
      <c r="B293" s="259" t="s">
        <v>7216</v>
      </c>
      <c r="C293" s="260" t="s">
        <v>7476</v>
      </c>
      <c r="D293" s="261" t="s">
        <v>1367</v>
      </c>
      <c r="E293" s="262" t="s">
        <v>1998</v>
      </c>
      <c r="F293" s="263"/>
      <c r="G293" s="479"/>
      <c r="H293" s="204"/>
    </row>
    <row r="294" spans="1:8" s="44" customFormat="1" ht="20.100000000000001" customHeight="1" thickBot="1">
      <c r="A294" s="8"/>
      <c r="B294" s="341" t="s">
        <v>7218</v>
      </c>
      <c r="C294" s="501"/>
      <c r="D294" s="502"/>
      <c r="E294" s="466"/>
      <c r="F294" s="466"/>
      <c r="G294" s="467"/>
      <c r="H294" s="204"/>
    </row>
    <row r="295" spans="1:8" s="44" customFormat="1" ht="20.100000000000001" customHeight="1" thickBot="1">
      <c r="A295" s="8"/>
      <c r="B295" s="341" t="s">
        <v>7219</v>
      </c>
      <c r="C295" s="501"/>
      <c r="D295" s="502"/>
      <c r="E295" s="466"/>
      <c r="F295" s="466"/>
      <c r="G295" s="467"/>
      <c r="H295" s="204"/>
    </row>
    <row r="296" spans="1:8" ht="30">
      <c r="B296" s="205" t="s">
        <v>5820</v>
      </c>
      <c r="C296" s="206" t="s">
        <v>7477</v>
      </c>
      <c r="D296" s="207" t="s">
        <v>1367</v>
      </c>
      <c r="E296" s="208" t="s">
        <v>2296</v>
      </c>
      <c r="F296" s="209"/>
      <c r="G296" s="477" t="s">
        <v>6116</v>
      </c>
      <c r="H296" s="204"/>
    </row>
    <row r="297" spans="1:8">
      <c r="B297" s="211" t="s">
        <v>5822</v>
      </c>
      <c r="C297" s="212" t="s">
        <v>7478</v>
      </c>
      <c r="D297" s="213" t="s">
        <v>3219</v>
      </c>
      <c r="E297" s="214" t="s">
        <v>2296</v>
      </c>
      <c r="F297" s="215"/>
      <c r="G297" s="478"/>
      <c r="H297" s="204"/>
    </row>
    <row r="298" spans="1:8">
      <c r="B298" s="211" t="s">
        <v>5825</v>
      </c>
      <c r="C298" s="212" t="s">
        <v>7479</v>
      </c>
      <c r="D298" s="213" t="s">
        <v>1367</v>
      </c>
      <c r="E298" s="214" t="s">
        <v>2296</v>
      </c>
      <c r="F298" s="215"/>
      <c r="G298" s="478"/>
      <c r="H298" s="204"/>
    </row>
    <row r="299" spans="1:8" ht="33">
      <c r="B299" s="211" t="s">
        <v>7226</v>
      </c>
      <c r="C299" s="212" t="s">
        <v>7480</v>
      </c>
      <c r="D299" s="213" t="s">
        <v>1356</v>
      </c>
      <c r="E299" s="214" t="s">
        <v>2281</v>
      </c>
      <c r="F299" s="215"/>
      <c r="G299" s="478"/>
      <c r="H299" s="204"/>
    </row>
    <row r="300" spans="1:8">
      <c r="B300" s="211" t="s">
        <v>7228</v>
      </c>
      <c r="C300" s="212" t="s">
        <v>7481</v>
      </c>
      <c r="D300" s="213" t="s">
        <v>1367</v>
      </c>
      <c r="E300" s="214" t="s">
        <v>2296</v>
      </c>
      <c r="F300" s="215"/>
      <c r="G300" s="478"/>
      <c r="H300" s="204"/>
    </row>
    <row r="301" spans="1:8" ht="33">
      <c r="B301" s="211" t="s">
        <v>7231</v>
      </c>
      <c r="C301" s="212" t="s">
        <v>7482</v>
      </c>
      <c r="D301" s="213" t="s">
        <v>1589</v>
      </c>
      <c r="E301" s="214" t="s">
        <v>2296</v>
      </c>
      <c r="F301" s="215"/>
      <c r="G301" s="478"/>
      <c r="H301" s="204"/>
    </row>
    <row r="302" spans="1:8" ht="33">
      <c r="B302" s="211" t="s">
        <v>7483</v>
      </c>
      <c r="C302" s="212" t="s">
        <v>7484</v>
      </c>
      <c r="D302" s="213" t="s">
        <v>1367</v>
      </c>
      <c r="E302" s="214" t="s">
        <v>2296</v>
      </c>
      <c r="F302" s="215"/>
      <c r="G302" s="478"/>
      <c r="H302" s="204"/>
    </row>
    <row r="303" spans="1:8" ht="33">
      <c r="B303" s="211" t="s">
        <v>7485</v>
      </c>
      <c r="C303" s="212" t="s">
        <v>7486</v>
      </c>
      <c r="D303" s="213" t="s">
        <v>2158</v>
      </c>
      <c r="E303" s="214" t="s">
        <v>2296</v>
      </c>
      <c r="F303" s="215"/>
      <c r="G303" s="478"/>
      <c r="H303" s="204"/>
    </row>
    <row r="304" spans="1:8" ht="33">
      <c r="B304" s="211" t="s">
        <v>7487</v>
      </c>
      <c r="C304" s="212" t="s">
        <v>7488</v>
      </c>
      <c r="D304" s="213" t="s">
        <v>1589</v>
      </c>
      <c r="E304" s="214" t="s">
        <v>2296</v>
      </c>
      <c r="F304" s="215"/>
      <c r="G304" s="478"/>
      <c r="H304" s="204"/>
    </row>
    <row r="305" spans="2:8" ht="33">
      <c r="B305" s="211" t="s">
        <v>5843</v>
      </c>
      <c r="C305" s="212" t="s">
        <v>7489</v>
      </c>
      <c r="D305" s="213" t="s">
        <v>1389</v>
      </c>
      <c r="E305" s="214" t="s">
        <v>2296</v>
      </c>
      <c r="F305" s="215"/>
      <c r="G305" s="478"/>
      <c r="H305" s="204"/>
    </row>
    <row r="306" spans="2:8">
      <c r="B306" s="211" t="s">
        <v>7490</v>
      </c>
      <c r="C306" s="212" t="s">
        <v>7491</v>
      </c>
      <c r="D306" s="213" t="s">
        <v>1980</v>
      </c>
      <c r="E306" s="214" t="s">
        <v>2296</v>
      </c>
      <c r="F306" s="215"/>
      <c r="G306" s="478"/>
      <c r="H306" s="204"/>
    </row>
    <row r="307" spans="2:8" ht="33">
      <c r="B307" s="211" t="s">
        <v>7248</v>
      </c>
      <c r="C307" s="212" t="s">
        <v>7492</v>
      </c>
      <c r="D307" s="213" t="s">
        <v>1356</v>
      </c>
      <c r="E307" s="214" t="s">
        <v>2281</v>
      </c>
      <c r="F307" s="215"/>
      <c r="G307" s="478"/>
      <c r="H307" s="204"/>
    </row>
    <row r="308" spans="2:8">
      <c r="B308" s="211" t="s">
        <v>7250</v>
      </c>
      <c r="C308" s="212" t="s">
        <v>7493</v>
      </c>
      <c r="D308" s="213" t="s">
        <v>1367</v>
      </c>
      <c r="E308" s="214" t="s">
        <v>2296</v>
      </c>
      <c r="F308" s="215"/>
      <c r="G308" s="478"/>
      <c r="H308" s="204"/>
    </row>
    <row r="309" spans="2:8" ht="33">
      <c r="B309" s="211" t="s">
        <v>7252</v>
      </c>
      <c r="C309" s="212" t="s">
        <v>7494</v>
      </c>
      <c r="D309" s="213" t="s">
        <v>1589</v>
      </c>
      <c r="E309" s="214" t="s">
        <v>2296</v>
      </c>
      <c r="F309" s="215"/>
      <c r="G309" s="478"/>
      <c r="H309" s="204"/>
    </row>
    <row r="310" spans="2:8" ht="33">
      <c r="B310" s="211" t="s">
        <v>7495</v>
      </c>
      <c r="C310" s="212" t="s">
        <v>7496</v>
      </c>
      <c r="D310" s="213" t="s">
        <v>1367</v>
      </c>
      <c r="E310" s="214" t="s">
        <v>2296</v>
      </c>
      <c r="F310" s="215"/>
      <c r="G310" s="478"/>
      <c r="H310" s="204"/>
    </row>
    <row r="311" spans="2:8" ht="33">
      <c r="B311" s="211" t="s">
        <v>7497</v>
      </c>
      <c r="C311" s="212" t="s">
        <v>7498</v>
      </c>
      <c r="D311" s="213" t="s">
        <v>2158</v>
      </c>
      <c r="E311" s="214" t="s">
        <v>2296</v>
      </c>
      <c r="F311" s="215"/>
      <c r="G311" s="478"/>
      <c r="H311" s="204"/>
    </row>
    <row r="312" spans="2:8" ht="33">
      <c r="B312" s="211" t="s">
        <v>7499</v>
      </c>
      <c r="C312" s="212" t="s">
        <v>7500</v>
      </c>
      <c r="D312" s="213" t="s">
        <v>1589</v>
      </c>
      <c r="E312" s="214" t="s">
        <v>2296</v>
      </c>
      <c r="F312" s="215"/>
      <c r="G312" s="478"/>
      <c r="H312" s="204"/>
    </row>
    <row r="313" spans="2:8" ht="33">
      <c r="B313" s="211" t="s">
        <v>5862</v>
      </c>
      <c r="C313" s="212" t="s">
        <v>7501</v>
      </c>
      <c r="D313" s="213" t="s">
        <v>1389</v>
      </c>
      <c r="E313" s="214" t="s">
        <v>2296</v>
      </c>
      <c r="F313" s="215"/>
      <c r="G313" s="478"/>
      <c r="H313" s="204"/>
    </row>
    <row r="314" spans="2:8">
      <c r="B314" s="211" t="s">
        <v>7502</v>
      </c>
      <c r="C314" s="212" t="s">
        <v>7503</v>
      </c>
      <c r="D314" s="213" t="s">
        <v>1980</v>
      </c>
      <c r="E314" s="214" t="s">
        <v>2296</v>
      </c>
      <c r="F314" s="215"/>
      <c r="G314" s="478"/>
      <c r="H314" s="204"/>
    </row>
    <row r="315" spans="2:8" ht="33">
      <c r="B315" s="211" t="s">
        <v>7263</v>
      </c>
      <c r="C315" s="212" t="s">
        <v>7504</v>
      </c>
      <c r="D315" s="213" t="s">
        <v>1356</v>
      </c>
      <c r="E315" s="214" t="s">
        <v>2281</v>
      </c>
      <c r="F315" s="215"/>
      <c r="G315" s="478"/>
      <c r="H315" s="204"/>
    </row>
    <row r="316" spans="2:8">
      <c r="B316" s="211" t="s">
        <v>7265</v>
      </c>
      <c r="C316" s="212" t="s">
        <v>7505</v>
      </c>
      <c r="D316" s="213" t="s">
        <v>1367</v>
      </c>
      <c r="E316" s="214" t="s">
        <v>2296</v>
      </c>
      <c r="F316" s="215"/>
      <c r="G316" s="478"/>
      <c r="H316" s="204"/>
    </row>
    <row r="317" spans="2:8" ht="33">
      <c r="B317" s="211" t="s">
        <v>7267</v>
      </c>
      <c r="C317" s="212" t="s">
        <v>7506</v>
      </c>
      <c r="D317" s="213" t="s">
        <v>1589</v>
      </c>
      <c r="E317" s="214" t="s">
        <v>2296</v>
      </c>
      <c r="F317" s="215"/>
      <c r="G317" s="478"/>
      <c r="H317" s="204"/>
    </row>
    <row r="318" spans="2:8" ht="33">
      <c r="B318" s="211" t="s">
        <v>7507</v>
      </c>
      <c r="C318" s="212" t="s">
        <v>7508</v>
      </c>
      <c r="D318" s="213" t="s">
        <v>1367</v>
      </c>
      <c r="E318" s="214" t="s">
        <v>2296</v>
      </c>
      <c r="F318" s="215"/>
      <c r="G318" s="478"/>
      <c r="H318" s="204"/>
    </row>
    <row r="319" spans="2:8" ht="33">
      <c r="B319" s="211" t="s">
        <v>7509</v>
      </c>
      <c r="C319" s="212" t="s">
        <v>7510</v>
      </c>
      <c r="D319" s="213" t="s">
        <v>2158</v>
      </c>
      <c r="E319" s="214" t="s">
        <v>2296</v>
      </c>
      <c r="F319" s="215"/>
      <c r="G319" s="478"/>
      <c r="H319" s="204"/>
    </row>
    <row r="320" spans="2:8" ht="33">
      <c r="B320" s="211" t="s">
        <v>7511</v>
      </c>
      <c r="C320" s="212" t="s">
        <v>7512</v>
      </c>
      <c r="D320" s="213" t="s">
        <v>1589</v>
      </c>
      <c r="E320" s="214" t="s">
        <v>2296</v>
      </c>
      <c r="F320" s="215"/>
      <c r="G320" s="478"/>
      <c r="H320" s="204"/>
    </row>
    <row r="321" spans="2:8" ht="33">
      <c r="B321" s="211" t="s">
        <v>5879</v>
      </c>
      <c r="C321" s="212" t="s">
        <v>7513</v>
      </c>
      <c r="D321" s="213" t="s">
        <v>1389</v>
      </c>
      <c r="E321" s="214" t="s">
        <v>2296</v>
      </c>
      <c r="F321" s="215"/>
      <c r="G321" s="478"/>
      <c r="H321" s="204"/>
    </row>
    <row r="322" spans="2:8" ht="17.25" thickBot="1">
      <c r="B322" s="218" t="s">
        <v>7514</v>
      </c>
      <c r="C322" s="219" t="s">
        <v>7515</v>
      </c>
      <c r="D322" s="220" t="s">
        <v>1980</v>
      </c>
      <c r="E322" s="221" t="s">
        <v>2296</v>
      </c>
      <c r="F322" s="222"/>
      <c r="G322" s="479"/>
      <c r="H322" s="204"/>
    </row>
    <row r="323" spans="2:8" ht="20.100000000000001" customHeight="1" thickBot="1">
      <c r="B323" s="341" t="s">
        <v>7278</v>
      </c>
      <c r="C323" s="501"/>
      <c r="D323" s="502"/>
      <c r="E323" s="466"/>
      <c r="F323" s="466"/>
      <c r="G323" s="467"/>
      <c r="H323" s="204"/>
    </row>
    <row r="324" spans="2:8" ht="30">
      <c r="B324" s="205" t="s">
        <v>7516</v>
      </c>
      <c r="C324" s="206" t="s">
        <v>7517</v>
      </c>
      <c r="D324" s="207" t="s">
        <v>2277</v>
      </c>
      <c r="E324" s="208" t="s">
        <v>2296</v>
      </c>
      <c r="F324" s="209"/>
      <c r="G324" s="477" t="s">
        <v>6166</v>
      </c>
      <c r="H324" s="204"/>
    </row>
    <row r="325" spans="2:8">
      <c r="B325" s="211" t="s">
        <v>5887</v>
      </c>
      <c r="C325" s="212" t="s">
        <v>7518</v>
      </c>
      <c r="D325" s="213" t="s">
        <v>1367</v>
      </c>
      <c r="E325" s="214" t="s">
        <v>2296</v>
      </c>
      <c r="F325" s="215"/>
      <c r="G325" s="478"/>
      <c r="H325" s="204"/>
    </row>
    <row r="326" spans="2:8">
      <c r="B326" s="211" t="s">
        <v>5890</v>
      </c>
      <c r="C326" s="212" t="s">
        <v>7519</v>
      </c>
      <c r="D326" s="213" t="s">
        <v>3219</v>
      </c>
      <c r="E326" s="214" t="s">
        <v>2296</v>
      </c>
      <c r="F326" s="215"/>
      <c r="G326" s="478"/>
      <c r="H326" s="204"/>
    </row>
    <row r="327" spans="2:8">
      <c r="B327" s="211" t="s">
        <v>5892</v>
      </c>
      <c r="C327" s="212" t="s">
        <v>7520</v>
      </c>
      <c r="D327" s="213" t="s">
        <v>1367</v>
      </c>
      <c r="E327" s="214" t="s">
        <v>2296</v>
      </c>
      <c r="F327" s="215"/>
      <c r="G327" s="478"/>
      <c r="H327" s="204"/>
    </row>
    <row r="328" spans="2:8" ht="33">
      <c r="B328" s="211" t="s">
        <v>7286</v>
      </c>
      <c r="C328" s="212" t="s">
        <v>7521</v>
      </c>
      <c r="D328" s="213" t="s">
        <v>1356</v>
      </c>
      <c r="E328" s="214" t="s">
        <v>2281</v>
      </c>
      <c r="F328" s="215"/>
      <c r="G328" s="478"/>
      <c r="H328" s="204"/>
    </row>
    <row r="329" spans="2:8">
      <c r="B329" s="211" t="s">
        <v>7288</v>
      </c>
      <c r="C329" s="212" t="s">
        <v>7522</v>
      </c>
      <c r="D329" s="213" t="s">
        <v>1367</v>
      </c>
      <c r="E329" s="214" t="s">
        <v>2296</v>
      </c>
      <c r="F329" s="215"/>
      <c r="G329" s="478"/>
      <c r="H329" s="204"/>
    </row>
    <row r="330" spans="2:8" ht="33">
      <c r="B330" s="211" t="s">
        <v>7290</v>
      </c>
      <c r="C330" s="212" t="s">
        <v>7523</v>
      </c>
      <c r="D330" s="213" t="s">
        <v>1589</v>
      </c>
      <c r="E330" s="214" t="s">
        <v>2296</v>
      </c>
      <c r="F330" s="215"/>
      <c r="G330" s="478"/>
      <c r="H330" s="204"/>
    </row>
    <row r="331" spans="2:8" ht="33">
      <c r="B331" s="211" t="s">
        <v>7524</v>
      </c>
      <c r="C331" s="212" t="s">
        <v>7525</v>
      </c>
      <c r="D331" s="213" t="s">
        <v>1367</v>
      </c>
      <c r="E331" s="214" t="s">
        <v>2296</v>
      </c>
      <c r="F331" s="215"/>
      <c r="G331" s="478"/>
      <c r="H331" s="204"/>
    </row>
    <row r="332" spans="2:8" ht="33">
      <c r="B332" s="211" t="s">
        <v>7526</v>
      </c>
      <c r="C332" s="212" t="s">
        <v>7527</v>
      </c>
      <c r="D332" s="213" t="s">
        <v>2158</v>
      </c>
      <c r="E332" s="214" t="s">
        <v>2296</v>
      </c>
      <c r="F332" s="215"/>
      <c r="G332" s="478"/>
      <c r="H332" s="204"/>
    </row>
    <row r="333" spans="2:8" ht="33">
      <c r="B333" s="211" t="s">
        <v>7528</v>
      </c>
      <c r="C333" s="212" t="s">
        <v>7529</v>
      </c>
      <c r="D333" s="213" t="s">
        <v>1589</v>
      </c>
      <c r="E333" s="214" t="s">
        <v>2296</v>
      </c>
      <c r="F333" s="215"/>
      <c r="G333" s="478"/>
      <c r="H333" s="204"/>
    </row>
    <row r="334" spans="2:8" ht="33">
      <c r="B334" s="211" t="s">
        <v>5906</v>
      </c>
      <c r="C334" s="212" t="s">
        <v>7530</v>
      </c>
      <c r="D334" s="213" t="s">
        <v>1389</v>
      </c>
      <c r="E334" s="214" t="s">
        <v>2296</v>
      </c>
      <c r="F334" s="215"/>
      <c r="G334" s="478"/>
      <c r="H334" s="204"/>
    </row>
    <row r="335" spans="2:8">
      <c r="B335" s="211" t="s">
        <v>7531</v>
      </c>
      <c r="C335" s="212" t="s">
        <v>7532</v>
      </c>
      <c r="D335" s="213" t="s">
        <v>1980</v>
      </c>
      <c r="E335" s="214" t="s">
        <v>2296</v>
      </c>
      <c r="F335" s="215"/>
      <c r="G335" s="478"/>
      <c r="H335" s="204"/>
    </row>
    <row r="336" spans="2:8" ht="33">
      <c r="B336" s="211" t="s">
        <v>7301</v>
      </c>
      <c r="C336" s="212" t="s">
        <v>7533</v>
      </c>
      <c r="D336" s="213" t="s">
        <v>1356</v>
      </c>
      <c r="E336" s="214" t="s">
        <v>2281</v>
      </c>
      <c r="F336" s="215"/>
      <c r="G336" s="478"/>
      <c r="H336" s="204"/>
    </row>
    <row r="337" spans="2:8">
      <c r="B337" s="211" t="s">
        <v>7303</v>
      </c>
      <c r="C337" s="212" t="s">
        <v>7534</v>
      </c>
      <c r="D337" s="213" t="s">
        <v>1367</v>
      </c>
      <c r="E337" s="214" t="s">
        <v>2296</v>
      </c>
      <c r="F337" s="215"/>
      <c r="G337" s="478"/>
      <c r="H337" s="204"/>
    </row>
    <row r="338" spans="2:8" ht="33">
      <c r="B338" s="211" t="s">
        <v>7305</v>
      </c>
      <c r="C338" s="212" t="s">
        <v>7535</v>
      </c>
      <c r="D338" s="213" t="s">
        <v>1589</v>
      </c>
      <c r="E338" s="214" t="s">
        <v>2296</v>
      </c>
      <c r="F338" s="215"/>
      <c r="G338" s="478"/>
      <c r="H338" s="204"/>
    </row>
    <row r="339" spans="2:8" ht="33">
      <c r="B339" s="211" t="s">
        <v>7536</v>
      </c>
      <c r="C339" s="212" t="s">
        <v>7537</v>
      </c>
      <c r="D339" s="213" t="s">
        <v>1367</v>
      </c>
      <c r="E339" s="214" t="s">
        <v>2296</v>
      </c>
      <c r="F339" s="215"/>
      <c r="G339" s="478"/>
      <c r="H339" s="204"/>
    </row>
    <row r="340" spans="2:8" ht="33">
      <c r="B340" s="211" t="s">
        <v>7538</v>
      </c>
      <c r="C340" s="212" t="s">
        <v>7539</v>
      </c>
      <c r="D340" s="213" t="s">
        <v>2158</v>
      </c>
      <c r="E340" s="214" t="s">
        <v>2296</v>
      </c>
      <c r="F340" s="215"/>
      <c r="G340" s="478"/>
      <c r="H340" s="204"/>
    </row>
    <row r="341" spans="2:8" ht="33">
      <c r="B341" s="211" t="s">
        <v>7540</v>
      </c>
      <c r="C341" s="212" t="s">
        <v>7541</v>
      </c>
      <c r="D341" s="213" t="s">
        <v>1589</v>
      </c>
      <c r="E341" s="214" t="s">
        <v>2296</v>
      </c>
      <c r="F341" s="215"/>
      <c r="G341" s="478"/>
      <c r="H341" s="204"/>
    </row>
    <row r="342" spans="2:8" ht="33">
      <c r="B342" s="211" t="s">
        <v>5922</v>
      </c>
      <c r="C342" s="212" t="s">
        <v>7542</v>
      </c>
      <c r="D342" s="213" t="s">
        <v>1389</v>
      </c>
      <c r="E342" s="214" t="s">
        <v>2296</v>
      </c>
      <c r="F342" s="215"/>
      <c r="G342" s="478"/>
      <c r="H342" s="204"/>
    </row>
    <row r="343" spans="2:8">
      <c r="B343" s="211" t="s">
        <v>7543</v>
      </c>
      <c r="C343" s="212" t="s">
        <v>7544</v>
      </c>
      <c r="D343" s="213" t="s">
        <v>1980</v>
      </c>
      <c r="E343" s="214" t="s">
        <v>2296</v>
      </c>
      <c r="F343" s="215"/>
      <c r="G343" s="478"/>
      <c r="H343" s="204"/>
    </row>
    <row r="344" spans="2:8" ht="33">
      <c r="B344" s="211" t="s">
        <v>7316</v>
      </c>
      <c r="C344" s="212" t="s">
        <v>7545</v>
      </c>
      <c r="D344" s="213" t="s">
        <v>1356</v>
      </c>
      <c r="E344" s="214" t="s">
        <v>2281</v>
      </c>
      <c r="F344" s="215"/>
      <c r="G344" s="478"/>
      <c r="H344" s="204"/>
    </row>
    <row r="345" spans="2:8">
      <c r="B345" s="211" t="s">
        <v>7318</v>
      </c>
      <c r="C345" s="212" t="s">
        <v>7546</v>
      </c>
      <c r="D345" s="213" t="s">
        <v>1367</v>
      </c>
      <c r="E345" s="214" t="s">
        <v>2296</v>
      </c>
      <c r="F345" s="215"/>
      <c r="G345" s="478"/>
      <c r="H345" s="204"/>
    </row>
    <row r="346" spans="2:8" ht="33">
      <c r="B346" s="211" t="s">
        <v>7320</v>
      </c>
      <c r="C346" s="212" t="s">
        <v>7547</v>
      </c>
      <c r="D346" s="213" t="s">
        <v>1589</v>
      </c>
      <c r="E346" s="214" t="s">
        <v>2296</v>
      </c>
      <c r="F346" s="215"/>
      <c r="G346" s="478"/>
      <c r="H346" s="204"/>
    </row>
    <row r="347" spans="2:8" ht="33">
      <c r="B347" s="211" t="s">
        <v>7548</v>
      </c>
      <c r="C347" s="212" t="s">
        <v>7549</v>
      </c>
      <c r="D347" s="213" t="s">
        <v>1367</v>
      </c>
      <c r="E347" s="214" t="s">
        <v>2296</v>
      </c>
      <c r="F347" s="215"/>
      <c r="G347" s="478"/>
      <c r="H347" s="204"/>
    </row>
    <row r="348" spans="2:8" ht="33">
      <c r="B348" s="211" t="s">
        <v>7550</v>
      </c>
      <c r="C348" s="212" t="s">
        <v>7551</v>
      </c>
      <c r="D348" s="213" t="s">
        <v>2158</v>
      </c>
      <c r="E348" s="214" t="s">
        <v>2296</v>
      </c>
      <c r="F348" s="215"/>
      <c r="G348" s="478"/>
      <c r="H348" s="204"/>
    </row>
    <row r="349" spans="2:8" ht="33">
      <c r="B349" s="211" t="s">
        <v>7552</v>
      </c>
      <c r="C349" s="212" t="s">
        <v>7553</v>
      </c>
      <c r="D349" s="213" t="s">
        <v>1589</v>
      </c>
      <c r="E349" s="214" t="s">
        <v>2296</v>
      </c>
      <c r="F349" s="215"/>
      <c r="G349" s="478"/>
      <c r="H349" s="204"/>
    </row>
    <row r="350" spans="2:8" ht="33">
      <c r="B350" s="211" t="s">
        <v>5938</v>
      </c>
      <c r="C350" s="212" t="s">
        <v>7554</v>
      </c>
      <c r="D350" s="213" t="s">
        <v>1389</v>
      </c>
      <c r="E350" s="214" t="s">
        <v>2296</v>
      </c>
      <c r="F350" s="215"/>
      <c r="G350" s="478"/>
      <c r="H350" s="204"/>
    </row>
    <row r="351" spans="2:8" ht="17.25" thickBot="1">
      <c r="B351" s="218" t="s">
        <v>7555</v>
      </c>
      <c r="C351" s="219" t="s">
        <v>7556</v>
      </c>
      <c r="D351" s="220" t="s">
        <v>1980</v>
      </c>
      <c r="E351" s="221" t="s">
        <v>2296</v>
      </c>
      <c r="F351" s="222"/>
      <c r="G351" s="479"/>
      <c r="H351" s="204"/>
    </row>
    <row r="352" spans="2:8" ht="20.100000000000001" customHeight="1" thickBot="1">
      <c r="B352" s="341" t="s">
        <v>7331</v>
      </c>
      <c r="C352" s="501"/>
      <c r="D352" s="502"/>
      <c r="E352" s="466"/>
      <c r="F352" s="466"/>
      <c r="G352" s="467"/>
      <c r="H352" s="204"/>
    </row>
    <row r="353" spans="2:8" ht="30" customHeight="1">
      <c r="B353" s="205" t="s">
        <v>7557</v>
      </c>
      <c r="C353" s="206" t="s">
        <v>7558</v>
      </c>
      <c r="D353" s="207" t="s">
        <v>2277</v>
      </c>
      <c r="E353" s="208" t="s">
        <v>2296</v>
      </c>
      <c r="F353" s="209"/>
      <c r="G353" s="477" t="s">
        <v>6217</v>
      </c>
      <c r="H353" s="204"/>
    </row>
    <row r="354" spans="2:8">
      <c r="B354" s="211" t="s">
        <v>5945</v>
      </c>
      <c r="C354" s="212" t="s">
        <v>7559</v>
      </c>
      <c r="D354" s="213" t="s">
        <v>1367</v>
      </c>
      <c r="E354" s="214" t="s">
        <v>2296</v>
      </c>
      <c r="F354" s="215"/>
      <c r="G354" s="478"/>
      <c r="H354" s="204"/>
    </row>
    <row r="355" spans="2:8">
      <c r="B355" s="211" t="s">
        <v>5947</v>
      </c>
      <c r="C355" s="212" t="s">
        <v>7560</v>
      </c>
      <c r="D355" s="213" t="s">
        <v>3219</v>
      </c>
      <c r="E355" s="214" t="s">
        <v>2296</v>
      </c>
      <c r="F355" s="215"/>
      <c r="G355" s="478"/>
      <c r="H355" s="204"/>
    </row>
    <row r="356" spans="2:8">
      <c r="B356" s="211" t="s">
        <v>5949</v>
      </c>
      <c r="C356" s="212" t="s">
        <v>7561</v>
      </c>
      <c r="D356" s="213" t="s">
        <v>1367</v>
      </c>
      <c r="E356" s="214" t="s">
        <v>2296</v>
      </c>
      <c r="F356" s="215"/>
      <c r="G356" s="478"/>
      <c r="H356" s="204"/>
    </row>
    <row r="357" spans="2:8" ht="33">
      <c r="B357" s="211" t="s">
        <v>7337</v>
      </c>
      <c r="C357" s="212" t="s">
        <v>7562</v>
      </c>
      <c r="D357" s="213" t="s">
        <v>1356</v>
      </c>
      <c r="E357" s="214" t="s">
        <v>2281</v>
      </c>
      <c r="F357" s="215"/>
      <c r="G357" s="478"/>
      <c r="H357" s="204"/>
    </row>
    <row r="358" spans="2:8">
      <c r="B358" s="211" t="s">
        <v>7339</v>
      </c>
      <c r="C358" s="212" t="s">
        <v>7563</v>
      </c>
      <c r="D358" s="213" t="s">
        <v>1367</v>
      </c>
      <c r="E358" s="214" t="s">
        <v>2296</v>
      </c>
      <c r="F358" s="215"/>
      <c r="G358" s="478"/>
      <c r="H358" s="204"/>
    </row>
    <row r="359" spans="2:8" ht="33">
      <c r="B359" s="211" t="s">
        <v>7341</v>
      </c>
      <c r="C359" s="212" t="s">
        <v>7564</v>
      </c>
      <c r="D359" s="213" t="s">
        <v>1589</v>
      </c>
      <c r="E359" s="214" t="s">
        <v>2296</v>
      </c>
      <c r="F359" s="215"/>
      <c r="G359" s="478"/>
      <c r="H359" s="204"/>
    </row>
    <row r="360" spans="2:8" ht="33">
      <c r="B360" s="211" t="s">
        <v>7565</v>
      </c>
      <c r="C360" s="212" t="s">
        <v>7566</v>
      </c>
      <c r="D360" s="213" t="s">
        <v>1367</v>
      </c>
      <c r="E360" s="214" t="s">
        <v>2296</v>
      </c>
      <c r="F360" s="215"/>
      <c r="G360" s="478"/>
      <c r="H360" s="204"/>
    </row>
    <row r="361" spans="2:8" ht="33">
      <c r="B361" s="211" t="s">
        <v>7567</v>
      </c>
      <c r="C361" s="212" t="s">
        <v>7568</v>
      </c>
      <c r="D361" s="213" t="s">
        <v>2158</v>
      </c>
      <c r="E361" s="214" t="s">
        <v>2296</v>
      </c>
      <c r="F361" s="215"/>
      <c r="G361" s="478"/>
      <c r="H361" s="204"/>
    </row>
    <row r="362" spans="2:8" ht="33">
      <c r="B362" s="211" t="s">
        <v>7569</v>
      </c>
      <c r="C362" s="212" t="s">
        <v>7570</v>
      </c>
      <c r="D362" s="213" t="s">
        <v>1589</v>
      </c>
      <c r="E362" s="214" t="s">
        <v>2296</v>
      </c>
      <c r="F362" s="215"/>
      <c r="G362" s="478"/>
      <c r="H362" s="204"/>
    </row>
    <row r="363" spans="2:8" ht="33">
      <c r="B363" s="211" t="s">
        <v>5963</v>
      </c>
      <c r="C363" s="212" t="s">
        <v>7571</v>
      </c>
      <c r="D363" s="213" t="s">
        <v>1389</v>
      </c>
      <c r="E363" s="214" t="s">
        <v>2296</v>
      </c>
      <c r="F363" s="215"/>
      <c r="G363" s="478"/>
      <c r="H363" s="204"/>
    </row>
    <row r="364" spans="2:8">
      <c r="B364" s="211" t="s">
        <v>7572</v>
      </c>
      <c r="C364" s="212" t="s">
        <v>7573</v>
      </c>
      <c r="D364" s="213" t="s">
        <v>1980</v>
      </c>
      <c r="E364" s="214" t="s">
        <v>2296</v>
      </c>
      <c r="F364" s="215"/>
      <c r="G364" s="478"/>
      <c r="H364" s="204"/>
    </row>
    <row r="365" spans="2:8" ht="33">
      <c r="B365" s="211" t="s">
        <v>7352</v>
      </c>
      <c r="C365" s="212" t="s">
        <v>7574</v>
      </c>
      <c r="D365" s="213" t="s">
        <v>1356</v>
      </c>
      <c r="E365" s="214" t="s">
        <v>2281</v>
      </c>
      <c r="F365" s="215"/>
      <c r="G365" s="478"/>
      <c r="H365" s="204"/>
    </row>
    <row r="366" spans="2:8">
      <c r="B366" s="211" t="s">
        <v>7354</v>
      </c>
      <c r="C366" s="212" t="s">
        <v>7575</v>
      </c>
      <c r="D366" s="213" t="s">
        <v>1367</v>
      </c>
      <c r="E366" s="214" t="s">
        <v>2296</v>
      </c>
      <c r="F366" s="215"/>
      <c r="G366" s="478"/>
      <c r="H366" s="204"/>
    </row>
    <row r="367" spans="2:8" ht="33">
      <c r="B367" s="211" t="s">
        <v>7356</v>
      </c>
      <c r="C367" s="212" t="s">
        <v>7576</v>
      </c>
      <c r="D367" s="213" t="s">
        <v>1589</v>
      </c>
      <c r="E367" s="214" t="s">
        <v>2296</v>
      </c>
      <c r="F367" s="215"/>
      <c r="G367" s="478"/>
      <c r="H367" s="204"/>
    </row>
    <row r="368" spans="2:8" ht="33">
      <c r="B368" s="211" t="s">
        <v>7577</v>
      </c>
      <c r="C368" s="212" t="s">
        <v>7578</v>
      </c>
      <c r="D368" s="213" t="s">
        <v>1367</v>
      </c>
      <c r="E368" s="214" t="s">
        <v>2296</v>
      </c>
      <c r="F368" s="215"/>
      <c r="G368" s="478"/>
      <c r="H368" s="204"/>
    </row>
    <row r="369" spans="1:8" ht="33">
      <c r="B369" s="211" t="s">
        <v>7579</v>
      </c>
      <c r="C369" s="212" t="s">
        <v>7580</v>
      </c>
      <c r="D369" s="213" t="s">
        <v>2158</v>
      </c>
      <c r="E369" s="214" t="s">
        <v>2296</v>
      </c>
      <c r="F369" s="215"/>
      <c r="G369" s="478"/>
      <c r="H369" s="204"/>
    </row>
    <row r="370" spans="1:8" ht="33">
      <c r="B370" s="211" t="s">
        <v>7581</v>
      </c>
      <c r="C370" s="212" t="s">
        <v>7582</v>
      </c>
      <c r="D370" s="213" t="s">
        <v>1589</v>
      </c>
      <c r="E370" s="214" t="s">
        <v>2296</v>
      </c>
      <c r="F370" s="215"/>
      <c r="G370" s="478"/>
      <c r="H370" s="204"/>
    </row>
    <row r="371" spans="1:8" ht="33">
      <c r="B371" s="211" t="s">
        <v>5979</v>
      </c>
      <c r="C371" s="212" t="s">
        <v>7583</v>
      </c>
      <c r="D371" s="213" t="s">
        <v>1389</v>
      </c>
      <c r="E371" s="214" t="s">
        <v>2296</v>
      </c>
      <c r="F371" s="215"/>
      <c r="G371" s="478"/>
      <c r="H371" s="204"/>
    </row>
    <row r="372" spans="1:8">
      <c r="B372" s="211" t="s">
        <v>7584</v>
      </c>
      <c r="C372" s="212" t="s">
        <v>7585</v>
      </c>
      <c r="D372" s="213" t="s">
        <v>1980</v>
      </c>
      <c r="E372" s="214" t="s">
        <v>2296</v>
      </c>
      <c r="F372" s="215"/>
      <c r="G372" s="478"/>
      <c r="H372" s="204"/>
    </row>
    <row r="373" spans="1:8" ht="33">
      <c r="B373" s="211" t="s">
        <v>7367</v>
      </c>
      <c r="C373" s="212" t="s">
        <v>7586</v>
      </c>
      <c r="D373" s="213" t="s">
        <v>1356</v>
      </c>
      <c r="E373" s="214" t="s">
        <v>2281</v>
      </c>
      <c r="F373" s="215"/>
      <c r="G373" s="478"/>
      <c r="H373" s="204"/>
    </row>
    <row r="374" spans="1:8">
      <c r="B374" s="211" t="s">
        <v>7369</v>
      </c>
      <c r="C374" s="212" t="s">
        <v>7587</v>
      </c>
      <c r="D374" s="213" t="s">
        <v>1367</v>
      </c>
      <c r="E374" s="214" t="s">
        <v>2296</v>
      </c>
      <c r="F374" s="215"/>
      <c r="G374" s="478"/>
      <c r="H374" s="204"/>
    </row>
    <row r="375" spans="1:8" ht="33">
      <c r="B375" s="211" t="s">
        <v>7371</v>
      </c>
      <c r="C375" s="212" t="s">
        <v>7588</v>
      </c>
      <c r="D375" s="213" t="s">
        <v>1589</v>
      </c>
      <c r="E375" s="214" t="s">
        <v>2296</v>
      </c>
      <c r="F375" s="215"/>
      <c r="G375" s="478"/>
      <c r="H375" s="204"/>
    </row>
    <row r="376" spans="1:8" ht="33">
      <c r="B376" s="211" t="s">
        <v>7589</v>
      </c>
      <c r="C376" s="212" t="s">
        <v>7590</v>
      </c>
      <c r="D376" s="213" t="s">
        <v>1367</v>
      </c>
      <c r="E376" s="214" t="s">
        <v>2296</v>
      </c>
      <c r="F376" s="215"/>
      <c r="G376" s="478"/>
      <c r="H376" s="204"/>
    </row>
    <row r="377" spans="1:8" ht="33">
      <c r="B377" s="211" t="s">
        <v>7591</v>
      </c>
      <c r="C377" s="212" t="s">
        <v>7592</v>
      </c>
      <c r="D377" s="213" t="s">
        <v>2158</v>
      </c>
      <c r="E377" s="214" t="s">
        <v>2296</v>
      </c>
      <c r="F377" s="215"/>
      <c r="G377" s="478"/>
      <c r="H377" s="204"/>
    </row>
    <row r="378" spans="1:8" ht="33">
      <c r="B378" s="211" t="s">
        <v>7593</v>
      </c>
      <c r="C378" s="212" t="s">
        <v>7594</v>
      </c>
      <c r="D378" s="213" t="s">
        <v>1589</v>
      </c>
      <c r="E378" s="214" t="s">
        <v>2296</v>
      </c>
      <c r="F378" s="215"/>
      <c r="G378" s="478"/>
      <c r="H378" s="204"/>
    </row>
    <row r="379" spans="1:8" ht="33">
      <c r="B379" s="211" t="s">
        <v>5995</v>
      </c>
      <c r="C379" s="212" t="s">
        <v>7595</v>
      </c>
      <c r="D379" s="213" t="s">
        <v>1389</v>
      </c>
      <c r="E379" s="214" t="s">
        <v>2296</v>
      </c>
      <c r="F379" s="215"/>
      <c r="G379" s="478"/>
      <c r="H379" s="204"/>
    </row>
    <row r="380" spans="1:8" ht="17.25" thickBot="1">
      <c r="B380" s="218" t="s">
        <v>7596</v>
      </c>
      <c r="C380" s="219" t="s">
        <v>7597</v>
      </c>
      <c r="D380" s="220" t="s">
        <v>1980</v>
      </c>
      <c r="E380" s="221" t="s">
        <v>2296</v>
      </c>
      <c r="F380" s="222"/>
      <c r="G380" s="479"/>
      <c r="H380" s="204"/>
    </row>
    <row r="381" spans="1:8" s="44" customFormat="1" ht="18">
      <c r="A381" s="8"/>
      <c r="B381" s="510" t="s">
        <v>7382</v>
      </c>
      <c r="C381" s="511"/>
      <c r="D381" s="442"/>
      <c r="E381" s="275"/>
      <c r="F381" s="275"/>
      <c r="G381" s="370"/>
      <c r="H381" s="204"/>
    </row>
    <row r="382" spans="1:8" s="44" customFormat="1" ht="18.75" thickBot="1">
      <c r="A382" s="8"/>
      <c r="B382" s="512" t="s">
        <v>7005</v>
      </c>
      <c r="C382" s="513"/>
      <c r="D382" s="312"/>
      <c r="E382" s="282"/>
      <c r="F382" s="282"/>
      <c r="G382" s="309"/>
      <c r="H382" s="204"/>
    </row>
    <row r="383" spans="1:8" s="44" customFormat="1" ht="20.100000000000001" customHeight="1" thickBot="1">
      <c r="A383" s="8"/>
      <c r="B383" s="341" t="s">
        <v>7219</v>
      </c>
      <c r="C383" s="501"/>
      <c r="D383" s="502"/>
      <c r="E383" s="466"/>
      <c r="F383" s="466"/>
      <c r="G383" s="467"/>
      <c r="H383" s="204"/>
    </row>
    <row r="384" spans="1:8" ht="30">
      <c r="B384" s="205" t="s">
        <v>5820</v>
      </c>
      <c r="C384" s="206" t="s">
        <v>7598</v>
      </c>
      <c r="D384" s="207" t="s">
        <v>1367</v>
      </c>
      <c r="E384" s="208" t="s">
        <v>2296</v>
      </c>
      <c r="F384" s="209"/>
      <c r="G384" s="477" t="s">
        <v>6116</v>
      </c>
      <c r="H384" s="204"/>
    </row>
    <row r="385" spans="2:8">
      <c r="B385" s="211" t="s">
        <v>5822</v>
      </c>
      <c r="C385" s="212" t="s">
        <v>7599</v>
      </c>
      <c r="D385" s="213" t="s">
        <v>3219</v>
      </c>
      <c r="E385" s="214" t="s">
        <v>2296</v>
      </c>
      <c r="F385" s="215"/>
      <c r="G385" s="478"/>
      <c r="H385" s="204"/>
    </row>
    <row r="386" spans="2:8">
      <c r="B386" s="211" t="s">
        <v>5825</v>
      </c>
      <c r="C386" s="212" t="s">
        <v>7600</v>
      </c>
      <c r="D386" s="213" t="s">
        <v>1367</v>
      </c>
      <c r="E386" s="214" t="s">
        <v>2296</v>
      </c>
      <c r="F386" s="215"/>
      <c r="G386" s="478"/>
      <c r="H386" s="204"/>
    </row>
    <row r="387" spans="2:8" ht="33">
      <c r="B387" s="211" t="s">
        <v>7226</v>
      </c>
      <c r="C387" s="212" t="s">
        <v>7601</v>
      </c>
      <c r="D387" s="213" t="s">
        <v>1356</v>
      </c>
      <c r="E387" s="214" t="s">
        <v>2281</v>
      </c>
      <c r="F387" s="215"/>
      <c r="G387" s="478"/>
      <c r="H387" s="204"/>
    </row>
    <row r="388" spans="2:8">
      <c r="B388" s="211" t="s">
        <v>7228</v>
      </c>
      <c r="C388" s="212" t="s">
        <v>7602</v>
      </c>
      <c r="D388" s="213" t="s">
        <v>1367</v>
      </c>
      <c r="E388" s="214" t="s">
        <v>2296</v>
      </c>
      <c r="F388" s="215"/>
      <c r="G388" s="478"/>
      <c r="H388" s="204"/>
    </row>
    <row r="389" spans="2:8" ht="33">
      <c r="B389" s="211" t="s">
        <v>7231</v>
      </c>
      <c r="C389" s="212" t="s">
        <v>7603</v>
      </c>
      <c r="D389" s="213" t="s">
        <v>1589</v>
      </c>
      <c r="E389" s="214" t="s">
        <v>2296</v>
      </c>
      <c r="F389" s="215"/>
      <c r="G389" s="478"/>
      <c r="H389" s="204"/>
    </row>
    <row r="390" spans="2:8" ht="33">
      <c r="B390" s="211" t="s">
        <v>7483</v>
      </c>
      <c r="C390" s="212" t="s">
        <v>7604</v>
      </c>
      <c r="D390" s="213" t="s">
        <v>1367</v>
      </c>
      <c r="E390" s="214" t="s">
        <v>2296</v>
      </c>
      <c r="F390" s="215"/>
      <c r="G390" s="478"/>
      <c r="H390" s="204"/>
    </row>
    <row r="391" spans="2:8" ht="33">
      <c r="B391" s="211" t="s">
        <v>7485</v>
      </c>
      <c r="C391" s="212" t="s">
        <v>7605</v>
      </c>
      <c r="D391" s="213" t="s">
        <v>2158</v>
      </c>
      <c r="E391" s="214" t="s">
        <v>2296</v>
      </c>
      <c r="F391" s="215"/>
      <c r="G391" s="478"/>
      <c r="H391" s="204"/>
    </row>
    <row r="392" spans="2:8" ht="33">
      <c r="B392" s="211" t="s">
        <v>7487</v>
      </c>
      <c r="C392" s="212" t="s">
        <v>7606</v>
      </c>
      <c r="D392" s="213" t="s">
        <v>1589</v>
      </c>
      <c r="E392" s="214" t="s">
        <v>2296</v>
      </c>
      <c r="F392" s="215"/>
      <c r="G392" s="478"/>
      <c r="H392" s="204"/>
    </row>
    <row r="393" spans="2:8" ht="33">
      <c r="B393" s="211" t="s">
        <v>5843</v>
      </c>
      <c r="C393" s="212" t="s">
        <v>7607</v>
      </c>
      <c r="D393" s="213" t="s">
        <v>1389</v>
      </c>
      <c r="E393" s="214" t="s">
        <v>2296</v>
      </c>
      <c r="F393" s="215"/>
      <c r="G393" s="478"/>
      <c r="H393" s="204"/>
    </row>
    <row r="394" spans="2:8">
      <c r="B394" s="211" t="s">
        <v>7490</v>
      </c>
      <c r="C394" s="212" t="s">
        <v>7608</v>
      </c>
      <c r="D394" s="213" t="s">
        <v>1980</v>
      </c>
      <c r="E394" s="214" t="s">
        <v>2296</v>
      </c>
      <c r="F394" s="215"/>
      <c r="G394" s="478"/>
      <c r="H394" s="204"/>
    </row>
    <row r="395" spans="2:8" ht="33">
      <c r="B395" s="211" t="s">
        <v>7248</v>
      </c>
      <c r="C395" s="212" t="s">
        <v>7609</v>
      </c>
      <c r="D395" s="213" t="s">
        <v>1356</v>
      </c>
      <c r="E395" s="214" t="s">
        <v>2281</v>
      </c>
      <c r="F395" s="215"/>
      <c r="G395" s="478"/>
      <c r="H395" s="204"/>
    </row>
    <row r="396" spans="2:8">
      <c r="B396" s="211" t="s">
        <v>7250</v>
      </c>
      <c r="C396" s="212" t="s">
        <v>7610</v>
      </c>
      <c r="D396" s="213" t="s">
        <v>1367</v>
      </c>
      <c r="E396" s="214" t="s">
        <v>2296</v>
      </c>
      <c r="F396" s="215"/>
      <c r="G396" s="478"/>
      <c r="H396" s="204"/>
    </row>
    <row r="397" spans="2:8" ht="33">
      <c r="B397" s="211" t="s">
        <v>7252</v>
      </c>
      <c r="C397" s="212" t="s">
        <v>7611</v>
      </c>
      <c r="D397" s="213" t="s">
        <v>1589</v>
      </c>
      <c r="E397" s="214" t="s">
        <v>2296</v>
      </c>
      <c r="F397" s="215"/>
      <c r="G397" s="478"/>
      <c r="H397" s="204"/>
    </row>
    <row r="398" spans="2:8" ht="33">
      <c r="B398" s="211" t="s">
        <v>7495</v>
      </c>
      <c r="C398" s="212" t="s">
        <v>7612</v>
      </c>
      <c r="D398" s="213" t="s">
        <v>1367</v>
      </c>
      <c r="E398" s="214" t="s">
        <v>2296</v>
      </c>
      <c r="F398" s="215"/>
      <c r="G398" s="478"/>
      <c r="H398" s="204"/>
    </row>
    <row r="399" spans="2:8" ht="33">
      <c r="B399" s="211" t="s">
        <v>7497</v>
      </c>
      <c r="C399" s="212" t="s">
        <v>7613</v>
      </c>
      <c r="D399" s="213" t="s">
        <v>2158</v>
      </c>
      <c r="E399" s="214" t="s">
        <v>2296</v>
      </c>
      <c r="F399" s="215"/>
      <c r="G399" s="478"/>
      <c r="H399" s="204"/>
    </row>
    <row r="400" spans="2:8" ht="33">
      <c r="B400" s="211" t="s">
        <v>7499</v>
      </c>
      <c r="C400" s="212" t="s">
        <v>7614</v>
      </c>
      <c r="D400" s="213" t="s">
        <v>1589</v>
      </c>
      <c r="E400" s="214" t="s">
        <v>2296</v>
      </c>
      <c r="F400" s="215"/>
      <c r="G400" s="478"/>
      <c r="H400" s="204"/>
    </row>
    <row r="401" spans="1:8" ht="33">
      <c r="B401" s="211" t="s">
        <v>5862</v>
      </c>
      <c r="C401" s="212" t="s">
        <v>7615</v>
      </c>
      <c r="D401" s="213" t="s">
        <v>1389</v>
      </c>
      <c r="E401" s="214" t="s">
        <v>2296</v>
      </c>
      <c r="F401" s="215"/>
      <c r="G401" s="478"/>
      <c r="H401" s="204"/>
    </row>
    <row r="402" spans="1:8">
      <c r="B402" s="211" t="s">
        <v>7502</v>
      </c>
      <c r="C402" s="212" t="s">
        <v>7616</v>
      </c>
      <c r="D402" s="213" t="s">
        <v>1980</v>
      </c>
      <c r="E402" s="214" t="s">
        <v>2296</v>
      </c>
      <c r="F402" s="215"/>
      <c r="G402" s="478"/>
      <c r="H402" s="204"/>
    </row>
    <row r="403" spans="1:8" ht="33">
      <c r="B403" s="211" t="s">
        <v>7263</v>
      </c>
      <c r="C403" s="212" t="s">
        <v>7617</v>
      </c>
      <c r="D403" s="213" t="s">
        <v>1356</v>
      </c>
      <c r="E403" s="214" t="s">
        <v>2281</v>
      </c>
      <c r="F403" s="215"/>
      <c r="G403" s="478"/>
      <c r="H403" s="204"/>
    </row>
    <row r="404" spans="1:8">
      <c r="B404" s="211" t="s">
        <v>7265</v>
      </c>
      <c r="C404" s="212" t="s">
        <v>7618</v>
      </c>
      <c r="D404" s="213" t="s">
        <v>1367</v>
      </c>
      <c r="E404" s="214" t="s">
        <v>2296</v>
      </c>
      <c r="F404" s="215"/>
      <c r="G404" s="478"/>
      <c r="H404" s="204"/>
    </row>
    <row r="405" spans="1:8" ht="33">
      <c r="B405" s="211" t="s">
        <v>7267</v>
      </c>
      <c r="C405" s="212" t="s">
        <v>7619</v>
      </c>
      <c r="D405" s="213" t="s">
        <v>1589</v>
      </c>
      <c r="E405" s="214" t="s">
        <v>2296</v>
      </c>
      <c r="F405" s="215"/>
      <c r="G405" s="478"/>
      <c r="H405" s="204"/>
    </row>
    <row r="406" spans="1:8" ht="33">
      <c r="B406" s="211" t="s">
        <v>7507</v>
      </c>
      <c r="C406" s="212" t="s">
        <v>7620</v>
      </c>
      <c r="D406" s="213" t="s">
        <v>1367</v>
      </c>
      <c r="E406" s="214" t="s">
        <v>2296</v>
      </c>
      <c r="F406" s="215"/>
      <c r="G406" s="478"/>
      <c r="H406" s="204"/>
    </row>
    <row r="407" spans="1:8" ht="33">
      <c r="B407" s="211" t="s">
        <v>7509</v>
      </c>
      <c r="C407" s="212" t="s">
        <v>7621</v>
      </c>
      <c r="D407" s="213" t="s">
        <v>2158</v>
      </c>
      <c r="E407" s="214" t="s">
        <v>2296</v>
      </c>
      <c r="F407" s="215"/>
      <c r="G407" s="478"/>
      <c r="H407" s="204"/>
    </row>
    <row r="408" spans="1:8" ht="33">
      <c r="B408" s="211" t="s">
        <v>7511</v>
      </c>
      <c r="C408" s="212" t="s">
        <v>7622</v>
      </c>
      <c r="D408" s="213" t="s">
        <v>1589</v>
      </c>
      <c r="E408" s="214" t="s">
        <v>2296</v>
      </c>
      <c r="F408" s="215"/>
      <c r="G408" s="478"/>
      <c r="H408" s="204"/>
    </row>
    <row r="409" spans="1:8" ht="33">
      <c r="B409" s="211" t="s">
        <v>5879</v>
      </c>
      <c r="C409" s="212" t="s">
        <v>7623</v>
      </c>
      <c r="D409" s="213" t="s">
        <v>1389</v>
      </c>
      <c r="E409" s="214" t="s">
        <v>2296</v>
      </c>
      <c r="F409" s="215"/>
      <c r="G409" s="478"/>
      <c r="H409" s="204"/>
    </row>
    <row r="410" spans="1:8" ht="17.25" thickBot="1">
      <c r="B410" s="218" t="s">
        <v>7514</v>
      </c>
      <c r="C410" s="219" t="s">
        <v>7624</v>
      </c>
      <c r="D410" s="220" t="s">
        <v>1980</v>
      </c>
      <c r="E410" s="221" t="s">
        <v>2296</v>
      </c>
      <c r="F410" s="222"/>
      <c r="G410" s="479"/>
      <c r="H410" s="204"/>
    </row>
    <row r="411" spans="1:8" s="44" customFormat="1" ht="20.100000000000001" customHeight="1" thickBot="1">
      <c r="A411" s="8"/>
      <c r="B411" s="341" t="s">
        <v>7278</v>
      </c>
      <c r="C411" s="501"/>
      <c r="D411" s="502"/>
      <c r="E411" s="466"/>
      <c r="F411" s="466"/>
      <c r="G411" s="467"/>
      <c r="H411" s="204"/>
    </row>
    <row r="412" spans="1:8" ht="30">
      <c r="B412" s="205" t="s">
        <v>7516</v>
      </c>
      <c r="C412" s="206" t="s">
        <v>7625</v>
      </c>
      <c r="D412" s="207" t="s">
        <v>2277</v>
      </c>
      <c r="E412" s="208" t="s">
        <v>2296</v>
      </c>
      <c r="F412" s="209"/>
      <c r="G412" s="477" t="s">
        <v>6166</v>
      </c>
      <c r="H412" s="204"/>
    </row>
    <row r="413" spans="1:8">
      <c r="B413" s="211" t="s">
        <v>5887</v>
      </c>
      <c r="C413" s="212" t="s">
        <v>7626</v>
      </c>
      <c r="D413" s="213" t="s">
        <v>1367</v>
      </c>
      <c r="E413" s="214" t="s">
        <v>2296</v>
      </c>
      <c r="F413" s="215"/>
      <c r="G413" s="478"/>
      <c r="H413" s="204"/>
    </row>
    <row r="414" spans="1:8">
      <c r="B414" s="211" t="s">
        <v>5890</v>
      </c>
      <c r="C414" s="212" t="s">
        <v>7627</v>
      </c>
      <c r="D414" s="213" t="s">
        <v>3219</v>
      </c>
      <c r="E414" s="214" t="s">
        <v>2296</v>
      </c>
      <c r="F414" s="215"/>
      <c r="G414" s="478"/>
      <c r="H414" s="204"/>
    </row>
    <row r="415" spans="1:8">
      <c r="B415" s="211" t="s">
        <v>5892</v>
      </c>
      <c r="C415" s="212" t="s">
        <v>7628</v>
      </c>
      <c r="D415" s="213" t="s">
        <v>1367</v>
      </c>
      <c r="E415" s="214" t="s">
        <v>2296</v>
      </c>
      <c r="F415" s="215"/>
      <c r="G415" s="478"/>
      <c r="H415" s="204"/>
    </row>
    <row r="416" spans="1:8" ht="33">
      <c r="B416" s="211" t="s">
        <v>7286</v>
      </c>
      <c r="C416" s="212" t="s">
        <v>7629</v>
      </c>
      <c r="D416" s="213" t="s">
        <v>1356</v>
      </c>
      <c r="E416" s="214" t="s">
        <v>2281</v>
      </c>
      <c r="F416" s="215"/>
      <c r="G416" s="478"/>
      <c r="H416" s="204"/>
    </row>
    <row r="417" spans="2:8">
      <c r="B417" s="211" t="s">
        <v>7288</v>
      </c>
      <c r="C417" s="212" t="s">
        <v>7630</v>
      </c>
      <c r="D417" s="213" t="s">
        <v>1367</v>
      </c>
      <c r="E417" s="214" t="s">
        <v>2296</v>
      </c>
      <c r="F417" s="215"/>
      <c r="G417" s="478"/>
      <c r="H417" s="204"/>
    </row>
    <row r="418" spans="2:8" ht="33">
      <c r="B418" s="211" t="s">
        <v>7290</v>
      </c>
      <c r="C418" s="212" t="s">
        <v>7631</v>
      </c>
      <c r="D418" s="213" t="s">
        <v>1589</v>
      </c>
      <c r="E418" s="214" t="s">
        <v>2296</v>
      </c>
      <c r="F418" s="215"/>
      <c r="G418" s="478"/>
      <c r="H418" s="204"/>
    </row>
    <row r="419" spans="2:8" ht="33">
      <c r="B419" s="211" t="s">
        <v>7524</v>
      </c>
      <c r="C419" s="212" t="s">
        <v>7632</v>
      </c>
      <c r="D419" s="213" t="s">
        <v>1367</v>
      </c>
      <c r="E419" s="214" t="s">
        <v>2296</v>
      </c>
      <c r="F419" s="215"/>
      <c r="G419" s="478"/>
      <c r="H419" s="204"/>
    </row>
    <row r="420" spans="2:8" ht="33">
      <c r="B420" s="211" t="s">
        <v>7526</v>
      </c>
      <c r="C420" s="212" t="s">
        <v>7633</v>
      </c>
      <c r="D420" s="213" t="s">
        <v>2158</v>
      </c>
      <c r="E420" s="214" t="s">
        <v>2296</v>
      </c>
      <c r="F420" s="215"/>
      <c r="G420" s="478"/>
      <c r="H420" s="204"/>
    </row>
    <row r="421" spans="2:8" ht="33">
      <c r="B421" s="211" t="s">
        <v>7528</v>
      </c>
      <c r="C421" s="212" t="s">
        <v>7634</v>
      </c>
      <c r="D421" s="213" t="s">
        <v>1589</v>
      </c>
      <c r="E421" s="214" t="s">
        <v>2296</v>
      </c>
      <c r="F421" s="215"/>
      <c r="G421" s="478"/>
      <c r="H421" s="204"/>
    </row>
    <row r="422" spans="2:8" ht="33">
      <c r="B422" s="211" t="s">
        <v>5906</v>
      </c>
      <c r="C422" s="212" t="s">
        <v>7635</v>
      </c>
      <c r="D422" s="213" t="s">
        <v>1389</v>
      </c>
      <c r="E422" s="214" t="s">
        <v>2296</v>
      </c>
      <c r="F422" s="215"/>
      <c r="G422" s="478"/>
      <c r="H422" s="204"/>
    </row>
    <row r="423" spans="2:8">
      <c r="B423" s="211" t="s">
        <v>7531</v>
      </c>
      <c r="C423" s="212" t="s">
        <v>7636</v>
      </c>
      <c r="D423" s="213" t="s">
        <v>1980</v>
      </c>
      <c r="E423" s="214" t="s">
        <v>2296</v>
      </c>
      <c r="F423" s="215"/>
      <c r="G423" s="478"/>
      <c r="H423" s="204"/>
    </row>
    <row r="424" spans="2:8" ht="33">
      <c r="B424" s="211" t="s">
        <v>7301</v>
      </c>
      <c r="C424" s="212" t="s">
        <v>7637</v>
      </c>
      <c r="D424" s="213" t="s">
        <v>1356</v>
      </c>
      <c r="E424" s="214" t="s">
        <v>2281</v>
      </c>
      <c r="F424" s="215"/>
      <c r="G424" s="478"/>
      <c r="H424" s="204"/>
    </row>
    <row r="425" spans="2:8">
      <c r="B425" s="211" t="s">
        <v>7303</v>
      </c>
      <c r="C425" s="212" t="s">
        <v>7638</v>
      </c>
      <c r="D425" s="213" t="s">
        <v>1367</v>
      </c>
      <c r="E425" s="214" t="s">
        <v>2296</v>
      </c>
      <c r="F425" s="215"/>
      <c r="G425" s="478"/>
      <c r="H425" s="204"/>
    </row>
    <row r="426" spans="2:8" ht="33">
      <c r="B426" s="211" t="s">
        <v>7305</v>
      </c>
      <c r="C426" s="212" t="s">
        <v>7639</v>
      </c>
      <c r="D426" s="213" t="s">
        <v>1589</v>
      </c>
      <c r="E426" s="214" t="s">
        <v>2296</v>
      </c>
      <c r="F426" s="215"/>
      <c r="G426" s="478"/>
      <c r="H426" s="204"/>
    </row>
    <row r="427" spans="2:8" ht="33">
      <c r="B427" s="211" t="s">
        <v>7536</v>
      </c>
      <c r="C427" s="212" t="s">
        <v>7640</v>
      </c>
      <c r="D427" s="213" t="s">
        <v>1367</v>
      </c>
      <c r="E427" s="214" t="s">
        <v>2296</v>
      </c>
      <c r="F427" s="215"/>
      <c r="G427" s="478"/>
      <c r="H427" s="204"/>
    </row>
    <row r="428" spans="2:8" ht="33">
      <c r="B428" s="211" t="s">
        <v>7538</v>
      </c>
      <c r="C428" s="212" t="s">
        <v>7641</v>
      </c>
      <c r="D428" s="213" t="s">
        <v>2158</v>
      </c>
      <c r="E428" s="214" t="s">
        <v>2296</v>
      </c>
      <c r="F428" s="215"/>
      <c r="G428" s="478"/>
      <c r="H428" s="204"/>
    </row>
    <row r="429" spans="2:8" ht="33">
      <c r="B429" s="211" t="s">
        <v>7540</v>
      </c>
      <c r="C429" s="212" t="s">
        <v>7642</v>
      </c>
      <c r="D429" s="213" t="s">
        <v>1589</v>
      </c>
      <c r="E429" s="214" t="s">
        <v>2296</v>
      </c>
      <c r="F429" s="215"/>
      <c r="G429" s="478"/>
      <c r="H429" s="204"/>
    </row>
    <row r="430" spans="2:8" ht="33">
      <c r="B430" s="211" t="s">
        <v>5922</v>
      </c>
      <c r="C430" s="212" t="s">
        <v>7643</v>
      </c>
      <c r="D430" s="213" t="s">
        <v>1389</v>
      </c>
      <c r="E430" s="214" t="s">
        <v>2296</v>
      </c>
      <c r="F430" s="215"/>
      <c r="G430" s="478"/>
      <c r="H430" s="204"/>
    </row>
    <row r="431" spans="2:8">
      <c r="B431" s="211" t="s">
        <v>7543</v>
      </c>
      <c r="C431" s="212" t="s">
        <v>7644</v>
      </c>
      <c r="D431" s="213" t="s">
        <v>1980</v>
      </c>
      <c r="E431" s="214" t="s">
        <v>2296</v>
      </c>
      <c r="F431" s="215"/>
      <c r="G431" s="478"/>
      <c r="H431" s="204"/>
    </row>
    <row r="432" spans="2:8" ht="33">
      <c r="B432" s="211" t="s">
        <v>7316</v>
      </c>
      <c r="C432" s="212" t="s">
        <v>7645</v>
      </c>
      <c r="D432" s="213" t="s">
        <v>1356</v>
      </c>
      <c r="E432" s="214" t="s">
        <v>2281</v>
      </c>
      <c r="F432" s="215"/>
      <c r="G432" s="478"/>
      <c r="H432" s="204"/>
    </row>
    <row r="433" spans="1:8">
      <c r="B433" s="211" t="s">
        <v>7318</v>
      </c>
      <c r="C433" s="212" t="s">
        <v>7646</v>
      </c>
      <c r="D433" s="213" t="s">
        <v>1367</v>
      </c>
      <c r="E433" s="214" t="s">
        <v>2296</v>
      </c>
      <c r="F433" s="215"/>
      <c r="G433" s="478"/>
      <c r="H433" s="204"/>
    </row>
    <row r="434" spans="1:8" ht="33">
      <c r="B434" s="211" t="s">
        <v>7320</v>
      </c>
      <c r="C434" s="212" t="s">
        <v>7647</v>
      </c>
      <c r="D434" s="213" t="s">
        <v>1589</v>
      </c>
      <c r="E434" s="214" t="s">
        <v>2296</v>
      </c>
      <c r="F434" s="215"/>
      <c r="G434" s="478"/>
      <c r="H434" s="204"/>
    </row>
    <row r="435" spans="1:8" ht="33">
      <c r="B435" s="211" t="s">
        <v>7548</v>
      </c>
      <c r="C435" s="212" t="s">
        <v>7648</v>
      </c>
      <c r="D435" s="213" t="s">
        <v>1367</v>
      </c>
      <c r="E435" s="214" t="s">
        <v>2296</v>
      </c>
      <c r="F435" s="215"/>
      <c r="G435" s="478"/>
      <c r="H435" s="204"/>
    </row>
    <row r="436" spans="1:8" ht="33">
      <c r="B436" s="211" t="s">
        <v>7550</v>
      </c>
      <c r="C436" s="212" t="s">
        <v>7649</v>
      </c>
      <c r="D436" s="213" t="s">
        <v>2158</v>
      </c>
      <c r="E436" s="214" t="s">
        <v>2296</v>
      </c>
      <c r="F436" s="215"/>
      <c r="G436" s="478"/>
      <c r="H436" s="204"/>
    </row>
    <row r="437" spans="1:8" ht="33">
      <c r="B437" s="211" t="s">
        <v>7552</v>
      </c>
      <c r="C437" s="212" t="s">
        <v>7650</v>
      </c>
      <c r="D437" s="213" t="s">
        <v>1589</v>
      </c>
      <c r="E437" s="214" t="s">
        <v>2296</v>
      </c>
      <c r="F437" s="215"/>
      <c r="G437" s="478"/>
      <c r="H437" s="204"/>
    </row>
    <row r="438" spans="1:8" ht="33">
      <c r="B438" s="211" t="s">
        <v>5938</v>
      </c>
      <c r="C438" s="212" t="s">
        <v>7651</v>
      </c>
      <c r="D438" s="213" t="s">
        <v>1389</v>
      </c>
      <c r="E438" s="214" t="s">
        <v>2296</v>
      </c>
      <c r="F438" s="215"/>
      <c r="G438" s="478"/>
      <c r="H438" s="204"/>
    </row>
    <row r="439" spans="1:8" ht="17.25" thickBot="1">
      <c r="B439" s="218" t="s">
        <v>7555</v>
      </c>
      <c r="C439" s="219" t="s">
        <v>7652</v>
      </c>
      <c r="D439" s="220" t="s">
        <v>1980</v>
      </c>
      <c r="E439" s="221" t="s">
        <v>2296</v>
      </c>
      <c r="F439" s="222"/>
      <c r="G439" s="479"/>
      <c r="H439" s="204"/>
    </row>
    <row r="440" spans="1:8" s="44" customFormat="1" ht="20.100000000000001" customHeight="1" thickBot="1">
      <c r="A440" s="8"/>
      <c r="B440" s="341" t="s">
        <v>7331</v>
      </c>
      <c r="C440" s="501"/>
      <c r="D440" s="502"/>
      <c r="E440" s="466"/>
      <c r="F440" s="466"/>
      <c r="G440" s="467"/>
      <c r="H440" s="204"/>
    </row>
    <row r="441" spans="1:8" ht="30">
      <c r="B441" s="205" t="s">
        <v>7557</v>
      </c>
      <c r="C441" s="206" t="s">
        <v>7653</v>
      </c>
      <c r="D441" s="207" t="s">
        <v>2277</v>
      </c>
      <c r="E441" s="208" t="s">
        <v>2296</v>
      </c>
      <c r="F441" s="209"/>
      <c r="G441" s="477" t="s">
        <v>6217</v>
      </c>
      <c r="H441" s="204"/>
    </row>
    <row r="442" spans="1:8">
      <c r="B442" s="211" t="s">
        <v>5945</v>
      </c>
      <c r="C442" s="212" t="s">
        <v>7654</v>
      </c>
      <c r="D442" s="213" t="s">
        <v>1367</v>
      </c>
      <c r="E442" s="214" t="s">
        <v>2296</v>
      </c>
      <c r="F442" s="215"/>
      <c r="G442" s="478"/>
      <c r="H442" s="204"/>
    </row>
    <row r="443" spans="1:8">
      <c r="B443" s="211" t="s">
        <v>5947</v>
      </c>
      <c r="C443" s="212" t="s">
        <v>7655</v>
      </c>
      <c r="D443" s="213" t="s">
        <v>3219</v>
      </c>
      <c r="E443" s="214" t="s">
        <v>2296</v>
      </c>
      <c r="F443" s="215"/>
      <c r="G443" s="478"/>
      <c r="H443" s="204"/>
    </row>
    <row r="444" spans="1:8">
      <c r="B444" s="211" t="s">
        <v>5949</v>
      </c>
      <c r="C444" s="212" t="s">
        <v>7656</v>
      </c>
      <c r="D444" s="213" t="s">
        <v>1367</v>
      </c>
      <c r="E444" s="214" t="s">
        <v>2296</v>
      </c>
      <c r="F444" s="215"/>
      <c r="G444" s="478"/>
      <c r="H444" s="204"/>
    </row>
    <row r="445" spans="1:8" ht="33">
      <c r="B445" s="211" t="s">
        <v>7337</v>
      </c>
      <c r="C445" s="212" t="s">
        <v>7657</v>
      </c>
      <c r="D445" s="213" t="s">
        <v>1356</v>
      </c>
      <c r="E445" s="214" t="s">
        <v>2281</v>
      </c>
      <c r="F445" s="215"/>
      <c r="G445" s="478"/>
      <c r="H445" s="204"/>
    </row>
    <row r="446" spans="1:8">
      <c r="B446" s="211" t="s">
        <v>7339</v>
      </c>
      <c r="C446" s="212" t="s">
        <v>7658</v>
      </c>
      <c r="D446" s="213" t="s">
        <v>1367</v>
      </c>
      <c r="E446" s="214" t="s">
        <v>2296</v>
      </c>
      <c r="F446" s="215"/>
      <c r="G446" s="478"/>
      <c r="H446" s="204"/>
    </row>
    <row r="447" spans="1:8" ht="33">
      <c r="B447" s="211" t="s">
        <v>7341</v>
      </c>
      <c r="C447" s="212" t="s">
        <v>7659</v>
      </c>
      <c r="D447" s="213" t="s">
        <v>1589</v>
      </c>
      <c r="E447" s="214" t="s">
        <v>2296</v>
      </c>
      <c r="F447" s="215"/>
      <c r="G447" s="478"/>
      <c r="H447" s="204"/>
    </row>
    <row r="448" spans="1:8" ht="33">
      <c r="B448" s="211" t="s">
        <v>7565</v>
      </c>
      <c r="C448" s="212" t="s">
        <v>7660</v>
      </c>
      <c r="D448" s="213" t="s">
        <v>1367</v>
      </c>
      <c r="E448" s="214" t="s">
        <v>2296</v>
      </c>
      <c r="F448" s="215"/>
      <c r="G448" s="478"/>
      <c r="H448" s="204"/>
    </row>
    <row r="449" spans="2:8" ht="33">
      <c r="B449" s="211" t="s">
        <v>7567</v>
      </c>
      <c r="C449" s="212" t="s">
        <v>7661</v>
      </c>
      <c r="D449" s="213" t="s">
        <v>2158</v>
      </c>
      <c r="E449" s="214" t="s">
        <v>2296</v>
      </c>
      <c r="F449" s="215"/>
      <c r="G449" s="478"/>
      <c r="H449" s="204"/>
    </row>
    <row r="450" spans="2:8" ht="33">
      <c r="B450" s="211" t="s">
        <v>7569</v>
      </c>
      <c r="C450" s="212" t="s">
        <v>7662</v>
      </c>
      <c r="D450" s="213" t="s">
        <v>1589</v>
      </c>
      <c r="E450" s="214" t="s">
        <v>2296</v>
      </c>
      <c r="F450" s="215"/>
      <c r="G450" s="478"/>
      <c r="H450" s="204"/>
    </row>
    <row r="451" spans="2:8" ht="33">
      <c r="B451" s="211" t="s">
        <v>5963</v>
      </c>
      <c r="C451" s="212" t="s">
        <v>7663</v>
      </c>
      <c r="D451" s="213" t="s">
        <v>1389</v>
      </c>
      <c r="E451" s="214" t="s">
        <v>2296</v>
      </c>
      <c r="F451" s="215"/>
      <c r="G451" s="478"/>
      <c r="H451" s="204"/>
    </row>
    <row r="452" spans="2:8">
      <c r="B452" s="211" t="s">
        <v>7572</v>
      </c>
      <c r="C452" s="212" t="s">
        <v>7664</v>
      </c>
      <c r="D452" s="213" t="s">
        <v>1980</v>
      </c>
      <c r="E452" s="214" t="s">
        <v>2296</v>
      </c>
      <c r="F452" s="215"/>
      <c r="G452" s="478"/>
      <c r="H452" s="204"/>
    </row>
    <row r="453" spans="2:8" ht="33">
      <c r="B453" s="211" t="s">
        <v>7352</v>
      </c>
      <c r="C453" s="212" t="s">
        <v>7665</v>
      </c>
      <c r="D453" s="213" t="s">
        <v>1356</v>
      </c>
      <c r="E453" s="214" t="s">
        <v>2281</v>
      </c>
      <c r="F453" s="215"/>
      <c r="G453" s="478"/>
      <c r="H453" s="204"/>
    </row>
    <row r="454" spans="2:8">
      <c r="B454" s="211" t="s">
        <v>7354</v>
      </c>
      <c r="C454" s="212" t="s">
        <v>7666</v>
      </c>
      <c r="D454" s="213" t="s">
        <v>1367</v>
      </c>
      <c r="E454" s="214" t="s">
        <v>2296</v>
      </c>
      <c r="F454" s="215"/>
      <c r="G454" s="478"/>
      <c r="H454" s="204"/>
    </row>
    <row r="455" spans="2:8" ht="33">
      <c r="B455" s="211" t="s">
        <v>7356</v>
      </c>
      <c r="C455" s="212" t="s">
        <v>7667</v>
      </c>
      <c r="D455" s="213" t="s">
        <v>1589</v>
      </c>
      <c r="E455" s="214" t="s">
        <v>2296</v>
      </c>
      <c r="F455" s="215"/>
      <c r="G455" s="478"/>
      <c r="H455" s="204"/>
    </row>
    <row r="456" spans="2:8" ht="33">
      <c r="B456" s="211" t="s">
        <v>7577</v>
      </c>
      <c r="C456" s="212" t="s">
        <v>7668</v>
      </c>
      <c r="D456" s="213" t="s">
        <v>1367</v>
      </c>
      <c r="E456" s="214" t="s">
        <v>2296</v>
      </c>
      <c r="F456" s="215"/>
      <c r="G456" s="478"/>
      <c r="H456" s="204"/>
    </row>
    <row r="457" spans="2:8" ht="33">
      <c r="B457" s="211" t="s">
        <v>7579</v>
      </c>
      <c r="C457" s="212" t="s">
        <v>7669</v>
      </c>
      <c r="D457" s="213" t="s">
        <v>2158</v>
      </c>
      <c r="E457" s="214" t="s">
        <v>2296</v>
      </c>
      <c r="F457" s="215"/>
      <c r="G457" s="478"/>
      <c r="H457" s="204"/>
    </row>
    <row r="458" spans="2:8" ht="33">
      <c r="B458" s="211" t="s">
        <v>7581</v>
      </c>
      <c r="C458" s="212" t="s">
        <v>7670</v>
      </c>
      <c r="D458" s="213" t="s">
        <v>1589</v>
      </c>
      <c r="E458" s="214" t="s">
        <v>2296</v>
      </c>
      <c r="F458" s="215"/>
      <c r="G458" s="478"/>
      <c r="H458" s="204"/>
    </row>
    <row r="459" spans="2:8" ht="33">
      <c r="B459" s="211" t="s">
        <v>5979</v>
      </c>
      <c r="C459" s="212" t="s">
        <v>7671</v>
      </c>
      <c r="D459" s="213" t="s">
        <v>1389</v>
      </c>
      <c r="E459" s="214" t="s">
        <v>2296</v>
      </c>
      <c r="F459" s="215"/>
      <c r="G459" s="478"/>
      <c r="H459" s="204"/>
    </row>
    <row r="460" spans="2:8">
      <c r="B460" s="211" t="s">
        <v>7584</v>
      </c>
      <c r="C460" s="212" t="s">
        <v>7672</v>
      </c>
      <c r="D460" s="213" t="s">
        <v>1980</v>
      </c>
      <c r="E460" s="214" t="s">
        <v>2296</v>
      </c>
      <c r="F460" s="215"/>
      <c r="G460" s="478"/>
      <c r="H460" s="204"/>
    </row>
    <row r="461" spans="2:8" ht="33">
      <c r="B461" s="211" t="s">
        <v>7367</v>
      </c>
      <c r="C461" s="212" t="s">
        <v>7673</v>
      </c>
      <c r="D461" s="213" t="s">
        <v>1356</v>
      </c>
      <c r="E461" s="214" t="s">
        <v>2281</v>
      </c>
      <c r="F461" s="215"/>
      <c r="G461" s="478"/>
      <c r="H461" s="204"/>
    </row>
    <row r="462" spans="2:8">
      <c r="B462" s="211" t="s">
        <v>7369</v>
      </c>
      <c r="C462" s="212" t="s">
        <v>7674</v>
      </c>
      <c r="D462" s="213" t="s">
        <v>1367</v>
      </c>
      <c r="E462" s="214" t="s">
        <v>2296</v>
      </c>
      <c r="F462" s="215"/>
      <c r="G462" s="478"/>
      <c r="H462" s="204"/>
    </row>
    <row r="463" spans="2:8" ht="33">
      <c r="B463" s="211" t="s">
        <v>7371</v>
      </c>
      <c r="C463" s="212" t="s">
        <v>7675</v>
      </c>
      <c r="D463" s="213" t="s">
        <v>1589</v>
      </c>
      <c r="E463" s="214" t="s">
        <v>2296</v>
      </c>
      <c r="F463" s="215"/>
      <c r="G463" s="478"/>
      <c r="H463" s="204"/>
    </row>
    <row r="464" spans="2:8" ht="33">
      <c r="B464" s="211" t="s">
        <v>7589</v>
      </c>
      <c r="C464" s="212" t="s">
        <v>7676</v>
      </c>
      <c r="D464" s="213" t="s">
        <v>1367</v>
      </c>
      <c r="E464" s="214" t="s">
        <v>2296</v>
      </c>
      <c r="F464" s="215"/>
      <c r="G464" s="478"/>
      <c r="H464" s="204"/>
    </row>
    <row r="465" spans="1:8" ht="33">
      <c r="B465" s="211" t="s">
        <v>7591</v>
      </c>
      <c r="C465" s="212" t="s">
        <v>7677</v>
      </c>
      <c r="D465" s="213" t="s">
        <v>2158</v>
      </c>
      <c r="E465" s="214" t="s">
        <v>2296</v>
      </c>
      <c r="F465" s="215"/>
      <c r="G465" s="478"/>
      <c r="H465" s="204"/>
    </row>
    <row r="466" spans="1:8" ht="33">
      <c r="B466" s="211" t="s">
        <v>7593</v>
      </c>
      <c r="C466" s="212" t="s">
        <v>7678</v>
      </c>
      <c r="D466" s="213" t="s">
        <v>1589</v>
      </c>
      <c r="E466" s="214" t="s">
        <v>2296</v>
      </c>
      <c r="F466" s="215"/>
      <c r="G466" s="478"/>
      <c r="H466" s="204"/>
    </row>
    <row r="467" spans="1:8" ht="33">
      <c r="B467" s="211" t="s">
        <v>5995</v>
      </c>
      <c r="C467" s="212" t="s">
        <v>7679</v>
      </c>
      <c r="D467" s="213" t="s">
        <v>1389</v>
      </c>
      <c r="E467" s="214" t="s">
        <v>2296</v>
      </c>
      <c r="F467" s="215"/>
      <c r="G467" s="478"/>
      <c r="H467" s="204"/>
    </row>
    <row r="468" spans="1:8" ht="17.25" thickBot="1">
      <c r="B468" s="218" t="s">
        <v>7596</v>
      </c>
      <c r="C468" s="219" t="s">
        <v>7680</v>
      </c>
      <c r="D468" s="220" t="s">
        <v>1980</v>
      </c>
      <c r="E468" s="221" t="s">
        <v>2296</v>
      </c>
      <c r="F468" s="222"/>
      <c r="G468" s="479"/>
      <c r="H468" s="204"/>
    </row>
    <row r="469" spans="1:8" ht="20.100000000000001" customHeight="1" thickBot="1">
      <c r="B469" s="514" t="s">
        <v>7681</v>
      </c>
      <c r="C469" s="501"/>
      <c r="D469" s="502"/>
      <c r="E469" s="466"/>
      <c r="F469" s="466"/>
      <c r="G469" s="467"/>
      <c r="H469" s="204"/>
    </row>
    <row r="470" spans="1:8">
      <c r="A470" s="186"/>
      <c r="B470" s="205" t="s">
        <v>7198</v>
      </c>
      <c r="C470" s="515" t="s">
        <v>7682</v>
      </c>
      <c r="D470" s="423" t="s">
        <v>1574</v>
      </c>
      <c r="E470" s="294" t="s">
        <v>7200</v>
      </c>
      <c r="F470" s="209"/>
      <c r="G470" s="477" t="s">
        <v>6351</v>
      </c>
      <c r="H470" s="204"/>
    </row>
    <row r="471" spans="1:8">
      <c r="A471" s="186"/>
      <c r="B471" s="211" t="s">
        <v>7201</v>
      </c>
      <c r="C471" s="212" t="s">
        <v>7683</v>
      </c>
      <c r="D471" s="213" t="s">
        <v>1367</v>
      </c>
      <c r="E471" s="214" t="s">
        <v>1998</v>
      </c>
      <c r="F471" s="215"/>
      <c r="G471" s="478"/>
      <c r="H471" s="204"/>
    </row>
    <row r="472" spans="1:8">
      <c r="B472" s="211" t="s">
        <v>7204</v>
      </c>
      <c r="C472" s="212" t="s">
        <v>7684</v>
      </c>
      <c r="D472" s="213" t="s">
        <v>2158</v>
      </c>
      <c r="E472" s="214" t="s">
        <v>2337</v>
      </c>
      <c r="F472" s="215"/>
      <c r="G472" s="478"/>
      <c r="H472" s="204"/>
    </row>
    <row r="473" spans="1:8">
      <c r="B473" s="211" t="s">
        <v>7206</v>
      </c>
      <c r="C473" s="212" t="s">
        <v>7685</v>
      </c>
      <c r="D473" s="213" t="s">
        <v>1367</v>
      </c>
      <c r="E473" s="214" t="s">
        <v>1998</v>
      </c>
      <c r="F473" s="215"/>
      <c r="G473" s="478"/>
      <c r="H473" s="204"/>
    </row>
    <row r="474" spans="1:8">
      <c r="B474" s="211" t="s">
        <v>7209</v>
      </c>
      <c r="C474" s="212" t="s">
        <v>7686</v>
      </c>
      <c r="D474" s="213" t="s">
        <v>1367</v>
      </c>
      <c r="E474" s="214" t="s">
        <v>1998</v>
      </c>
      <c r="F474" s="215"/>
      <c r="G474" s="478"/>
      <c r="H474" s="204"/>
    </row>
    <row r="475" spans="1:8">
      <c r="B475" s="211" t="s">
        <v>458</v>
      </c>
      <c r="C475" s="212" t="s">
        <v>7687</v>
      </c>
      <c r="D475" s="213" t="s">
        <v>2158</v>
      </c>
      <c r="E475" s="214" t="s">
        <v>2337</v>
      </c>
      <c r="F475" s="215"/>
      <c r="G475" s="478"/>
      <c r="H475" s="204"/>
    </row>
    <row r="476" spans="1:8">
      <c r="B476" s="259" t="s">
        <v>7213</v>
      </c>
      <c r="C476" s="260" t="s">
        <v>7688</v>
      </c>
      <c r="D476" s="261" t="s">
        <v>1367</v>
      </c>
      <c r="E476" s="262" t="s">
        <v>1998</v>
      </c>
      <c r="F476" s="263"/>
      <c r="G476" s="478"/>
      <c r="H476" s="204"/>
    </row>
    <row r="477" spans="1:8" ht="17.25" thickBot="1">
      <c r="B477" s="259" t="s">
        <v>7216</v>
      </c>
      <c r="C477" s="260" t="s">
        <v>7689</v>
      </c>
      <c r="D477" s="261" t="s">
        <v>1367</v>
      </c>
      <c r="E477" s="262" t="s">
        <v>1998</v>
      </c>
      <c r="F477" s="263"/>
      <c r="G477" s="479"/>
      <c r="H477" s="204"/>
    </row>
    <row r="478" spans="1:8" s="44" customFormat="1" ht="20.100000000000001" customHeight="1" thickBot="1">
      <c r="A478" s="8"/>
      <c r="B478" s="341" t="s">
        <v>7218</v>
      </c>
      <c r="C478" s="501"/>
      <c r="D478" s="502"/>
      <c r="E478" s="466"/>
      <c r="F478" s="466"/>
      <c r="G478" s="467"/>
      <c r="H478" s="204"/>
    </row>
    <row r="479" spans="1:8" s="44" customFormat="1" ht="20.100000000000001" customHeight="1" thickBot="1">
      <c r="A479" s="8"/>
      <c r="B479" s="341" t="s">
        <v>7219</v>
      </c>
      <c r="C479" s="501"/>
      <c r="D479" s="502"/>
      <c r="E479" s="466"/>
      <c r="F479" s="466"/>
      <c r="G479" s="467"/>
      <c r="H479" s="204"/>
    </row>
    <row r="480" spans="1:8" ht="16.5" customHeight="1">
      <c r="B480" s="205" t="s">
        <v>5820</v>
      </c>
      <c r="C480" s="206" t="s">
        <v>7690</v>
      </c>
      <c r="D480" s="207" t="s">
        <v>1367</v>
      </c>
      <c r="E480" s="208" t="s">
        <v>2296</v>
      </c>
      <c r="F480" s="209"/>
      <c r="G480" s="477" t="s">
        <v>6366</v>
      </c>
      <c r="H480" s="204"/>
    </row>
    <row r="481" spans="2:8">
      <c r="B481" s="211" t="s">
        <v>5822</v>
      </c>
      <c r="C481" s="212" t="s">
        <v>7691</v>
      </c>
      <c r="D481" s="213" t="s">
        <v>3219</v>
      </c>
      <c r="E481" s="214" t="s">
        <v>2296</v>
      </c>
      <c r="F481" s="215"/>
      <c r="G481" s="478"/>
      <c r="H481" s="204"/>
    </row>
    <row r="482" spans="2:8">
      <c r="B482" s="211" t="s">
        <v>5825</v>
      </c>
      <c r="C482" s="212" t="s">
        <v>7692</v>
      </c>
      <c r="D482" s="213" t="s">
        <v>1367</v>
      </c>
      <c r="E482" s="214" t="s">
        <v>2296</v>
      </c>
      <c r="F482" s="215"/>
      <c r="G482" s="478"/>
      <c r="H482" s="204"/>
    </row>
    <row r="483" spans="2:8" ht="33">
      <c r="B483" s="211" t="s">
        <v>7226</v>
      </c>
      <c r="C483" s="212" t="s">
        <v>7693</v>
      </c>
      <c r="D483" s="213" t="s">
        <v>1356</v>
      </c>
      <c r="E483" s="214" t="s">
        <v>2281</v>
      </c>
      <c r="F483" s="215"/>
      <c r="G483" s="478"/>
      <c r="H483" s="204"/>
    </row>
    <row r="484" spans="2:8">
      <c r="B484" s="211" t="s">
        <v>7228</v>
      </c>
      <c r="C484" s="212" t="s">
        <v>7694</v>
      </c>
      <c r="D484" s="213" t="s">
        <v>1367</v>
      </c>
      <c r="E484" s="214" t="s">
        <v>2296</v>
      </c>
      <c r="F484" s="215"/>
      <c r="G484" s="478"/>
      <c r="H484" s="204"/>
    </row>
    <row r="485" spans="2:8" ht="33">
      <c r="B485" s="211" t="s">
        <v>7231</v>
      </c>
      <c r="C485" s="212" t="s">
        <v>7695</v>
      </c>
      <c r="D485" s="213" t="s">
        <v>1589</v>
      </c>
      <c r="E485" s="214" t="s">
        <v>2296</v>
      </c>
      <c r="F485" s="215"/>
      <c r="G485" s="478"/>
      <c r="H485" s="204"/>
    </row>
    <row r="486" spans="2:8" ht="33">
      <c r="B486" s="211" t="s">
        <v>7483</v>
      </c>
      <c r="C486" s="212" t="s">
        <v>7696</v>
      </c>
      <c r="D486" s="213" t="s">
        <v>1367</v>
      </c>
      <c r="E486" s="214" t="s">
        <v>2296</v>
      </c>
      <c r="F486" s="215"/>
      <c r="G486" s="478"/>
      <c r="H486" s="204"/>
    </row>
    <row r="487" spans="2:8" ht="33">
      <c r="B487" s="211" t="s">
        <v>7485</v>
      </c>
      <c r="C487" s="212" t="s">
        <v>7697</v>
      </c>
      <c r="D487" s="213" t="s">
        <v>2158</v>
      </c>
      <c r="E487" s="214" t="s">
        <v>2296</v>
      </c>
      <c r="F487" s="215"/>
      <c r="G487" s="478"/>
      <c r="H487" s="204"/>
    </row>
    <row r="488" spans="2:8" ht="33">
      <c r="B488" s="211" t="s">
        <v>7487</v>
      </c>
      <c r="C488" s="212" t="s">
        <v>7698</v>
      </c>
      <c r="D488" s="213" t="s">
        <v>1589</v>
      </c>
      <c r="E488" s="214" t="s">
        <v>2296</v>
      </c>
      <c r="F488" s="215"/>
      <c r="G488" s="478"/>
      <c r="H488" s="204"/>
    </row>
    <row r="489" spans="2:8" ht="33">
      <c r="B489" s="211" t="s">
        <v>5843</v>
      </c>
      <c r="C489" s="212" t="s">
        <v>7699</v>
      </c>
      <c r="D489" s="213" t="s">
        <v>1389</v>
      </c>
      <c r="E489" s="214" t="s">
        <v>2296</v>
      </c>
      <c r="F489" s="215"/>
      <c r="G489" s="478"/>
      <c r="H489" s="204"/>
    </row>
    <row r="490" spans="2:8">
      <c r="B490" s="211" t="s">
        <v>7490</v>
      </c>
      <c r="C490" s="212" t="s">
        <v>7700</v>
      </c>
      <c r="D490" s="213" t="s">
        <v>1980</v>
      </c>
      <c r="E490" s="214" t="s">
        <v>2296</v>
      </c>
      <c r="F490" s="215"/>
      <c r="G490" s="478"/>
      <c r="H490" s="204"/>
    </row>
    <row r="491" spans="2:8" ht="33">
      <c r="B491" s="211" t="s">
        <v>7248</v>
      </c>
      <c r="C491" s="212" t="s">
        <v>7701</v>
      </c>
      <c r="D491" s="213" t="s">
        <v>1356</v>
      </c>
      <c r="E491" s="214" t="s">
        <v>2281</v>
      </c>
      <c r="F491" s="215"/>
      <c r="G491" s="478"/>
      <c r="H491" s="204"/>
    </row>
    <row r="492" spans="2:8">
      <c r="B492" s="211" t="s">
        <v>7250</v>
      </c>
      <c r="C492" s="212" t="s">
        <v>7702</v>
      </c>
      <c r="D492" s="213" t="s">
        <v>1367</v>
      </c>
      <c r="E492" s="214" t="s">
        <v>2296</v>
      </c>
      <c r="F492" s="215"/>
      <c r="G492" s="478"/>
      <c r="H492" s="204"/>
    </row>
    <row r="493" spans="2:8" ht="33">
      <c r="B493" s="211" t="s">
        <v>7252</v>
      </c>
      <c r="C493" s="212" t="s">
        <v>7703</v>
      </c>
      <c r="D493" s="213" t="s">
        <v>1589</v>
      </c>
      <c r="E493" s="214" t="s">
        <v>2296</v>
      </c>
      <c r="F493" s="215"/>
      <c r="G493" s="478"/>
      <c r="H493" s="204"/>
    </row>
    <row r="494" spans="2:8" ht="33">
      <c r="B494" s="211" t="s">
        <v>7495</v>
      </c>
      <c r="C494" s="212" t="s">
        <v>7704</v>
      </c>
      <c r="D494" s="213" t="s">
        <v>1367</v>
      </c>
      <c r="E494" s="214" t="s">
        <v>2296</v>
      </c>
      <c r="F494" s="215"/>
      <c r="G494" s="478"/>
      <c r="H494" s="204"/>
    </row>
    <row r="495" spans="2:8" ht="33">
      <c r="B495" s="211" t="s">
        <v>7497</v>
      </c>
      <c r="C495" s="212" t="s">
        <v>7705</v>
      </c>
      <c r="D495" s="213" t="s">
        <v>2158</v>
      </c>
      <c r="E495" s="214" t="s">
        <v>2296</v>
      </c>
      <c r="F495" s="215"/>
      <c r="G495" s="478"/>
      <c r="H495" s="204"/>
    </row>
    <row r="496" spans="2:8" ht="33">
      <c r="B496" s="211" t="s">
        <v>7499</v>
      </c>
      <c r="C496" s="212" t="s">
        <v>7706</v>
      </c>
      <c r="D496" s="213" t="s">
        <v>1589</v>
      </c>
      <c r="E496" s="214" t="s">
        <v>2296</v>
      </c>
      <c r="F496" s="215"/>
      <c r="G496" s="478"/>
      <c r="H496" s="204"/>
    </row>
    <row r="497" spans="2:8" ht="33">
      <c r="B497" s="211" t="s">
        <v>5862</v>
      </c>
      <c r="C497" s="212" t="s">
        <v>7707</v>
      </c>
      <c r="D497" s="213" t="s">
        <v>1389</v>
      </c>
      <c r="E497" s="214" t="s">
        <v>2296</v>
      </c>
      <c r="F497" s="215"/>
      <c r="G497" s="478"/>
      <c r="H497" s="204"/>
    </row>
    <row r="498" spans="2:8">
      <c r="B498" s="211" t="s">
        <v>7502</v>
      </c>
      <c r="C498" s="212" t="s">
        <v>7708</v>
      </c>
      <c r="D498" s="213" t="s">
        <v>1980</v>
      </c>
      <c r="E498" s="214" t="s">
        <v>2296</v>
      </c>
      <c r="F498" s="215"/>
      <c r="G498" s="478"/>
      <c r="H498" s="204"/>
    </row>
    <row r="499" spans="2:8" ht="33">
      <c r="B499" s="211" t="s">
        <v>7263</v>
      </c>
      <c r="C499" s="212" t="s">
        <v>7709</v>
      </c>
      <c r="D499" s="213" t="s">
        <v>1356</v>
      </c>
      <c r="E499" s="214" t="s">
        <v>2281</v>
      </c>
      <c r="F499" s="215"/>
      <c r="G499" s="478"/>
      <c r="H499" s="204"/>
    </row>
    <row r="500" spans="2:8">
      <c r="B500" s="211" t="s">
        <v>7265</v>
      </c>
      <c r="C500" s="212" t="s">
        <v>7710</v>
      </c>
      <c r="D500" s="213" t="s">
        <v>1367</v>
      </c>
      <c r="E500" s="214" t="s">
        <v>2296</v>
      </c>
      <c r="F500" s="215"/>
      <c r="G500" s="478"/>
      <c r="H500" s="204"/>
    </row>
    <row r="501" spans="2:8" ht="33">
      <c r="B501" s="211" t="s">
        <v>7267</v>
      </c>
      <c r="C501" s="212" t="s">
        <v>7711</v>
      </c>
      <c r="D501" s="213" t="s">
        <v>1589</v>
      </c>
      <c r="E501" s="214" t="s">
        <v>2296</v>
      </c>
      <c r="F501" s="215"/>
      <c r="G501" s="478"/>
      <c r="H501" s="204"/>
    </row>
    <row r="502" spans="2:8" ht="33">
      <c r="B502" s="211" t="s">
        <v>7507</v>
      </c>
      <c r="C502" s="212" t="s">
        <v>7712</v>
      </c>
      <c r="D502" s="213" t="s">
        <v>1367</v>
      </c>
      <c r="E502" s="214" t="s">
        <v>2296</v>
      </c>
      <c r="F502" s="215"/>
      <c r="G502" s="478"/>
      <c r="H502" s="204"/>
    </row>
    <row r="503" spans="2:8" ht="33">
      <c r="B503" s="211" t="s">
        <v>7509</v>
      </c>
      <c r="C503" s="212" t="s">
        <v>7713</v>
      </c>
      <c r="D503" s="213" t="s">
        <v>2158</v>
      </c>
      <c r="E503" s="214" t="s">
        <v>2296</v>
      </c>
      <c r="F503" s="215"/>
      <c r="G503" s="478"/>
      <c r="H503" s="204"/>
    </row>
    <row r="504" spans="2:8" ht="33">
      <c r="B504" s="211" t="s">
        <v>7511</v>
      </c>
      <c r="C504" s="212" t="s">
        <v>7714</v>
      </c>
      <c r="D504" s="213" t="s">
        <v>1589</v>
      </c>
      <c r="E504" s="214" t="s">
        <v>2296</v>
      </c>
      <c r="F504" s="215"/>
      <c r="G504" s="478"/>
      <c r="H504" s="204"/>
    </row>
    <row r="505" spans="2:8" ht="33">
      <c r="B505" s="211" t="s">
        <v>5879</v>
      </c>
      <c r="C505" s="212" t="s">
        <v>7715</v>
      </c>
      <c r="D505" s="213" t="s">
        <v>1389</v>
      </c>
      <c r="E505" s="214" t="s">
        <v>2296</v>
      </c>
      <c r="F505" s="215"/>
      <c r="G505" s="478"/>
      <c r="H505" s="204"/>
    </row>
    <row r="506" spans="2:8" ht="17.25" thickBot="1">
      <c r="B506" s="218" t="s">
        <v>7514</v>
      </c>
      <c r="C506" s="219" t="s">
        <v>7716</v>
      </c>
      <c r="D506" s="220" t="s">
        <v>1980</v>
      </c>
      <c r="E506" s="221" t="s">
        <v>2296</v>
      </c>
      <c r="F506" s="222"/>
      <c r="G506" s="479"/>
      <c r="H506" s="204"/>
    </row>
    <row r="507" spans="2:8" ht="20.100000000000001" customHeight="1" thickBot="1">
      <c r="B507" s="341" t="s">
        <v>7278</v>
      </c>
      <c r="C507" s="501"/>
      <c r="D507" s="502"/>
      <c r="E507" s="466"/>
      <c r="F507" s="466"/>
      <c r="G507" s="467"/>
      <c r="H507" s="204"/>
    </row>
    <row r="508" spans="2:8" ht="16.5" customHeight="1">
      <c r="B508" s="205" t="s">
        <v>7516</v>
      </c>
      <c r="C508" s="206" t="s">
        <v>7717</v>
      </c>
      <c r="D508" s="207" t="s">
        <v>2277</v>
      </c>
      <c r="E508" s="208" t="s">
        <v>2296</v>
      </c>
      <c r="F508" s="209"/>
      <c r="G508" s="477" t="s">
        <v>6394</v>
      </c>
      <c r="H508" s="204"/>
    </row>
    <row r="509" spans="2:8" ht="30" customHeight="1">
      <c r="B509" s="211" t="s">
        <v>5887</v>
      </c>
      <c r="C509" s="212" t="s">
        <v>7718</v>
      </c>
      <c r="D509" s="213" t="s">
        <v>1367</v>
      </c>
      <c r="E509" s="214" t="s">
        <v>2296</v>
      </c>
      <c r="F509" s="215"/>
      <c r="G509" s="478"/>
      <c r="H509" s="204"/>
    </row>
    <row r="510" spans="2:8">
      <c r="B510" s="211" t="s">
        <v>5890</v>
      </c>
      <c r="C510" s="212" t="s">
        <v>7719</v>
      </c>
      <c r="D510" s="213" t="s">
        <v>3219</v>
      </c>
      <c r="E510" s="214" t="s">
        <v>2296</v>
      </c>
      <c r="F510" s="215"/>
      <c r="G510" s="478"/>
      <c r="H510" s="204"/>
    </row>
    <row r="511" spans="2:8">
      <c r="B511" s="211" t="s">
        <v>5892</v>
      </c>
      <c r="C511" s="212" t="s">
        <v>7720</v>
      </c>
      <c r="D511" s="213" t="s">
        <v>1367</v>
      </c>
      <c r="E511" s="214" t="s">
        <v>2296</v>
      </c>
      <c r="F511" s="215"/>
      <c r="G511" s="478"/>
      <c r="H511" s="204"/>
    </row>
    <row r="512" spans="2:8" ht="33">
      <c r="B512" s="211" t="s">
        <v>7286</v>
      </c>
      <c r="C512" s="212" t="s">
        <v>7721</v>
      </c>
      <c r="D512" s="213" t="s">
        <v>1356</v>
      </c>
      <c r="E512" s="214" t="s">
        <v>2281</v>
      </c>
      <c r="F512" s="215"/>
      <c r="G512" s="478"/>
      <c r="H512" s="204"/>
    </row>
    <row r="513" spans="2:8">
      <c r="B513" s="211" t="s">
        <v>7288</v>
      </c>
      <c r="C513" s="212" t="s">
        <v>7722</v>
      </c>
      <c r="D513" s="213" t="s">
        <v>1367</v>
      </c>
      <c r="E513" s="214" t="s">
        <v>2296</v>
      </c>
      <c r="F513" s="215"/>
      <c r="G513" s="478"/>
      <c r="H513" s="204"/>
    </row>
    <row r="514" spans="2:8" ht="33">
      <c r="B514" s="211" t="s">
        <v>7290</v>
      </c>
      <c r="C514" s="212" t="s">
        <v>7723</v>
      </c>
      <c r="D514" s="213" t="s">
        <v>1589</v>
      </c>
      <c r="E514" s="214" t="s">
        <v>2296</v>
      </c>
      <c r="F514" s="215"/>
      <c r="G514" s="478"/>
      <c r="H514" s="204"/>
    </row>
    <row r="515" spans="2:8" ht="33">
      <c r="B515" s="211" t="s">
        <v>7524</v>
      </c>
      <c r="C515" s="212" t="s">
        <v>7724</v>
      </c>
      <c r="D515" s="213" t="s">
        <v>1367</v>
      </c>
      <c r="E515" s="214" t="s">
        <v>2296</v>
      </c>
      <c r="F515" s="215"/>
      <c r="G515" s="478"/>
      <c r="H515" s="204"/>
    </row>
    <row r="516" spans="2:8" ht="33">
      <c r="B516" s="211" t="s">
        <v>7526</v>
      </c>
      <c r="C516" s="212" t="s">
        <v>7725</v>
      </c>
      <c r="D516" s="213" t="s">
        <v>2158</v>
      </c>
      <c r="E516" s="214" t="s">
        <v>2296</v>
      </c>
      <c r="F516" s="215"/>
      <c r="G516" s="478"/>
      <c r="H516" s="204"/>
    </row>
    <row r="517" spans="2:8" ht="33">
      <c r="B517" s="211" t="s">
        <v>7528</v>
      </c>
      <c r="C517" s="212" t="s">
        <v>7726</v>
      </c>
      <c r="D517" s="213" t="s">
        <v>1589</v>
      </c>
      <c r="E517" s="214" t="s">
        <v>2296</v>
      </c>
      <c r="F517" s="215"/>
      <c r="G517" s="478"/>
      <c r="H517" s="204"/>
    </row>
    <row r="518" spans="2:8" ht="33">
      <c r="B518" s="211" t="s">
        <v>5906</v>
      </c>
      <c r="C518" s="212" t="s">
        <v>7727</v>
      </c>
      <c r="D518" s="213" t="s">
        <v>1389</v>
      </c>
      <c r="E518" s="214" t="s">
        <v>2296</v>
      </c>
      <c r="F518" s="215"/>
      <c r="G518" s="478"/>
      <c r="H518" s="204"/>
    </row>
    <row r="519" spans="2:8">
      <c r="B519" s="211" t="s">
        <v>7531</v>
      </c>
      <c r="C519" s="212" t="s">
        <v>7728</v>
      </c>
      <c r="D519" s="213" t="s">
        <v>1980</v>
      </c>
      <c r="E519" s="214" t="s">
        <v>2296</v>
      </c>
      <c r="F519" s="215"/>
      <c r="G519" s="478"/>
      <c r="H519" s="204"/>
    </row>
    <row r="520" spans="2:8" ht="33">
      <c r="B520" s="211" t="s">
        <v>7301</v>
      </c>
      <c r="C520" s="212" t="s">
        <v>7729</v>
      </c>
      <c r="D520" s="213" t="s">
        <v>1356</v>
      </c>
      <c r="E520" s="214" t="s">
        <v>2281</v>
      </c>
      <c r="F520" s="215"/>
      <c r="G520" s="478"/>
      <c r="H520" s="204"/>
    </row>
    <row r="521" spans="2:8">
      <c r="B521" s="211" t="s">
        <v>7303</v>
      </c>
      <c r="C521" s="212" t="s">
        <v>7730</v>
      </c>
      <c r="D521" s="213" t="s">
        <v>1367</v>
      </c>
      <c r="E521" s="214" t="s">
        <v>2296</v>
      </c>
      <c r="F521" s="215"/>
      <c r="G521" s="478"/>
      <c r="H521" s="204"/>
    </row>
    <row r="522" spans="2:8" ht="33">
      <c r="B522" s="211" t="s">
        <v>7305</v>
      </c>
      <c r="C522" s="212" t="s">
        <v>7731</v>
      </c>
      <c r="D522" s="213" t="s">
        <v>1589</v>
      </c>
      <c r="E522" s="214" t="s">
        <v>2296</v>
      </c>
      <c r="F522" s="215"/>
      <c r="G522" s="478"/>
      <c r="H522" s="204"/>
    </row>
    <row r="523" spans="2:8" ht="33">
      <c r="B523" s="211" t="s">
        <v>7536</v>
      </c>
      <c r="C523" s="212" t="s">
        <v>7732</v>
      </c>
      <c r="D523" s="213" t="s">
        <v>1367</v>
      </c>
      <c r="E523" s="214" t="s">
        <v>2296</v>
      </c>
      <c r="F523" s="215"/>
      <c r="G523" s="478"/>
      <c r="H523" s="204"/>
    </row>
    <row r="524" spans="2:8" ht="33">
      <c r="B524" s="211" t="s">
        <v>7538</v>
      </c>
      <c r="C524" s="212" t="s">
        <v>7733</v>
      </c>
      <c r="D524" s="213" t="s">
        <v>2158</v>
      </c>
      <c r="E524" s="214" t="s">
        <v>2296</v>
      </c>
      <c r="F524" s="215"/>
      <c r="G524" s="478"/>
      <c r="H524" s="204"/>
    </row>
    <row r="525" spans="2:8" ht="33">
      <c r="B525" s="211" t="s">
        <v>7540</v>
      </c>
      <c r="C525" s="212" t="s">
        <v>7734</v>
      </c>
      <c r="D525" s="213" t="s">
        <v>1589</v>
      </c>
      <c r="E525" s="214" t="s">
        <v>2296</v>
      </c>
      <c r="F525" s="215"/>
      <c r="G525" s="478"/>
      <c r="H525" s="204"/>
    </row>
    <row r="526" spans="2:8" ht="33">
      <c r="B526" s="211" t="s">
        <v>5922</v>
      </c>
      <c r="C526" s="212" t="s">
        <v>7735</v>
      </c>
      <c r="D526" s="213" t="s">
        <v>1389</v>
      </c>
      <c r="E526" s="214" t="s">
        <v>2296</v>
      </c>
      <c r="F526" s="215"/>
      <c r="G526" s="478"/>
      <c r="H526" s="204"/>
    </row>
    <row r="527" spans="2:8">
      <c r="B527" s="211" t="s">
        <v>7543</v>
      </c>
      <c r="C527" s="212" t="s">
        <v>7736</v>
      </c>
      <c r="D527" s="213" t="s">
        <v>1980</v>
      </c>
      <c r="E527" s="214" t="s">
        <v>2296</v>
      </c>
      <c r="F527" s="215"/>
      <c r="G527" s="478"/>
      <c r="H527" s="204"/>
    </row>
    <row r="528" spans="2:8" ht="33">
      <c r="B528" s="211" t="s">
        <v>7316</v>
      </c>
      <c r="C528" s="212" t="s">
        <v>7737</v>
      </c>
      <c r="D528" s="213" t="s">
        <v>1356</v>
      </c>
      <c r="E528" s="214" t="s">
        <v>2281</v>
      </c>
      <c r="F528" s="215"/>
      <c r="G528" s="478"/>
      <c r="H528" s="204"/>
    </row>
    <row r="529" spans="2:8">
      <c r="B529" s="211" t="s">
        <v>7318</v>
      </c>
      <c r="C529" s="212" t="s">
        <v>7738</v>
      </c>
      <c r="D529" s="213" t="s">
        <v>1367</v>
      </c>
      <c r="E529" s="214" t="s">
        <v>2296</v>
      </c>
      <c r="F529" s="215"/>
      <c r="G529" s="478"/>
      <c r="H529" s="204"/>
    </row>
    <row r="530" spans="2:8" ht="33">
      <c r="B530" s="211" t="s">
        <v>7320</v>
      </c>
      <c r="C530" s="212" t="s">
        <v>7739</v>
      </c>
      <c r="D530" s="213" t="s">
        <v>1589</v>
      </c>
      <c r="E530" s="214" t="s">
        <v>2296</v>
      </c>
      <c r="F530" s="215"/>
      <c r="G530" s="478"/>
      <c r="H530" s="204"/>
    </row>
    <row r="531" spans="2:8" ht="33">
      <c r="B531" s="211" t="s">
        <v>7548</v>
      </c>
      <c r="C531" s="212" t="s">
        <v>7740</v>
      </c>
      <c r="D531" s="213" t="s">
        <v>1367</v>
      </c>
      <c r="E531" s="214" t="s">
        <v>2296</v>
      </c>
      <c r="F531" s="215"/>
      <c r="G531" s="478"/>
      <c r="H531" s="204"/>
    </row>
    <row r="532" spans="2:8" ht="33">
      <c r="B532" s="211" t="s">
        <v>7550</v>
      </c>
      <c r="C532" s="212" t="s">
        <v>7741</v>
      </c>
      <c r="D532" s="213" t="s">
        <v>2158</v>
      </c>
      <c r="E532" s="214" t="s">
        <v>2296</v>
      </c>
      <c r="F532" s="215"/>
      <c r="G532" s="478"/>
      <c r="H532" s="204"/>
    </row>
    <row r="533" spans="2:8" ht="33">
      <c r="B533" s="211" t="s">
        <v>7552</v>
      </c>
      <c r="C533" s="212" t="s">
        <v>7742</v>
      </c>
      <c r="D533" s="213" t="s">
        <v>1589</v>
      </c>
      <c r="E533" s="214" t="s">
        <v>2296</v>
      </c>
      <c r="F533" s="215"/>
      <c r="G533" s="478"/>
      <c r="H533" s="204"/>
    </row>
    <row r="534" spans="2:8" ht="33">
      <c r="B534" s="211" t="s">
        <v>5938</v>
      </c>
      <c r="C534" s="212" t="s">
        <v>7743</v>
      </c>
      <c r="D534" s="213" t="s">
        <v>1389</v>
      </c>
      <c r="E534" s="214" t="s">
        <v>2296</v>
      </c>
      <c r="F534" s="215"/>
      <c r="G534" s="478"/>
      <c r="H534" s="204"/>
    </row>
    <row r="535" spans="2:8" ht="17.25" thickBot="1">
      <c r="B535" s="218" t="s">
        <v>7555</v>
      </c>
      <c r="C535" s="219" t="s">
        <v>7744</v>
      </c>
      <c r="D535" s="220" t="s">
        <v>1980</v>
      </c>
      <c r="E535" s="221" t="s">
        <v>2296</v>
      </c>
      <c r="F535" s="222"/>
      <c r="G535" s="479"/>
      <c r="H535" s="204"/>
    </row>
    <row r="536" spans="2:8" ht="20.100000000000001" customHeight="1" thickBot="1">
      <c r="B536" s="341" t="s">
        <v>7331</v>
      </c>
      <c r="C536" s="501"/>
      <c r="D536" s="502"/>
      <c r="E536" s="466"/>
      <c r="F536" s="466"/>
      <c r="G536" s="467"/>
      <c r="H536" s="204"/>
    </row>
    <row r="537" spans="2:8">
      <c r="B537" s="205" t="s">
        <v>7557</v>
      </c>
      <c r="C537" s="206" t="s">
        <v>7745</v>
      </c>
      <c r="D537" s="207" t="s">
        <v>2277</v>
      </c>
      <c r="E537" s="208" t="s">
        <v>2296</v>
      </c>
      <c r="F537" s="209"/>
      <c r="G537" s="477" t="s">
        <v>6423</v>
      </c>
      <c r="H537" s="204"/>
    </row>
    <row r="538" spans="2:8">
      <c r="B538" s="211" t="s">
        <v>5945</v>
      </c>
      <c r="C538" s="212" t="s">
        <v>7746</v>
      </c>
      <c r="D538" s="213" t="s">
        <v>1367</v>
      </c>
      <c r="E538" s="214" t="s">
        <v>2296</v>
      </c>
      <c r="F538" s="215"/>
      <c r="G538" s="478"/>
      <c r="H538" s="204"/>
    </row>
    <row r="539" spans="2:8">
      <c r="B539" s="211" t="s">
        <v>5947</v>
      </c>
      <c r="C539" s="212" t="s">
        <v>7747</v>
      </c>
      <c r="D539" s="213" t="s">
        <v>3219</v>
      </c>
      <c r="E539" s="214" t="s">
        <v>2296</v>
      </c>
      <c r="F539" s="215"/>
      <c r="G539" s="478"/>
      <c r="H539" s="204"/>
    </row>
    <row r="540" spans="2:8">
      <c r="B540" s="211" t="s">
        <v>5949</v>
      </c>
      <c r="C540" s="212" t="s">
        <v>7748</v>
      </c>
      <c r="D540" s="213" t="s">
        <v>1367</v>
      </c>
      <c r="E540" s="214" t="s">
        <v>2296</v>
      </c>
      <c r="F540" s="215"/>
      <c r="G540" s="478"/>
      <c r="H540" s="204"/>
    </row>
    <row r="541" spans="2:8" ht="33">
      <c r="B541" s="211" t="s">
        <v>7337</v>
      </c>
      <c r="C541" s="212" t="s">
        <v>7749</v>
      </c>
      <c r="D541" s="213" t="s">
        <v>1356</v>
      </c>
      <c r="E541" s="214" t="s">
        <v>2281</v>
      </c>
      <c r="F541" s="215"/>
      <c r="G541" s="478"/>
      <c r="H541" s="204"/>
    </row>
    <row r="542" spans="2:8">
      <c r="B542" s="211" t="s">
        <v>7339</v>
      </c>
      <c r="C542" s="212" t="s">
        <v>7750</v>
      </c>
      <c r="D542" s="213" t="s">
        <v>1367</v>
      </c>
      <c r="E542" s="214" t="s">
        <v>2296</v>
      </c>
      <c r="F542" s="215"/>
      <c r="G542" s="478"/>
      <c r="H542" s="204"/>
    </row>
    <row r="543" spans="2:8" ht="33">
      <c r="B543" s="211" t="s">
        <v>7341</v>
      </c>
      <c r="C543" s="212" t="s">
        <v>7751</v>
      </c>
      <c r="D543" s="213" t="s">
        <v>1589</v>
      </c>
      <c r="E543" s="214" t="s">
        <v>2296</v>
      </c>
      <c r="F543" s="215"/>
      <c r="G543" s="478"/>
      <c r="H543" s="204"/>
    </row>
    <row r="544" spans="2:8" ht="33">
      <c r="B544" s="211" t="s">
        <v>7565</v>
      </c>
      <c r="C544" s="212" t="s">
        <v>7752</v>
      </c>
      <c r="D544" s="213" t="s">
        <v>1367</v>
      </c>
      <c r="E544" s="214" t="s">
        <v>2296</v>
      </c>
      <c r="F544" s="215"/>
      <c r="G544" s="478"/>
      <c r="H544" s="204"/>
    </row>
    <row r="545" spans="2:8" ht="33">
      <c r="B545" s="211" t="s">
        <v>7567</v>
      </c>
      <c r="C545" s="212" t="s">
        <v>7753</v>
      </c>
      <c r="D545" s="213" t="s">
        <v>2158</v>
      </c>
      <c r="E545" s="214" t="s">
        <v>2296</v>
      </c>
      <c r="F545" s="215"/>
      <c r="G545" s="478"/>
      <c r="H545" s="204"/>
    </row>
    <row r="546" spans="2:8" ht="33">
      <c r="B546" s="211" t="s">
        <v>7569</v>
      </c>
      <c r="C546" s="212" t="s">
        <v>7754</v>
      </c>
      <c r="D546" s="213" t="s">
        <v>1589</v>
      </c>
      <c r="E546" s="214" t="s">
        <v>2296</v>
      </c>
      <c r="F546" s="215"/>
      <c r="G546" s="478"/>
      <c r="H546" s="204"/>
    </row>
    <row r="547" spans="2:8" ht="33">
      <c r="B547" s="211" t="s">
        <v>5963</v>
      </c>
      <c r="C547" s="212" t="s">
        <v>7755</v>
      </c>
      <c r="D547" s="213" t="s">
        <v>1389</v>
      </c>
      <c r="E547" s="214" t="s">
        <v>2296</v>
      </c>
      <c r="F547" s="215"/>
      <c r="G547" s="478"/>
      <c r="H547" s="204"/>
    </row>
    <row r="548" spans="2:8">
      <c r="B548" s="211" t="s">
        <v>7572</v>
      </c>
      <c r="C548" s="212" t="s">
        <v>7756</v>
      </c>
      <c r="D548" s="213" t="s">
        <v>1980</v>
      </c>
      <c r="E548" s="214" t="s">
        <v>2296</v>
      </c>
      <c r="F548" s="215"/>
      <c r="G548" s="478"/>
      <c r="H548" s="204"/>
    </row>
    <row r="549" spans="2:8" ht="33">
      <c r="B549" s="211" t="s">
        <v>7352</v>
      </c>
      <c r="C549" s="212" t="s">
        <v>7757</v>
      </c>
      <c r="D549" s="213" t="s">
        <v>1356</v>
      </c>
      <c r="E549" s="214" t="s">
        <v>2281</v>
      </c>
      <c r="F549" s="215"/>
      <c r="G549" s="478"/>
      <c r="H549" s="204"/>
    </row>
    <row r="550" spans="2:8">
      <c r="B550" s="211" t="s">
        <v>7354</v>
      </c>
      <c r="C550" s="212" t="s">
        <v>7758</v>
      </c>
      <c r="D550" s="213" t="s">
        <v>1367</v>
      </c>
      <c r="E550" s="214" t="s">
        <v>2296</v>
      </c>
      <c r="F550" s="215"/>
      <c r="G550" s="478"/>
      <c r="H550" s="204"/>
    </row>
    <row r="551" spans="2:8" ht="33">
      <c r="B551" s="211" t="s">
        <v>7356</v>
      </c>
      <c r="C551" s="212" t="s">
        <v>7759</v>
      </c>
      <c r="D551" s="213" t="s">
        <v>1589</v>
      </c>
      <c r="E551" s="214" t="s">
        <v>2296</v>
      </c>
      <c r="F551" s="215"/>
      <c r="G551" s="478"/>
      <c r="H551" s="204"/>
    </row>
    <row r="552" spans="2:8" ht="33">
      <c r="B552" s="211" t="s">
        <v>7577</v>
      </c>
      <c r="C552" s="212" t="s">
        <v>7760</v>
      </c>
      <c r="D552" s="213" t="s">
        <v>1367</v>
      </c>
      <c r="E552" s="214" t="s">
        <v>2296</v>
      </c>
      <c r="F552" s="215"/>
      <c r="G552" s="478"/>
      <c r="H552" s="204"/>
    </row>
    <row r="553" spans="2:8" ht="33">
      <c r="B553" s="211" t="s">
        <v>7579</v>
      </c>
      <c r="C553" s="212" t="s">
        <v>7761</v>
      </c>
      <c r="D553" s="213" t="s">
        <v>2158</v>
      </c>
      <c r="E553" s="214" t="s">
        <v>2296</v>
      </c>
      <c r="F553" s="215"/>
      <c r="G553" s="478"/>
      <c r="H553" s="204"/>
    </row>
    <row r="554" spans="2:8" ht="33">
      <c r="B554" s="211" t="s">
        <v>7581</v>
      </c>
      <c r="C554" s="212" t="s">
        <v>7762</v>
      </c>
      <c r="D554" s="213" t="s">
        <v>1589</v>
      </c>
      <c r="E554" s="214" t="s">
        <v>2296</v>
      </c>
      <c r="F554" s="215"/>
      <c r="G554" s="478"/>
      <c r="H554" s="204"/>
    </row>
    <row r="555" spans="2:8" ht="33">
      <c r="B555" s="211" t="s">
        <v>5979</v>
      </c>
      <c r="C555" s="212" t="s">
        <v>7763</v>
      </c>
      <c r="D555" s="213" t="s">
        <v>1389</v>
      </c>
      <c r="E555" s="214" t="s">
        <v>2296</v>
      </c>
      <c r="F555" s="215"/>
      <c r="G555" s="478"/>
      <c r="H555" s="204"/>
    </row>
    <row r="556" spans="2:8">
      <c r="B556" s="211" t="s">
        <v>7584</v>
      </c>
      <c r="C556" s="212" t="s">
        <v>7764</v>
      </c>
      <c r="D556" s="213" t="s">
        <v>1980</v>
      </c>
      <c r="E556" s="214" t="s">
        <v>2296</v>
      </c>
      <c r="F556" s="215"/>
      <c r="G556" s="478"/>
      <c r="H556" s="204"/>
    </row>
    <row r="557" spans="2:8" ht="33">
      <c r="B557" s="211" t="s">
        <v>7367</v>
      </c>
      <c r="C557" s="212" t="s">
        <v>7765</v>
      </c>
      <c r="D557" s="213" t="s">
        <v>1356</v>
      </c>
      <c r="E557" s="214" t="s">
        <v>2281</v>
      </c>
      <c r="F557" s="215"/>
      <c r="G557" s="478"/>
      <c r="H557" s="204"/>
    </row>
    <row r="558" spans="2:8">
      <c r="B558" s="211" t="s">
        <v>7369</v>
      </c>
      <c r="C558" s="212" t="s">
        <v>7766</v>
      </c>
      <c r="D558" s="213" t="s">
        <v>1367</v>
      </c>
      <c r="E558" s="214" t="s">
        <v>2296</v>
      </c>
      <c r="F558" s="215"/>
      <c r="G558" s="478"/>
      <c r="H558" s="204"/>
    </row>
    <row r="559" spans="2:8" ht="33">
      <c r="B559" s="211" t="s">
        <v>7371</v>
      </c>
      <c r="C559" s="212" t="s">
        <v>7767</v>
      </c>
      <c r="D559" s="213" t="s">
        <v>1589</v>
      </c>
      <c r="E559" s="214" t="s">
        <v>2296</v>
      </c>
      <c r="F559" s="215"/>
      <c r="G559" s="478"/>
      <c r="H559" s="204"/>
    </row>
    <row r="560" spans="2:8" ht="33">
      <c r="B560" s="211" t="s">
        <v>7589</v>
      </c>
      <c r="C560" s="212" t="s">
        <v>7768</v>
      </c>
      <c r="D560" s="213" t="s">
        <v>1367</v>
      </c>
      <c r="E560" s="214" t="s">
        <v>2296</v>
      </c>
      <c r="F560" s="215"/>
      <c r="G560" s="478"/>
      <c r="H560" s="204"/>
    </row>
    <row r="561" spans="1:8" ht="33">
      <c r="B561" s="211" t="s">
        <v>7591</v>
      </c>
      <c r="C561" s="212" t="s">
        <v>7769</v>
      </c>
      <c r="D561" s="213" t="s">
        <v>2158</v>
      </c>
      <c r="E561" s="214" t="s">
        <v>2296</v>
      </c>
      <c r="F561" s="215"/>
      <c r="G561" s="478"/>
      <c r="H561" s="204"/>
    </row>
    <row r="562" spans="1:8" ht="33">
      <c r="B562" s="211" t="s">
        <v>7593</v>
      </c>
      <c r="C562" s="212" t="s">
        <v>7770</v>
      </c>
      <c r="D562" s="213" t="s">
        <v>1589</v>
      </c>
      <c r="E562" s="214" t="s">
        <v>2296</v>
      </c>
      <c r="F562" s="215"/>
      <c r="G562" s="478"/>
      <c r="H562" s="204"/>
    </row>
    <row r="563" spans="1:8" ht="33">
      <c r="B563" s="211" t="s">
        <v>5995</v>
      </c>
      <c r="C563" s="212" t="s">
        <v>7771</v>
      </c>
      <c r="D563" s="213" t="s">
        <v>1389</v>
      </c>
      <c r="E563" s="214" t="s">
        <v>2296</v>
      </c>
      <c r="F563" s="215"/>
      <c r="G563" s="478"/>
      <c r="H563" s="204"/>
    </row>
    <row r="564" spans="1:8" ht="17.25" thickBot="1">
      <c r="B564" s="218" t="s">
        <v>7596</v>
      </c>
      <c r="C564" s="219" t="s">
        <v>7772</v>
      </c>
      <c r="D564" s="220" t="s">
        <v>1980</v>
      </c>
      <c r="E564" s="221" t="s">
        <v>2296</v>
      </c>
      <c r="F564" s="222"/>
      <c r="G564" s="479"/>
      <c r="H564" s="204"/>
    </row>
    <row r="565" spans="1:8" s="44" customFormat="1" ht="18">
      <c r="A565" s="8"/>
      <c r="B565" s="510" t="s">
        <v>7382</v>
      </c>
      <c r="C565" s="511"/>
      <c r="D565" s="442"/>
      <c r="E565" s="275"/>
      <c r="F565" s="275"/>
      <c r="G565" s="370"/>
      <c r="H565" s="204"/>
    </row>
    <row r="566" spans="1:8" s="44" customFormat="1" ht="18.75" thickBot="1">
      <c r="A566" s="8"/>
      <c r="B566" s="512" t="s">
        <v>7005</v>
      </c>
      <c r="C566" s="513"/>
      <c r="D566" s="312"/>
      <c r="E566" s="282"/>
      <c r="F566" s="282"/>
      <c r="G566" s="309"/>
      <c r="H566" s="204"/>
    </row>
    <row r="567" spans="1:8" s="44" customFormat="1" ht="20.100000000000001" customHeight="1" thickBot="1">
      <c r="A567" s="8"/>
      <c r="B567" s="341" t="s">
        <v>7219</v>
      </c>
      <c r="C567" s="501"/>
      <c r="D567" s="502"/>
      <c r="E567" s="466"/>
      <c r="F567" s="466"/>
      <c r="G567" s="467"/>
      <c r="H567" s="204"/>
    </row>
    <row r="568" spans="1:8">
      <c r="B568" s="205" t="s">
        <v>5820</v>
      </c>
      <c r="C568" s="206" t="s">
        <v>7773</v>
      </c>
      <c r="D568" s="207" t="s">
        <v>1367</v>
      </c>
      <c r="E568" s="208" t="s">
        <v>2296</v>
      </c>
      <c r="F568" s="209"/>
      <c r="G568" s="477" t="s">
        <v>6366</v>
      </c>
      <c r="H568" s="204"/>
    </row>
    <row r="569" spans="1:8">
      <c r="B569" s="211" t="s">
        <v>5822</v>
      </c>
      <c r="C569" s="212" t="s">
        <v>7774</v>
      </c>
      <c r="D569" s="213" t="s">
        <v>3219</v>
      </c>
      <c r="E569" s="214" t="s">
        <v>2296</v>
      </c>
      <c r="F569" s="215"/>
      <c r="G569" s="478"/>
      <c r="H569" s="204"/>
    </row>
    <row r="570" spans="1:8">
      <c r="B570" s="211" t="s">
        <v>5825</v>
      </c>
      <c r="C570" s="212" t="s">
        <v>7775</v>
      </c>
      <c r="D570" s="213" t="s">
        <v>1367</v>
      </c>
      <c r="E570" s="214" t="s">
        <v>2296</v>
      </c>
      <c r="F570" s="215"/>
      <c r="G570" s="478"/>
      <c r="H570" s="204"/>
    </row>
    <row r="571" spans="1:8" ht="33">
      <c r="B571" s="211" t="s">
        <v>7226</v>
      </c>
      <c r="C571" s="212" t="s">
        <v>7776</v>
      </c>
      <c r="D571" s="213" t="s">
        <v>1356</v>
      </c>
      <c r="E571" s="214" t="s">
        <v>2281</v>
      </c>
      <c r="F571" s="215"/>
      <c r="G571" s="478"/>
      <c r="H571" s="204"/>
    </row>
    <row r="572" spans="1:8">
      <c r="B572" s="211" t="s">
        <v>7228</v>
      </c>
      <c r="C572" s="212" t="s">
        <v>7777</v>
      </c>
      <c r="D572" s="213" t="s">
        <v>1367</v>
      </c>
      <c r="E572" s="214" t="s">
        <v>2296</v>
      </c>
      <c r="F572" s="215"/>
      <c r="G572" s="478"/>
      <c r="H572" s="204"/>
    </row>
    <row r="573" spans="1:8" ht="33">
      <c r="B573" s="211" t="s">
        <v>7231</v>
      </c>
      <c r="C573" s="212" t="s">
        <v>7778</v>
      </c>
      <c r="D573" s="213" t="s">
        <v>1589</v>
      </c>
      <c r="E573" s="214" t="s">
        <v>2296</v>
      </c>
      <c r="F573" s="215"/>
      <c r="G573" s="478"/>
      <c r="H573" s="204"/>
    </row>
    <row r="574" spans="1:8" ht="33">
      <c r="B574" s="211" t="s">
        <v>7483</v>
      </c>
      <c r="C574" s="212" t="s">
        <v>7779</v>
      </c>
      <c r="D574" s="213" t="s">
        <v>1367</v>
      </c>
      <c r="E574" s="214" t="s">
        <v>2296</v>
      </c>
      <c r="F574" s="215"/>
      <c r="G574" s="478"/>
      <c r="H574" s="204"/>
    </row>
    <row r="575" spans="1:8" ht="33">
      <c r="B575" s="211" t="s">
        <v>7485</v>
      </c>
      <c r="C575" s="212" t="s">
        <v>7780</v>
      </c>
      <c r="D575" s="213" t="s">
        <v>2158</v>
      </c>
      <c r="E575" s="214" t="s">
        <v>2296</v>
      </c>
      <c r="F575" s="215"/>
      <c r="G575" s="478"/>
      <c r="H575" s="204"/>
    </row>
    <row r="576" spans="1:8" ht="33">
      <c r="B576" s="211" t="s">
        <v>7487</v>
      </c>
      <c r="C576" s="212" t="s">
        <v>7781</v>
      </c>
      <c r="D576" s="213" t="s">
        <v>1589</v>
      </c>
      <c r="E576" s="214" t="s">
        <v>2296</v>
      </c>
      <c r="F576" s="215"/>
      <c r="G576" s="478"/>
      <c r="H576" s="204"/>
    </row>
    <row r="577" spans="2:8" ht="33">
      <c r="B577" s="211" t="s">
        <v>5843</v>
      </c>
      <c r="C577" s="212" t="s">
        <v>7782</v>
      </c>
      <c r="D577" s="213" t="s">
        <v>1389</v>
      </c>
      <c r="E577" s="214" t="s">
        <v>2296</v>
      </c>
      <c r="F577" s="215"/>
      <c r="G577" s="478"/>
      <c r="H577" s="204"/>
    </row>
    <row r="578" spans="2:8">
      <c r="B578" s="211" t="s">
        <v>7490</v>
      </c>
      <c r="C578" s="212" t="s">
        <v>7783</v>
      </c>
      <c r="D578" s="213" t="s">
        <v>1980</v>
      </c>
      <c r="E578" s="214" t="s">
        <v>2296</v>
      </c>
      <c r="F578" s="215"/>
      <c r="G578" s="478"/>
      <c r="H578" s="204"/>
    </row>
    <row r="579" spans="2:8" ht="33">
      <c r="B579" s="211" t="s">
        <v>7248</v>
      </c>
      <c r="C579" s="212" t="s">
        <v>7784</v>
      </c>
      <c r="D579" s="213" t="s">
        <v>1356</v>
      </c>
      <c r="E579" s="214" t="s">
        <v>2281</v>
      </c>
      <c r="F579" s="215"/>
      <c r="G579" s="478"/>
      <c r="H579" s="204"/>
    </row>
    <row r="580" spans="2:8">
      <c r="B580" s="211" t="s">
        <v>7250</v>
      </c>
      <c r="C580" s="212" t="s">
        <v>7785</v>
      </c>
      <c r="D580" s="213" t="s">
        <v>1367</v>
      </c>
      <c r="E580" s="214" t="s">
        <v>2296</v>
      </c>
      <c r="F580" s="215"/>
      <c r="G580" s="478"/>
      <c r="H580" s="204"/>
    </row>
    <row r="581" spans="2:8" ht="33">
      <c r="B581" s="211" t="s">
        <v>7252</v>
      </c>
      <c r="C581" s="212" t="s">
        <v>7786</v>
      </c>
      <c r="D581" s="213" t="s">
        <v>1589</v>
      </c>
      <c r="E581" s="214" t="s">
        <v>2296</v>
      </c>
      <c r="F581" s="215"/>
      <c r="G581" s="478"/>
      <c r="H581" s="204"/>
    </row>
    <row r="582" spans="2:8" ht="33">
      <c r="B582" s="211" t="s">
        <v>7495</v>
      </c>
      <c r="C582" s="212" t="s">
        <v>7787</v>
      </c>
      <c r="D582" s="213" t="s">
        <v>1367</v>
      </c>
      <c r="E582" s="214" t="s">
        <v>2296</v>
      </c>
      <c r="F582" s="215"/>
      <c r="G582" s="478"/>
      <c r="H582" s="204"/>
    </row>
    <row r="583" spans="2:8" ht="33">
      <c r="B583" s="211" t="s">
        <v>7497</v>
      </c>
      <c r="C583" s="212" t="s">
        <v>7788</v>
      </c>
      <c r="D583" s="213" t="s">
        <v>2158</v>
      </c>
      <c r="E583" s="214" t="s">
        <v>2296</v>
      </c>
      <c r="F583" s="215"/>
      <c r="G583" s="478"/>
      <c r="H583" s="204"/>
    </row>
    <row r="584" spans="2:8" ht="33">
      <c r="B584" s="211" t="s">
        <v>7499</v>
      </c>
      <c r="C584" s="212" t="s">
        <v>7789</v>
      </c>
      <c r="D584" s="213" t="s">
        <v>1589</v>
      </c>
      <c r="E584" s="214" t="s">
        <v>2296</v>
      </c>
      <c r="F584" s="215"/>
      <c r="G584" s="478"/>
      <c r="H584" s="204"/>
    </row>
    <row r="585" spans="2:8" ht="33">
      <c r="B585" s="211" t="s">
        <v>5862</v>
      </c>
      <c r="C585" s="212" t="s">
        <v>7790</v>
      </c>
      <c r="D585" s="213" t="s">
        <v>1389</v>
      </c>
      <c r="E585" s="214" t="s">
        <v>2296</v>
      </c>
      <c r="F585" s="215"/>
      <c r="G585" s="478"/>
      <c r="H585" s="204"/>
    </row>
    <row r="586" spans="2:8">
      <c r="B586" s="211" t="s">
        <v>7502</v>
      </c>
      <c r="C586" s="212" t="s">
        <v>7791</v>
      </c>
      <c r="D586" s="213" t="s">
        <v>1980</v>
      </c>
      <c r="E586" s="214" t="s">
        <v>2296</v>
      </c>
      <c r="F586" s="215"/>
      <c r="G586" s="478"/>
      <c r="H586" s="204"/>
    </row>
    <row r="587" spans="2:8" ht="33">
      <c r="B587" s="211" t="s">
        <v>7263</v>
      </c>
      <c r="C587" s="212" t="s">
        <v>7792</v>
      </c>
      <c r="D587" s="213" t="s">
        <v>1356</v>
      </c>
      <c r="E587" s="214" t="s">
        <v>2281</v>
      </c>
      <c r="F587" s="215"/>
      <c r="G587" s="478"/>
      <c r="H587" s="204"/>
    </row>
    <row r="588" spans="2:8">
      <c r="B588" s="211" t="s">
        <v>7265</v>
      </c>
      <c r="C588" s="212" t="s">
        <v>7793</v>
      </c>
      <c r="D588" s="213" t="s">
        <v>1367</v>
      </c>
      <c r="E588" s="214" t="s">
        <v>2296</v>
      </c>
      <c r="F588" s="215"/>
      <c r="G588" s="478"/>
      <c r="H588" s="204"/>
    </row>
    <row r="589" spans="2:8" ht="33">
      <c r="B589" s="211" t="s">
        <v>7267</v>
      </c>
      <c r="C589" s="212" t="s">
        <v>7794</v>
      </c>
      <c r="D589" s="213" t="s">
        <v>1589</v>
      </c>
      <c r="E589" s="214" t="s">
        <v>2296</v>
      </c>
      <c r="F589" s="215"/>
      <c r="G589" s="478"/>
      <c r="H589" s="204"/>
    </row>
    <row r="590" spans="2:8" ht="33">
      <c r="B590" s="211" t="s">
        <v>7507</v>
      </c>
      <c r="C590" s="212" t="s">
        <v>7795</v>
      </c>
      <c r="D590" s="213" t="s">
        <v>1367</v>
      </c>
      <c r="E590" s="214" t="s">
        <v>2296</v>
      </c>
      <c r="F590" s="215"/>
      <c r="G590" s="478"/>
      <c r="H590" s="204"/>
    </row>
    <row r="591" spans="2:8" ht="33">
      <c r="B591" s="211" t="s">
        <v>7509</v>
      </c>
      <c r="C591" s="212" t="s">
        <v>7796</v>
      </c>
      <c r="D591" s="213" t="s">
        <v>2158</v>
      </c>
      <c r="E591" s="214" t="s">
        <v>2296</v>
      </c>
      <c r="F591" s="215"/>
      <c r="G591" s="478"/>
      <c r="H591" s="204"/>
    </row>
    <row r="592" spans="2:8" ht="33">
      <c r="B592" s="211" t="s">
        <v>7511</v>
      </c>
      <c r="C592" s="212" t="s">
        <v>7797</v>
      </c>
      <c r="D592" s="213" t="s">
        <v>1589</v>
      </c>
      <c r="E592" s="214" t="s">
        <v>2296</v>
      </c>
      <c r="F592" s="215"/>
      <c r="G592" s="478"/>
      <c r="H592" s="204"/>
    </row>
    <row r="593" spans="1:8" ht="33">
      <c r="B593" s="211" t="s">
        <v>5879</v>
      </c>
      <c r="C593" s="212" t="s">
        <v>7798</v>
      </c>
      <c r="D593" s="213" t="s">
        <v>1389</v>
      </c>
      <c r="E593" s="214" t="s">
        <v>2296</v>
      </c>
      <c r="F593" s="215"/>
      <c r="G593" s="478"/>
      <c r="H593" s="204"/>
    </row>
    <row r="594" spans="1:8" ht="17.25" thickBot="1">
      <c r="B594" s="218" t="s">
        <v>7514</v>
      </c>
      <c r="C594" s="219" t="s">
        <v>7799</v>
      </c>
      <c r="D594" s="220" t="s">
        <v>1980</v>
      </c>
      <c r="E594" s="221" t="s">
        <v>2296</v>
      </c>
      <c r="F594" s="222"/>
      <c r="G594" s="479"/>
      <c r="H594" s="204"/>
    </row>
    <row r="595" spans="1:8" s="44" customFormat="1" ht="20.100000000000001" customHeight="1" thickBot="1">
      <c r="A595" s="8"/>
      <c r="B595" s="341" t="s">
        <v>7278</v>
      </c>
      <c r="C595" s="501"/>
      <c r="D595" s="502"/>
      <c r="E595" s="466"/>
      <c r="F595" s="466"/>
      <c r="G595" s="467"/>
      <c r="H595" s="204"/>
    </row>
    <row r="596" spans="1:8" ht="16.5" customHeight="1">
      <c r="B596" s="205" t="s">
        <v>7516</v>
      </c>
      <c r="C596" s="206" t="s">
        <v>7800</v>
      </c>
      <c r="D596" s="207" t="s">
        <v>2277</v>
      </c>
      <c r="E596" s="208" t="s">
        <v>2296</v>
      </c>
      <c r="F596" s="209"/>
      <c r="G596" s="477" t="s">
        <v>6394</v>
      </c>
      <c r="H596" s="204"/>
    </row>
    <row r="597" spans="1:8">
      <c r="B597" s="211" t="s">
        <v>5887</v>
      </c>
      <c r="C597" s="212" t="s">
        <v>7801</v>
      </c>
      <c r="D597" s="213" t="s">
        <v>1367</v>
      </c>
      <c r="E597" s="214" t="s">
        <v>2296</v>
      </c>
      <c r="F597" s="215"/>
      <c r="G597" s="478"/>
      <c r="H597" s="204"/>
    </row>
    <row r="598" spans="1:8">
      <c r="B598" s="211" t="s">
        <v>5890</v>
      </c>
      <c r="C598" s="212" t="s">
        <v>7802</v>
      </c>
      <c r="D598" s="213" t="s">
        <v>3219</v>
      </c>
      <c r="E598" s="214" t="s">
        <v>2296</v>
      </c>
      <c r="F598" s="215"/>
      <c r="G598" s="478"/>
      <c r="H598" s="204"/>
    </row>
    <row r="599" spans="1:8">
      <c r="B599" s="211" t="s">
        <v>5892</v>
      </c>
      <c r="C599" s="212" t="s">
        <v>7803</v>
      </c>
      <c r="D599" s="213" t="s">
        <v>1367</v>
      </c>
      <c r="E599" s="214" t="s">
        <v>2296</v>
      </c>
      <c r="F599" s="215"/>
      <c r="G599" s="478"/>
      <c r="H599" s="204"/>
    </row>
    <row r="600" spans="1:8" ht="33">
      <c r="B600" s="211" t="s">
        <v>7286</v>
      </c>
      <c r="C600" s="212" t="s">
        <v>7804</v>
      </c>
      <c r="D600" s="213" t="s">
        <v>1356</v>
      </c>
      <c r="E600" s="214" t="s">
        <v>2281</v>
      </c>
      <c r="F600" s="215"/>
      <c r="G600" s="478"/>
      <c r="H600" s="204"/>
    </row>
    <row r="601" spans="1:8">
      <c r="B601" s="211" t="s">
        <v>7288</v>
      </c>
      <c r="C601" s="212" t="s">
        <v>7805</v>
      </c>
      <c r="D601" s="213" t="s">
        <v>1367</v>
      </c>
      <c r="E601" s="214" t="s">
        <v>2296</v>
      </c>
      <c r="F601" s="215"/>
      <c r="G601" s="478"/>
      <c r="H601" s="204"/>
    </row>
    <row r="602" spans="1:8" ht="33">
      <c r="B602" s="211" t="s">
        <v>7290</v>
      </c>
      <c r="C602" s="212" t="s">
        <v>7806</v>
      </c>
      <c r="D602" s="213" t="s">
        <v>1589</v>
      </c>
      <c r="E602" s="214" t="s">
        <v>2296</v>
      </c>
      <c r="F602" s="215"/>
      <c r="G602" s="478"/>
      <c r="H602" s="204"/>
    </row>
    <row r="603" spans="1:8" ht="33">
      <c r="B603" s="211" t="s">
        <v>7524</v>
      </c>
      <c r="C603" s="212" t="s">
        <v>7807</v>
      </c>
      <c r="D603" s="213" t="s">
        <v>1367</v>
      </c>
      <c r="E603" s="214" t="s">
        <v>2296</v>
      </c>
      <c r="F603" s="215"/>
      <c r="G603" s="478"/>
      <c r="H603" s="204"/>
    </row>
    <row r="604" spans="1:8" ht="33">
      <c r="B604" s="211" t="s">
        <v>7526</v>
      </c>
      <c r="C604" s="212" t="s">
        <v>7808</v>
      </c>
      <c r="D604" s="213" t="s">
        <v>2158</v>
      </c>
      <c r="E604" s="214" t="s">
        <v>2296</v>
      </c>
      <c r="F604" s="215"/>
      <c r="G604" s="478"/>
      <c r="H604" s="204"/>
    </row>
    <row r="605" spans="1:8" ht="33">
      <c r="B605" s="211" t="s">
        <v>7528</v>
      </c>
      <c r="C605" s="212" t="s">
        <v>7809</v>
      </c>
      <c r="D605" s="213" t="s">
        <v>1589</v>
      </c>
      <c r="E605" s="214" t="s">
        <v>2296</v>
      </c>
      <c r="F605" s="215"/>
      <c r="G605" s="478"/>
      <c r="H605" s="204"/>
    </row>
    <row r="606" spans="1:8" ht="33">
      <c r="B606" s="211" t="s">
        <v>5906</v>
      </c>
      <c r="C606" s="212" t="s">
        <v>7810</v>
      </c>
      <c r="D606" s="213" t="s">
        <v>1389</v>
      </c>
      <c r="E606" s="214" t="s">
        <v>2296</v>
      </c>
      <c r="F606" s="215"/>
      <c r="G606" s="478"/>
      <c r="H606" s="204"/>
    </row>
    <row r="607" spans="1:8">
      <c r="B607" s="211" t="s">
        <v>7531</v>
      </c>
      <c r="C607" s="212" t="s">
        <v>7811</v>
      </c>
      <c r="D607" s="213" t="s">
        <v>1980</v>
      </c>
      <c r="E607" s="214" t="s">
        <v>2296</v>
      </c>
      <c r="F607" s="215"/>
      <c r="G607" s="478"/>
      <c r="H607" s="204"/>
    </row>
    <row r="608" spans="1:8" ht="33">
      <c r="B608" s="211" t="s">
        <v>7301</v>
      </c>
      <c r="C608" s="212" t="s">
        <v>7812</v>
      </c>
      <c r="D608" s="213" t="s">
        <v>1356</v>
      </c>
      <c r="E608" s="214" t="s">
        <v>2281</v>
      </c>
      <c r="F608" s="215"/>
      <c r="G608" s="478"/>
      <c r="H608" s="204"/>
    </row>
    <row r="609" spans="1:8">
      <c r="B609" s="211" t="s">
        <v>7303</v>
      </c>
      <c r="C609" s="212" t="s">
        <v>7813</v>
      </c>
      <c r="D609" s="213" t="s">
        <v>1367</v>
      </c>
      <c r="E609" s="214" t="s">
        <v>2296</v>
      </c>
      <c r="F609" s="215"/>
      <c r="G609" s="478"/>
      <c r="H609" s="204"/>
    </row>
    <row r="610" spans="1:8" ht="33">
      <c r="B610" s="211" t="s">
        <v>7305</v>
      </c>
      <c r="C610" s="212" t="s">
        <v>7814</v>
      </c>
      <c r="D610" s="213" t="s">
        <v>1589</v>
      </c>
      <c r="E610" s="214" t="s">
        <v>2296</v>
      </c>
      <c r="F610" s="215"/>
      <c r="G610" s="478"/>
      <c r="H610" s="204"/>
    </row>
    <row r="611" spans="1:8" ht="33">
      <c r="B611" s="211" t="s">
        <v>7536</v>
      </c>
      <c r="C611" s="212" t="s">
        <v>7815</v>
      </c>
      <c r="D611" s="213" t="s">
        <v>1367</v>
      </c>
      <c r="E611" s="214" t="s">
        <v>2296</v>
      </c>
      <c r="F611" s="215"/>
      <c r="G611" s="478"/>
      <c r="H611" s="204"/>
    </row>
    <row r="612" spans="1:8" ht="33">
      <c r="B612" s="211" t="s">
        <v>7538</v>
      </c>
      <c r="C612" s="212" t="s">
        <v>7816</v>
      </c>
      <c r="D612" s="213" t="s">
        <v>2158</v>
      </c>
      <c r="E612" s="214" t="s">
        <v>2296</v>
      </c>
      <c r="F612" s="215"/>
      <c r="G612" s="478"/>
      <c r="H612" s="204"/>
    </row>
    <row r="613" spans="1:8" ht="33">
      <c r="B613" s="211" t="s">
        <v>7540</v>
      </c>
      <c r="C613" s="212" t="s">
        <v>7817</v>
      </c>
      <c r="D613" s="213" t="s">
        <v>1589</v>
      </c>
      <c r="E613" s="214" t="s">
        <v>2296</v>
      </c>
      <c r="F613" s="215"/>
      <c r="G613" s="478"/>
      <c r="H613" s="204"/>
    </row>
    <row r="614" spans="1:8" ht="33">
      <c r="B614" s="211" t="s">
        <v>5922</v>
      </c>
      <c r="C614" s="212" t="s">
        <v>7818</v>
      </c>
      <c r="D614" s="213" t="s">
        <v>1389</v>
      </c>
      <c r="E614" s="214" t="s">
        <v>2296</v>
      </c>
      <c r="F614" s="215"/>
      <c r="G614" s="478"/>
      <c r="H614" s="204"/>
    </row>
    <row r="615" spans="1:8">
      <c r="B615" s="211" t="s">
        <v>7543</v>
      </c>
      <c r="C615" s="212" t="s">
        <v>7819</v>
      </c>
      <c r="D615" s="213" t="s">
        <v>1980</v>
      </c>
      <c r="E615" s="214" t="s">
        <v>2296</v>
      </c>
      <c r="F615" s="215"/>
      <c r="G615" s="478"/>
      <c r="H615" s="204"/>
    </row>
    <row r="616" spans="1:8" ht="33">
      <c r="B616" s="211" t="s">
        <v>7316</v>
      </c>
      <c r="C616" s="212" t="s">
        <v>7820</v>
      </c>
      <c r="D616" s="213" t="s">
        <v>1356</v>
      </c>
      <c r="E616" s="214" t="s">
        <v>2281</v>
      </c>
      <c r="F616" s="215"/>
      <c r="G616" s="478"/>
      <c r="H616" s="204"/>
    </row>
    <row r="617" spans="1:8">
      <c r="B617" s="211" t="s">
        <v>7318</v>
      </c>
      <c r="C617" s="212" t="s">
        <v>7821</v>
      </c>
      <c r="D617" s="213" t="s">
        <v>1367</v>
      </c>
      <c r="E617" s="214" t="s">
        <v>2296</v>
      </c>
      <c r="F617" s="215"/>
      <c r="G617" s="478"/>
      <c r="H617" s="204"/>
    </row>
    <row r="618" spans="1:8" ht="33">
      <c r="B618" s="211" t="s">
        <v>7320</v>
      </c>
      <c r="C618" s="212" t="s">
        <v>7822</v>
      </c>
      <c r="D618" s="213" t="s">
        <v>1589</v>
      </c>
      <c r="E618" s="214" t="s">
        <v>2296</v>
      </c>
      <c r="F618" s="215"/>
      <c r="G618" s="478"/>
      <c r="H618" s="204"/>
    </row>
    <row r="619" spans="1:8" ht="33">
      <c r="B619" s="211" t="s">
        <v>7548</v>
      </c>
      <c r="C619" s="212" t="s">
        <v>7823</v>
      </c>
      <c r="D619" s="213" t="s">
        <v>1367</v>
      </c>
      <c r="E619" s="214" t="s">
        <v>2296</v>
      </c>
      <c r="F619" s="215"/>
      <c r="G619" s="478"/>
      <c r="H619" s="204"/>
    </row>
    <row r="620" spans="1:8" ht="33">
      <c r="B620" s="211" t="s">
        <v>7550</v>
      </c>
      <c r="C620" s="212" t="s">
        <v>7824</v>
      </c>
      <c r="D620" s="213" t="s">
        <v>2158</v>
      </c>
      <c r="E620" s="214" t="s">
        <v>2296</v>
      </c>
      <c r="F620" s="215"/>
      <c r="G620" s="478"/>
      <c r="H620" s="204"/>
    </row>
    <row r="621" spans="1:8" ht="33">
      <c r="B621" s="211" t="s">
        <v>7552</v>
      </c>
      <c r="C621" s="212" t="s">
        <v>7825</v>
      </c>
      <c r="D621" s="213" t="s">
        <v>1589</v>
      </c>
      <c r="E621" s="214" t="s">
        <v>2296</v>
      </c>
      <c r="F621" s="215"/>
      <c r="G621" s="478"/>
      <c r="H621" s="204"/>
    </row>
    <row r="622" spans="1:8" ht="33">
      <c r="B622" s="211" t="s">
        <v>5938</v>
      </c>
      <c r="C622" s="212" t="s">
        <v>7826</v>
      </c>
      <c r="D622" s="213" t="s">
        <v>1389</v>
      </c>
      <c r="E622" s="214" t="s">
        <v>2296</v>
      </c>
      <c r="F622" s="215"/>
      <c r="G622" s="478"/>
      <c r="H622" s="204"/>
    </row>
    <row r="623" spans="1:8" ht="17.25" thickBot="1">
      <c r="B623" s="218" t="s">
        <v>7555</v>
      </c>
      <c r="C623" s="219" t="s">
        <v>7827</v>
      </c>
      <c r="D623" s="220" t="s">
        <v>1980</v>
      </c>
      <c r="E623" s="221" t="s">
        <v>2296</v>
      </c>
      <c r="F623" s="222"/>
      <c r="G623" s="479"/>
      <c r="H623" s="204"/>
    </row>
    <row r="624" spans="1:8" s="44" customFormat="1" ht="20.100000000000001" customHeight="1" thickBot="1">
      <c r="A624" s="8"/>
      <c r="B624" s="341" t="s">
        <v>7331</v>
      </c>
      <c r="C624" s="501"/>
      <c r="D624" s="502"/>
      <c r="E624" s="466"/>
      <c r="F624" s="466"/>
      <c r="G624" s="467"/>
      <c r="H624" s="204"/>
    </row>
    <row r="625" spans="2:8" ht="16.5" customHeight="1">
      <c r="B625" s="205" t="s">
        <v>7557</v>
      </c>
      <c r="C625" s="206" t="s">
        <v>7828</v>
      </c>
      <c r="D625" s="207" t="s">
        <v>2277</v>
      </c>
      <c r="E625" s="208" t="s">
        <v>2296</v>
      </c>
      <c r="F625" s="209"/>
      <c r="G625" s="477" t="s">
        <v>6423</v>
      </c>
      <c r="H625" s="204"/>
    </row>
    <row r="626" spans="2:8">
      <c r="B626" s="211" t="s">
        <v>5945</v>
      </c>
      <c r="C626" s="212" t="s">
        <v>7829</v>
      </c>
      <c r="D626" s="213" t="s">
        <v>1367</v>
      </c>
      <c r="E626" s="214" t="s">
        <v>2296</v>
      </c>
      <c r="F626" s="215"/>
      <c r="G626" s="478"/>
      <c r="H626" s="204"/>
    </row>
    <row r="627" spans="2:8">
      <c r="B627" s="211" t="s">
        <v>5947</v>
      </c>
      <c r="C627" s="212" t="s">
        <v>7830</v>
      </c>
      <c r="D627" s="213" t="s">
        <v>3219</v>
      </c>
      <c r="E627" s="214" t="s">
        <v>2296</v>
      </c>
      <c r="F627" s="215"/>
      <c r="G627" s="478"/>
      <c r="H627" s="204"/>
    </row>
    <row r="628" spans="2:8">
      <c r="B628" s="211" t="s">
        <v>5949</v>
      </c>
      <c r="C628" s="212" t="s">
        <v>7831</v>
      </c>
      <c r="D628" s="213" t="s">
        <v>1367</v>
      </c>
      <c r="E628" s="214" t="s">
        <v>2296</v>
      </c>
      <c r="F628" s="215"/>
      <c r="G628" s="478"/>
      <c r="H628" s="204"/>
    </row>
    <row r="629" spans="2:8" ht="33">
      <c r="B629" s="211" t="s">
        <v>7337</v>
      </c>
      <c r="C629" s="212" t="s">
        <v>7832</v>
      </c>
      <c r="D629" s="213" t="s">
        <v>1356</v>
      </c>
      <c r="E629" s="214" t="s">
        <v>2281</v>
      </c>
      <c r="F629" s="215"/>
      <c r="G629" s="478"/>
      <c r="H629" s="204"/>
    </row>
    <row r="630" spans="2:8">
      <c r="B630" s="211" t="s">
        <v>7339</v>
      </c>
      <c r="C630" s="212" t="s">
        <v>7833</v>
      </c>
      <c r="D630" s="213" t="s">
        <v>1367</v>
      </c>
      <c r="E630" s="214" t="s">
        <v>2296</v>
      </c>
      <c r="F630" s="215"/>
      <c r="G630" s="478"/>
      <c r="H630" s="204"/>
    </row>
    <row r="631" spans="2:8" ht="33">
      <c r="B631" s="211" t="s">
        <v>7341</v>
      </c>
      <c r="C631" s="212" t="s">
        <v>7834</v>
      </c>
      <c r="D631" s="213" t="s">
        <v>1589</v>
      </c>
      <c r="E631" s="214" t="s">
        <v>2296</v>
      </c>
      <c r="F631" s="215"/>
      <c r="G631" s="478"/>
      <c r="H631" s="204"/>
    </row>
    <row r="632" spans="2:8" ht="33">
      <c r="B632" s="211" t="s">
        <v>7565</v>
      </c>
      <c r="C632" s="212" t="s">
        <v>7835</v>
      </c>
      <c r="D632" s="213" t="s">
        <v>1367</v>
      </c>
      <c r="E632" s="214" t="s">
        <v>2296</v>
      </c>
      <c r="F632" s="215"/>
      <c r="G632" s="478"/>
      <c r="H632" s="204"/>
    </row>
    <row r="633" spans="2:8" ht="33">
      <c r="B633" s="211" t="s">
        <v>7567</v>
      </c>
      <c r="C633" s="212" t="s">
        <v>7836</v>
      </c>
      <c r="D633" s="213" t="s">
        <v>2158</v>
      </c>
      <c r="E633" s="214" t="s">
        <v>2296</v>
      </c>
      <c r="F633" s="215"/>
      <c r="G633" s="478"/>
      <c r="H633" s="204"/>
    </row>
    <row r="634" spans="2:8" ht="33">
      <c r="B634" s="211" t="s">
        <v>7569</v>
      </c>
      <c r="C634" s="212" t="s">
        <v>7837</v>
      </c>
      <c r="D634" s="213" t="s">
        <v>1589</v>
      </c>
      <c r="E634" s="214" t="s">
        <v>2296</v>
      </c>
      <c r="F634" s="215"/>
      <c r="G634" s="478"/>
      <c r="H634" s="204"/>
    </row>
    <row r="635" spans="2:8" ht="33">
      <c r="B635" s="211" t="s">
        <v>5963</v>
      </c>
      <c r="C635" s="212" t="s">
        <v>7838</v>
      </c>
      <c r="D635" s="213" t="s">
        <v>1389</v>
      </c>
      <c r="E635" s="214" t="s">
        <v>2296</v>
      </c>
      <c r="F635" s="215"/>
      <c r="G635" s="478"/>
      <c r="H635" s="204"/>
    </row>
    <row r="636" spans="2:8">
      <c r="B636" s="211" t="s">
        <v>7572</v>
      </c>
      <c r="C636" s="212" t="s">
        <v>7839</v>
      </c>
      <c r="D636" s="213" t="s">
        <v>1980</v>
      </c>
      <c r="E636" s="214" t="s">
        <v>2296</v>
      </c>
      <c r="F636" s="215"/>
      <c r="G636" s="478"/>
      <c r="H636" s="204"/>
    </row>
    <row r="637" spans="2:8" ht="33">
      <c r="B637" s="211" t="s">
        <v>7352</v>
      </c>
      <c r="C637" s="212" t="s">
        <v>7840</v>
      </c>
      <c r="D637" s="213" t="s">
        <v>1356</v>
      </c>
      <c r="E637" s="214" t="s">
        <v>2281</v>
      </c>
      <c r="F637" s="215"/>
      <c r="G637" s="478"/>
      <c r="H637" s="204"/>
    </row>
    <row r="638" spans="2:8">
      <c r="B638" s="211" t="s">
        <v>7354</v>
      </c>
      <c r="C638" s="212" t="s">
        <v>7841</v>
      </c>
      <c r="D638" s="213" t="s">
        <v>1367</v>
      </c>
      <c r="E638" s="214" t="s">
        <v>2296</v>
      </c>
      <c r="F638" s="215"/>
      <c r="G638" s="478"/>
      <c r="H638" s="204"/>
    </row>
    <row r="639" spans="2:8" ht="33">
      <c r="B639" s="211" t="s">
        <v>7356</v>
      </c>
      <c r="C639" s="212" t="s">
        <v>7842</v>
      </c>
      <c r="D639" s="213" t="s">
        <v>1589</v>
      </c>
      <c r="E639" s="214" t="s">
        <v>2296</v>
      </c>
      <c r="F639" s="215"/>
      <c r="G639" s="478"/>
      <c r="H639" s="204"/>
    </row>
    <row r="640" spans="2:8" ht="33">
      <c r="B640" s="211" t="s">
        <v>7577</v>
      </c>
      <c r="C640" s="212" t="s">
        <v>7843</v>
      </c>
      <c r="D640" s="213" t="s">
        <v>1367</v>
      </c>
      <c r="E640" s="214" t="s">
        <v>2296</v>
      </c>
      <c r="F640" s="215"/>
      <c r="G640" s="478"/>
      <c r="H640" s="204"/>
    </row>
    <row r="641" spans="1:8" ht="33">
      <c r="B641" s="211" t="s">
        <v>7579</v>
      </c>
      <c r="C641" s="212" t="s">
        <v>7844</v>
      </c>
      <c r="D641" s="213" t="s">
        <v>2158</v>
      </c>
      <c r="E641" s="214" t="s">
        <v>2296</v>
      </c>
      <c r="F641" s="215"/>
      <c r="G641" s="478"/>
      <c r="H641" s="204"/>
    </row>
    <row r="642" spans="1:8" ht="33">
      <c r="B642" s="211" t="s">
        <v>7581</v>
      </c>
      <c r="C642" s="212" t="s">
        <v>7845</v>
      </c>
      <c r="D642" s="213" t="s">
        <v>1589</v>
      </c>
      <c r="E642" s="214" t="s">
        <v>2296</v>
      </c>
      <c r="F642" s="215"/>
      <c r="G642" s="478"/>
      <c r="H642" s="204"/>
    </row>
    <row r="643" spans="1:8" ht="33">
      <c r="B643" s="211" t="s">
        <v>5979</v>
      </c>
      <c r="C643" s="212" t="s">
        <v>7846</v>
      </c>
      <c r="D643" s="213" t="s">
        <v>1389</v>
      </c>
      <c r="E643" s="214" t="s">
        <v>2296</v>
      </c>
      <c r="F643" s="215"/>
      <c r="G643" s="478"/>
      <c r="H643" s="204"/>
    </row>
    <row r="644" spans="1:8">
      <c r="B644" s="211" t="s">
        <v>7584</v>
      </c>
      <c r="C644" s="212" t="s">
        <v>7847</v>
      </c>
      <c r="D644" s="213" t="s">
        <v>1980</v>
      </c>
      <c r="E644" s="214" t="s">
        <v>2296</v>
      </c>
      <c r="F644" s="215"/>
      <c r="G644" s="478"/>
      <c r="H644" s="204"/>
    </row>
    <row r="645" spans="1:8" ht="33">
      <c r="B645" s="211" t="s">
        <v>7367</v>
      </c>
      <c r="C645" s="212" t="s">
        <v>7848</v>
      </c>
      <c r="D645" s="213" t="s">
        <v>1356</v>
      </c>
      <c r="E645" s="214" t="s">
        <v>2281</v>
      </c>
      <c r="F645" s="215"/>
      <c r="G645" s="478"/>
      <c r="H645" s="204"/>
    </row>
    <row r="646" spans="1:8">
      <c r="B646" s="211" t="s">
        <v>7369</v>
      </c>
      <c r="C646" s="212" t="s">
        <v>7849</v>
      </c>
      <c r="D646" s="213" t="s">
        <v>1367</v>
      </c>
      <c r="E646" s="214" t="s">
        <v>2296</v>
      </c>
      <c r="F646" s="215"/>
      <c r="G646" s="478"/>
      <c r="H646" s="204"/>
    </row>
    <row r="647" spans="1:8" ht="33">
      <c r="B647" s="211" t="s">
        <v>7371</v>
      </c>
      <c r="C647" s="212" t="s">
        <v>7850</v>
      </c>
      <c r="D647" s="213" t="s">
        <v>1589</v>
      </c>
      <c r="E647" s="214" t="s">
        <v>2296</v>
      </c>
      <c r="F647" s="215"/>
      <c r="G647" s="478"/>
      <c r="H647" s="204"/>
    </row>
    <row r="648" spans="1:8" ht="33">
      <c r="B648" s="211" t="s">
        <v>7589</v>
      </c>
      <c r="C648" s="212" t="s">
        <v>7851</v>
      </c>
      <c r="D648" s="213" t="s">
        <v>1367</v>
      </c>
      <c r="E648" s="214" t="s">
        <v>2296</v>
      </c>
      <c r="F648" s="215"/>
      <c r="G648" s="478"/>
      <c r="H648" s="204"/>
    </row>
    <row r="649" spans="1:8" ht="33">
      <c r="B649" s="211" t="s">
        <v>7591</v>
      </c>
      <c r="C649" s="212" t="s">
        <v>7852</v>
      </c>
      <c r="D649" s="213" t="s">
        <v>2158</v>
      </c>
      <c r="E649" s="214" t="s">
        <v>2296</v>
      </c>
      <c r="F649" s="215"/>
      <c r="G649" s="478"/>
      <c r="H649" s="204"/>
    </row>
    <row r="650" spans="1:8" ht="33">
      <c r="B650" s="211" t="s">
        <v>7593</v>
      </c>
      <c r="C650" s="212" t="s">
        <v>7853</v>
      </c>
      <c r="D650" s="213" t="s">
        <v>1589</v>
      </c>
      <c r="E650" s="214" t="s">
        <v>2296</v>
      </c>
      <c r="F650" s="215"/>
      <c r="G650" s="478"/>
      <c r="H650" s="204"/>
    </row>
    <row r="651" spans="1:8" ht="33">
      <c r="B651" s="211" t="s">
        <v>5995</v>
      </c>
      <c r="C651" s="212" t="s">
        <v>7854</v>
      </c>
      <c r="D651" s="213" t="s">
        <v>1389</v>
      </c>
      <c r="E651" s="214" t="s">
        <v>2296</v>
      </c>
      <c r="F651" s="215"/>
      <c r="G651" s="478"/>
      <c r="H651" s="204"/>
    </row>
    <row r="652" spans="1:8" ht="17.25" thickBot="1">
      <c r="B652" s="218" t="s">
        <v>7596</v>
      </c>
      <c r="C652" s="219" t="s">
        <v>7855</v>
      </c>
      <c r="D652" s="220" t="s">
        <v>1980</v>
      </c>
      <c r="E652" s="221" t="s">
        <v>2296</v>
      </c>
      <c r="F652" s="222"/>
      <c r="G652" s="479"/>
      <c r="H652" s="204"/>
    </row>
    <row r="653" spans="1:8" ht="20.100000000000001" customHeight="1" thickBot="1">
      <c r="B653" s="514" t="s">
        <v>7856</v>
      </c>
      <c r="C653" s="501"/>
      <c r="D653" s="502"/>
      <c r="E653" s="466"/>
      <c r="F653" s="466"/>
      <c r="G653" s="467"/>
      <c r="H653" s="204"/>
    </row>
    <row r="654" spans="1:8">
      <c r="A654" s="186"/>
      <c r="B654" s="205" t="s">
        <v>7198</v>
      </c>
      <c r="C654" s="515" t="s">
        <v>7857</v>
      </c>
      <c r="D654" s="423" t="s">
        <v>1574</v>
      </c>
      <c r="E654" s="294" t="s">
        <v>7200</v>
      </c>
      <c r="F654" s="209"/>
      <c r="G654" s="477" t="s">
        <v>6351</v>
      </c>
      <c r="H654" s="204"/>
    </row>
    <row r="655" spans="1:8">
      <c r="A655" s="186"/>
      <c r="B655" s="211" t="s">
        <v>7201</v>
      </c>
      <c r="C655" s="212" t="s">
        <v>7858</v>
      </c>
      <c r="D655" s="213" t="s">
        <v>1367</v>
      </c>
      <c r="E655" s="214" t="s">
        <v>1998</v>
      </c>
      <c r="F655" s="215"/>
      <c r="G655" s="478"/>
      <c r="H655" s="204"/>
    </row>
    <row r="656" spans="1:8">
      <c r="B656" s="211" t="s">
        <v>7204</v>
      </c>
      <c r="C656" s="212" t="s">
        <v>7859</v>
      </c>
      <c r="D656" s="213" t="s">
        <v>2158</v>
      </c>
      <c r="E656" s="214" t="s">
        <v>2337</v>
      </c>
      <c r="F656" s="215"/>
      <c r="G656" s="478"/>
      <c r="H656" s="204"/>
    </row>
    <row r="657" spans="1:8">
      <c r="B657" s="211" t="s">
        <v>7206</v>
      </c>
      <c r="C657" s="212" t="s">
        <v>7860</v>
      </c>
      <c r="D657" s="213" t="s">
        <v>1367</v>
      </c>
      <c r="E657" s="214" t="s">
        <v>1998</v>
      </c>
      <c r="F657" s="215"/>
      <c r="G657" s="478"/>
      <c r="H657" s="204"/>
    </row>
    <row r="658" spans="1:8">
      <c r="B658" s="211" t="s">
        <v>7209</v>
      </c>
      <c r="C658" s="212" t="s">
        <v>7861</v>
      </c>
      <c r="D658" s="213" t="s">
        <v>1367</v>
      </c>
      <c r="E658" s="214" t="s">
        <v>1998</v>
      </c>
      <c r="F658" s="215"/>
      <c r="G658" s="478"/>
      <c r="H658" s="204"/>
    </row>
    <row r="659" spans="1:8">
      <c r="B659" s="211" t="s">
        <v>458</v>
      </c>
      <c r="C659" s="212" t="s">
        <v>7862</v>
      </c>
      <c r="D659" s="213" t="s">
        <v>2158</v>
      </c>
      <c r="E659" s="214" t="s">
        <v>2337</v>
      </c>
      <c r="F659" s="215"/>
      <c r="G659" s="478"/>
      <c r="H659" s="204"/>
    </row>
    <row r="660" spans="1:8">
      <c r="B660" s="259" t="s">
        <v>7213</v>
      </c>
      <c r="C660" s="260" t="s">
        <v>7863</v>
      </c>
      <c r="D660" s="261" t="s">
        <v>1367</v>
      </c>
      <c r="E660" s="262" t="s">
        <v>1998</v>
      </c>
      <c r="F660" s="263"/>
      <c r="G660" s="478"/>
      <c r="H660" s="204"/>
    </row>
    <row r="661" spans="1:8" ht="17.25" thickBot="1">
      <c r="B661" s="259" t="s">
        <v>7216</v>
      </c>
      <c r="C661" s="260" t="s">
        <v>7864</v>
      </c>
      <c r="D661" s="261" t="s">
        <v>1367</v>
      </c>
      <c r="E661" s="262" t="s">
        <v>1998</v>
      </c>
      <c r="F661" s="263"/>
      <c r="G661" s="479"/>
      <c r="H661" s="204"/>
    </row>
    <row r="662" spans="1:8" s="44" customFormat="1" ht="20.100000000000001" customHeight="1" thickBot="1">
      <c r="A662" s="8"/>
      <c r="B662" s="341" t="s">
        <v>7218</v>
      </c>
      <c r="C662" s="501"/>
      <c r="D662" s="502"/>
      <c r="E662" s="466"/>
      <c r="F662" s="466"/>
      <c r="G662" s="467"/>
      <c r="H662" s="204"/>
    </row>
    <row r="663" spans="1:8" s="44" customFormat="1" ht="20.100000000000001" customHeight="1" thickBot="1">
      <c r="A663" s="8"/>
      <c r="B663" s="341" t="s">
        <v>7219</v>
      </c>
      <c r="C663" s="501"/>
      <c r="D663" s="502"/>
      <c r="E663" s="466"/>
      <c r="F663" s="466"/>
      <c r="G663" s="467"/>
      <c r="H663" s="204"/>
    </row>
    <row r="664" spans="1:8" ht="16.5" customHeight="1">
      <c r="B664" s="205" t="s">
        <v>5820</v>
      </c>
      <c r="C664" s="206" t="s">
        <v>7865</v>
      </c>
      <c r="D664" s="207" t="s">
        <v>1367</v>
      </c>
      <c r="E664" s="208" t="s">
        <v>2296</v>
      </c>
      <c r="F664" s="209"/>
      <c r="G664" s="477" t="s">
        <v>6366</v>
      </c>
      <c r="H664" s="204"/>
    </row>
    <row r="665" spans="1:8">
      <c r="B665" s="211" t="s">
        <v>5822</v>
      </c>
      <c r="C665" s="212" t="s">
        <v>7866</v>
      </c>
      <c r="D665" s="213" t="s">
        <v>3219</v>
      </c>
      <c r="E665" s="214" t="s">
        <v>2296</v>
      </c>
      <c r="F665" s="215"/>
      <c r="G665" s="478"/>
      <c r="H665" s="204"/>
    </row>
    <row r="666" spans="1:8">
      <c r="B666" s="211" t="s">
        <v>5825</v>
      </c>
      <c r="C666" s="212" t="s">
        <v>7867</v>
      </c>
      <c r="D666" s="213" t="s">
        <v>1367</v>
      </c>
      <c r="E666" s="214" t="s">
        <v>2296</v>
      </c>
      <c r="F666" s="215"/>
      <c r="G666" s="478"/>
      <c r="H666" s="204"/>
    </row>
    <row r="667" spans="1:8" ht="33">
      <c r="B667" s="211" t="s">
        <v>7226</v>
      </c>
      <c r="C667" s="212" t="s">
        <v>7868</v>
      </c>
      <c r="D667" s="213" t="s">
        <v>1356</v>
      </c>
      <c r="E667" s="214" t="s">
        <v>2281</v>
      </c>
      <c r="F667" s="215"/>
      <c r="G667" s="478"/>
      <c r="H667" s="204"/>
    </row>
    <row r="668" spans="1:8">
      <c r="B668" s="211" t="s">
        <v>7228</v>
      </c>
      <c r="C668" s="212" t="s">
        <v>7869</v>
      </c>
      <c r="D668" s="213" t="s">
        <v>1367</v>
      </c>
      <c r="E668" s="214" t="s">
        <v>2296</v>
      </c>
      <c r="F668" s="215"/>
      <c r="G668" s="478"/>
      <c r="H668" s="204"/>
    </row>
    <row r="669" spans="1:8" ht="33">
      <c r="B669" s="211" t="s">
        <v>7231</v>
      </c>
      <c r="C669" s="212" t="s">
        <v>7870</v>
      </c>
      <c r="D669" s="213" t="s">
        <v>1589</v>
      </c>
      <c r="E669" s="214" t="s">
        <v>2296</v>
      </c>
      <c r="F669" s="215"/>
      <c r="G669" s="478"/>
      <c r="H669" s="204"/>
    </row>
    <row r="670" spans="1:8" ht="33">
      <c r="B670" s="211" t="s">
        <v>7483</v>
      </c>
      <c r="C670" s="212" t="s">
        <v>7871</v>
      </c>
      <c r="D670" s="213" t="s">
        <v>1367</v>
      </c>
      <c r="E670" s="214" t="s">
        <v>2296</v>
      </c>
      <c r="F670" s="215"/>
      <c r="G670" s="478"/>
      <c r="H670" s="204"/>
    </row>
    <row r="671" spans="1:8" ht="33">
      <c r="B671" s="211" t="s">
        <v>7485</v>
      </c>
      <c r="C671" s="212" t="s">
        <v>7872</v>
      </c>
      <c r="D671" s="213" t="s">
        <v>2158</v>
      </c>
      <c r="E671" s="214" t="s">
        <v>2296</v>
      </c>
      <c r="F671" s="215"/>
      <c r="G671" s="478"/>
      <c r="H671" s="204"/>
    </row>
    <row r="672" spans="1:8" ht="33">
      <c r="B672" s="211" t="s">
        <v>7487</v>
      </c>
      <c r="C672" s="212" t="s">
        <v>7873</v>
      </c>
      <c r="D672" s="213" t="s">
        <v>1589</v>
      </c>
      <c r="E672" s="214" t="s">
        <v>2296</v>
      </c>
      <c r="F672" s="215"/>
      <c r="G672" s="478"/>
      <c r="H672" s="204"/>
    </row>
    <row r="673" spans="2:8" ht="33">
      <c r="B673" s="211" t="s">
        <v>5843</v>
      </c>
      <c r="C673" s="212" t="s">
        <v>7874</v>
      </c>
      <c r="D673" s="213" t="s">
        <v>1389</v>
      </c>
      <c r="E673" s="214" t="s">
        <v>2296</v>
      </c>
      <c r="F673" s="215"/>
      <c r="G673" s="478"/>
      <c r="H673" s="204"/>
    </row>
    <row r="674" spans="2:8">
      <c r="B674" s="211" t="s">
        <v>7490</v>
      </c>
      <c r="C674" s="212" t="s">
        <v>7875</v>
      </c>
      <c r="D674" s="213" t="s">
        <v>1980</v>
      </c>
      <c r="E674" s="214" t="s">
        <v>2296</v>
      </c>
      <c r="F674" s="215"/>
      <c r="G674" s="478"/>
      <c r="H674" s="204"/>
    </row>
    <row r="675" spans="2:8" ht="33">
      <c r="B675" s="211" t="s">
        <v>7248</v>
      </c>
      <c r="C675" s="212" t="s">
        <v>7876</v>
      </c>
      <c r="D675" s="213" t="s">
        <v>1356</v>
      </c>
      <c r="E675" s="214" t="s">
        <v>2281</v>
      </c>
      <c r="F675" s="215"/>
      <c r="G675" s="478"/>
      <c r="H675" s="204"/>
    </row>
    <row r="676" spans="2:8">
      <c r="B676" s="211" t="s">
        <v>7250</v>
      </c>
      <c r="C676" s="212" t="s">
        <v>7877</v>
      </c>
      <c r="D676" s="213" t="s">
        <v>1367</v>
      </c>
      <c r="E676" s="214" t="s">
        <v>2296</v>
      </c>
      <c r="F676" s="215"/>
      <c r="G676" s="478"/>
      <c r="H676" s="204"/>
    </row>
    <row r="677" spans="2:8" ht="33">
      <c r="B677" s="211" t="s">
        <v>7252</v>
      </c>
      <c r="C677" s="212" t="s">
        <v>7878</v>
      </c>
      <c r="D677" s="213" t="s">
        <v>1589</v>
      </c>
      <c r="E677" s="214" t="s">
        <v>2296</v>
      </c>
      <c r="F677" s="215"/>
      <c r="G677" s="478"/>
      <c r="H677" s="204"/>
    </row>
    <row r="678" spans="2:8" ht="33">
      <c r="B678" s="211" t="s">
        <v>7495</v>
      </c>
      <c r="C678" s="212" t="s">
        <v>7879</v>
      </c>
      <c r="D678" s="213" t="s">
        <v>1367</v>
      </c>
      <c r="E678" s="214" t="s">
        <v>2296</v>
      </c>
      <c r="F678" s="215"/>
      <c r="G678" s="478"/>
      <c r="H678" s="204"/>
    </row>
    <row r="679" spans="2:8" ht="33">
      <c r="B679" s="211" t="s">
        <v>7497</v>
      </c>
      <c r="C679" s="212" t="s">
        <v>7880</v>
      </c>
      <c r="D679" s="213" t="s">
        <v>2158</v>
      </c>
      <c r="E679" s="214" t="s">
        <v>2296</v>
      </c>
      <c r="F679" s="215"/>
      <c r="G679" s="478"/>
      <c r="H679" s="204"/>
    </row>
    <row r="680" spans="2:8" ht="33">
      <c r="B680" s="211" t="s">
        <v>7499</v>
      </c>
      <c r="C680" s="212" t="s">
        <v>7881</v>
      </c>
      <c r="D680" s="213" t="s">
        <v>1589</v>
      </c>
      <c r="E680" s="214" t="s">
        <v>2296</v>
      </c>
      <c r="F680" s="215"/>
      <c r="G680" s="478"/>
      <c r="H680" s="204"/>
    </row>
    <row r="681" spans="2:8" ht="33">
      <c r="B681" s="211" t="s">
        <v>5862</v>
      </c>
      <c r="C681" s="212" t="s">
        <v>7882</v>
      </c>
      <c r="D681" s="213" t="s">
        <v>1389</v>
      </c>
      <c r="E681" s="214" t="s">
        <v>2296</v>
      </c>
      <c r="F681" s="215"/>
      <c r="G681" s="478"/>
      <c r="H681" s="204"/>
    </row>
    <row r="682" spans="2:8">
      <c r="B682" s="211" t="s">
        <v>7502</v>
      </c>
      <c r="C682" s="212" t="s">
        <v>7883</v>
      </c>
      <c r="D682" s="213" t="s">
        <v>1980</v>
      </c>
      <c r="E682" s="214" t="s">
        <v>2296</v>
      </c>
      <c r="F682" s="215"/>
      <c r="G682" s="478"/>
      <c r="H682" s="204"/>
    </row>
    <row r="683" spans="2:8" ht="33">
      <c r="B683" s="211" t="s">
        <v>7263</v>
      </c>
      <c r="C683" s="212" t="s">
        <v>7884</v>
      </c>
      <c r="D683" s="213" t="s">
        <v>1356</v>
      </c>
      <c r="E683" s="214" t="s">
        <v>2281</v>
      </c>
      <c r="F683" s="215"/>
      <c r="G683" s="478"/>
      <c r="H683" s="204"/>
    </row>
    <row r="684" spans="2:8">
      <c r="B684" s="211" t="s">
        <v>7265</v>
      </c>
      <c r="C684" s="212" t="s">
        <v>7885</v>
      </c>
      <c r="D684" s="213" t="s">
        <v>1367</v>
      </c>
      <c r="E684" s="214" t="s">
        <v>2296</v>
      </c>
      <c r="F684" s="215"/>
      <c r="G684" s="478"/>
      <c r="H684" s="204"/>
    </row>
    <row r="685" spans="2:8" ht="33">
      <c r="B685" s="211" t="s">
        <v>7267</v>
      </c>
      <c r="C685" s="212" t="s">
        <v>7886</v>
      </c>
      <c r="D685" s="213" t="s">
        <v>1589</v>
      </c>
      <c r="E685" s="214" t="s">
        <v>2296</v>
      </c>
      <c r="F685" s="215"/>
      <c r="G685" s="478"/>
      <c r="H685" s="204"/>
    </row>
    <row r="686" spans="2:8" ht="33">
      <c r="B686" s="211" t="s">
        <v>7507</v>
      </c>
      <c r="C686" s="212" t="s">
        <v>7887</v>
      </c>
      <c r="D686" s="213" t="s">
        <v>1367</v>
      </c>
      <c r="E686" s="214" t="s">
        <v>2296</v>
      </c>
      <c r="F686" s="215"/>
      <c r="G686" s="478"/>
      <c r="H686" s="204"/>
    </row>
    <row r="687" spans="2:8" ht="33">
      <c r="B687" s="211" t="s">
        <v>7509</v>
      </c>
      <c r="C687" s="212" t="s">
        <v>7888</v>
      </c>
      <c r="D687" s="213" t="s">
        <v>2158</v>
      </c>
      <c r="E687" s="214" t="s">
        <v>2296</v>
      </c>
      <c r="F687" s="215"/>
      <c r="G687" s="478"/>
      <c r="H687" s="204"/>
    </row>
    <row r="688" spans="2:8" ht="33">
      <c r="B688" s="211" t="s">
        <v>7511</v>
      </c>
      <c r="C688" s="212" t="s">
        <v>7889</v>
      </c>
      <c r="D688" s="213" t="s">
        <v>1589</v>
      </c>
      <c r="E688" s="214" t="s">
        <v>2296</v>
      </c>
      <c r="F688" s="215"/>
      <c r="G688" s="478"/>
      <c r="H688" s="204"/>
    </row>
    <row r="689" spans="2:8" ht="33">
      <c r="B689" s="211" t="s">
        <v>5879</v>
      </c>
      <c r="C689" s="212" t="s">
        <v>7890</v>
      </c>
      <c r="D689" s="213" t="s">
        <v>1389</v>
      </c>
      <c r="E689" s="214" t="s">
        <v>2296</v>
      </c>
      <c r="F689" s="215"/>
      <c r="G689" s="478"/>
      <c r="H689" s="204"/>
    </row>
    <row r="690" spans="2:8" ht="17.25" thickBot="1">
      <c r="B690" s="218" t="s">
        <v>7514</v>
      </c>
      <c r="C690" s="219" t="s">
        <v>7891</v>
      </c>
      <c r="D690" s="220" t="s">
        <v>1980</v>
      </c>
      <c r="E690" s="221" t="s">
        <v>2296</v>
      </c>
      <c r="F690" s="222"/>
      <c r="G690" s="479"/>
      <c r="H690" s="204"/>
    </row>
    <row r="691" spans="2:8" ht="20.100000000000001" customHeight="1" thickBot="1">
      <c r="B691" s="341" t="s">
        <v>7278</v>
      </c>
      <c r="C691" s="501"/>
      <c r="D691" s="502"/>
      <c r="E691" s="466"/>
      <c r="F691" s="466"/>
      <c r="G691" s="467"/>
      <c r="H691" s="204"/>
    </row>
    <row r="692" spans="2:8" ht="16.5" customHeight="1">
      <c r="B692" s="205" t="s">
        <v>7516</v>
      </c>
      <c r="C692" s="206" t="s">
        <v>7892</v>
      </c>
      <c r="D692" s="207" t="s">
        <v>2277</v>
      </c>
      <c r="E692" s="208" t="s">
        <v>2296</v>
      </c>
      <c r="F692" s="209"/>
      <c r="G692" s="477" t="s">
        <v>6394</v>
      </c>
      <c r="H692" s="204"/>
    </row>
    <row r="693" spans="2:8" ht="30" customHeight="1">
      <c r="B693" s="211" t="s">
        <v>5887</v>
      </c>
      <c r="C693" s="212" t="s">
        <v>7893</v>
      </c>
      <c r="D693" s="213" t="s">
        <v>1367</v>
      </c>
      <c r="E693" s="214" t="s">
        <v>2296</v>
      </c>
      <c r="F693" s="215"/>
      <c r="G693" s="478"/>
      <c r="H693" s="204"/>
    </row>
    <row r="694" spans="2:8">
      <c r="B694" s="211" t="s">
        <v>5890</v>
      </c>
      <c r="C694" s="212" t="s">
        <v>7894</v>
      </c>
      <c r="D694" s="213" t="s">
        <v>3219</v>
      </c>
      <c r="E694" s="214" t="s">
        <v>2296</v>
      </c>
      <c r="F694" s="215"/>
      <c r="G694" s="478"/>
      <c r="H694" s="204"/>
    </row>
    <row r="695" spans="2:8">
      <c r="B695" s="211" t="s">
        <v>5892</v>
      </c>
      <c r="C695" s="212" t="s">
        <v>7895</v>
      </c>
      <c r="D695" s="213" t="s">
        <v>1367</v>
      </c>
      <c r="E695" s="214" t="s">
        <v>2296</v>
      </c>
      <c r="F695" s="215"/>
      <c r="G695" s="478"/>
      <c r="H695" s="204"/>
    </row>
    <row r="696" spans="2:8" ht="33">
      <c r="B696" s="211" t="s">
        <v>7286</v>
      </c>
      <c r="C696" s="212" t="s">
        <v>7896</v>
      </c>
      <c r="D696" s="213" t="s">
        <v>1356</v>
      </c>
      <c r="E696" s="214" t="s">
        <v>2281</v>
      </c>
      <c r="F696" s="215"/>
      <c r="G696" s="478"/>
      <c r="H696" s="204"/>
    </row>
    <row r="697" spans="2:8">
      <c r="B697" s="211" t="s">
        <v>7288</v>
      </c>
      <c r="C697" s="212" t="s">
        <v>7897</v>
      </c>
      <c r="D697" s="213" t="s">
        <v>1367</v>
      </c>
      <c r="E697" s="214" t="s">
        <v>2296</v>
      </c>
      <c r="F697" s="215"/>
      <c r="G697" s="478"/>
      <c r="H697" s="204"/>
    </row>
    <row r="698" spans="2:8" ht="33">
      <c r="B698" s="211" t="s">
        <v>7290</v>
      </c>
      <c r="C698" s="212" t="s">
        <v>7898</v>
      </c>
      <c r="D698" s="213" t="s">
        <v>1589</v>
      </c>
      <c r="E698" s="214" t="s">
        <v>2296</v>
      </c>
      <c r="F698" s="215"/>
      <c r="G698" s="478"/>
      <c r="H698" s="204"/>
    </row>
    <row r="699" spans="2:8" ht="33">
      <c r="B699" s="211" t="s">
        <v>7524</v>
      </c>
      <c r="C699" s="212" t="s">
        <v>7899</v>
      </c>
      <c r="D699" s="213" t="s">
        <v>1367</v>
      </c>
      <c r="E699" s="214" t="s">
        <v>2296</v>
      </c>
      <c r="F699" s="215"/>
      <c r="G699" s="478"/>
      <c r="H699" s="204"/>
    </row>
    <row r="700" spans="2:8" ht="33">
      <c r="B700" s="211" t="s">
        <v>7526</v>
      </c>
      <c r="C700" s="212" t="s">
        <v>7900</v>
      </c>
      <c r="D700" s="213" t="s">
        <v>2158</v>
      </c>
      <c r="E700" s="214" t="s">
        <v>2296</v>
      </c>
      <c r="F700" s="215"/>
      <c r="G700" s="478"/>
      <c r="H700" s="204"/>
    </row>
    <row r="701" spans="2:8" ht="33">
      <c r="B701" s="211" t="s">
        <v>7528</v>
      </c>
      <c r="C701" s="212" t="s">
        <v>7901</v>
      </c>
      <c r="D701" s="213" t="s">
        <v>1589</v>
      </c>
      <c r="E701" s="214" t="s">
        <v>2296</v>
      </c>
      <c r="F701" s="215"/>
      <c r="G701" s="478"/>
      <c r="H701" s="204"/>
    </row>
    <row r="702" spans="2:8" ht="33">
      <c r="B702" s="211" t="s">
        <v>5906</v>
      </c>
      <c r="C702" s="212" t="s">
        <v>7902</v>
      </c>
      <c r="D702" s="213" t="s">
        <v>1389</v>
      </c>
      <c r="E702" s="214" t="s">
        <v>2296</v>
      </c>
      <c r="F702" s="215"/>
      <c r="G702" s="478"/>
      <c r="H702" s="204"/>
    </row>
    <row r="703" spans="2:8">
      <c r="B703" s="211" t="s">
        <v>7531</v>
      </c>
      <c r="C703" s="212" t="s">
        <v>7903</v>
      </c>
      <c r="D703" s="213" t="s">
        <v>1980</v>
      </c>
      <c r="E703" s="214" t="s">
        <v>2296</v>
      </c>
      <c r="F703" s="215"/>
      <c r="G703" s="478"/>
      <c r="H703" s="204"/>
    </row>
    <row r="704" spans="2:8" ht="33">
      <c r="B704" s="211" t="s">
        <v>7301</v>
      </c>
      <c r="C704" s="212" t="s">
        <v>7904</v>
      </c>
      <c r="D704" s="213" t="s">
        <v>1356</v>
      </c>
      <c r="E704" s="214" t="s">
        <v>2281</v>
      </c>
      <c r="F704" s="215"/>
      <c r="G704" s="478"/>
      <c r="H704" s="204"/>
    </row>
    <row r="705" spans="2:8">
      <c r="B705" s="211" t="s">
        <v>7303</v>
      </c>
      <c r="C705" s="212" t="s">
        <v>7905</v>
      </c>
      <c r="D705" s="213" t="s">
        <v>1367</v>
      </c>
      <c r="E705" s="214" t="s">
        <v>2296</v>
      </c>
      <c r="F705" s="215"/>
      <c r="G705" s="478"/>
      <c r="H705" s="204"/>
    </row>
    <row r="706" spans="2:8" ht="33">
      <c r="B706" s="211" t="s">
        <v>7305</v>
      </c>
      <c r="C706" s="212" t="s">
        <v>7906</v>
      </c>
      <c r="D706" s="213" t="s">
        <v>1589</v>
      </c>
      <c r="E706" s="214" t="s">
        <v>2296</v>
      </c>
      <c r="F706" s="215"/>
      <c r="G706" s="478"/>
      <c r="H706" s="204"/>
    </row>
    <row r="707" spans="2:8" ht="33">
      <c r="B707" s="211" t="s">
        <v>7536</v>
      </c>
      <c r="C707" s="212" t="s">
        <v>7907</v>
      </c>
      <c r="D707" s="213" t="s">
        <v>1367</v>
      </c>
      <c r="E707" s="214" t="s">
        <v>2296</v>
      </c>
      <c r="F707" s="215"/>
      <c r="G707" s="478"/>
      <c r="H707" s="204"/>
    </row>
    <row r="708" spans="2:8" ht="33">
      <c r="B708" s="211" t="s">
        <v>7538</v>
      </c>
      <c r="C708" s="212" t="s">
        <v>7908</v>
      </c>
      <c r="D708" s="213" t="s">
        <v>2158</v>
      </c>
      <c r="E708" s="214" t="s">
        <v>2296</v>
      </c>
      <c r="F708" s="215"/>
      <c r="G708" s="478"/>
      <c r="H708" s="204"/>
    </row>
    <row r="709" spans="2:8" ht="33">
      <c r="B709" s="211" t="s">
        <v>7540</v>
      </c>
      <c r="C709" s="212" t="s">
        <v>7909</v>
      </c>
      <c r="D709" s="213" t="s">
        <v>1589</v>
      </c>
      <c r="E709" s="214" t="s">
        <v>2296</v>
      </c>
      <c r="F709" s="215"/>
      <c r="G709" s="478"/>
      <c r="H709" s="204"/>
    </row>
    <row r="710" spans="2:8" ht="33">
      <c r="B710" s="211" t="s">
        <v>5922</v>
      </c>
      <c r="C710" s="212" t="s">
        <v>7910</v>
      </c>
      <c r="D710" s="213" t="s">
        <v>1389</v>
      </c>
      <c r="E710" s="214" t="s">
        <v>2296</v>
      </c>
      <c r="F710" s="215"/>
      <c r="G710" s="478"/>
      <c r="H710" s="204"/>
    </row>
    <row r="711" spans="2:8">
      <c r="B711" s="211" t="s">
        <v>7543</v>
      </c>
      <c r="C711" s="212" t="s">
        <v>7911</v>
      </c>
      <c r="D711" s="213" t="s">
        <v>1980</v>
      </c>
      <c r="E711" s="214" t="s">
        <v>2296</v>
      </c>
      <c r="F711" s="215"/>
      <c r="G711" s="478"/>
      <c r="H711" s="204"/>
    </row>
    <row r="712" spans="2:8" ht="33">
      <c r="B712" s="211" t="s">
        <v>7316</v>
      </c>
      <c r="C712" s="212" t="s">
        <v>7912</v>
      </c>
      <c r="D712" s="213" t="s">
        <v>1356</v>
      </c>
      <c r="E712" s="214" t="s">
        <v>2281</v>
      </c>
      <c r="F712" s="215"/>
      <c r="G712" s="478"/>
      <c r="H712" s="204"/>
    </row>
    <row r="713" spans="2:8">
      <c r="B713" s="211" t="s">
        <v>7318</v>
      </c>
      <c r="C713" s="212" t="s">
        <v>7913</v>
      </c>
      <c r="D713" s="213" t="s">
        <v>1367</v>
      </c>
      <c r="E713" s="214" t="s">
        <v>2296</v>
      </c>
      <c r="F713" s="215"/>
      <c r="G713" s="478"/>
      <c r="H713" s="204"/>
    </row>
    <row r="714" spans="2:8" ht="33">
      <c r="B714" s="211" t="s">
        <v>7320</v>
      </c>
      <c r="C714" s="212" t="s">
        <v>7914</v>
      </c>
      <c r="D714" s="213" t="s">
        <v>1589</v>
      </c>
      <c r="E714" s="214" t="s">
        <v>2296</v>
      </c>
      <c r="F714" s="215"/>
      <c r="G714" s="478"/>
      <c r="H714" s="204"/>
    </row>
    <row r="715" spans="2:8" ht="33">
      <c r="B715" s="211" t="s">
        <v>7548</v>
      </c>
      <c r="C715" s="212" t="s">
        <v>7915</v>
      </c>
      <c r="D715" s="213" t="s">
        <v>1367</v>
      </c>
      <c r="E715" s="214" t="s">
        <v>2296</v>
      </c>
      <c r="F715" s="215"/>
      <c r="G715" s="478"/>
      <c r="H715" s="204"/>
    </row>
    <row r="716" spans="2:8" ht="33">
      <c r="B716" s="211" t="s">
        <v>7550</v>
      </c>
      <c r="C716" s="212" t="s">
        <v>7916</v>
      </c>
      <c r="D716" s="213" t="s">
        <v>2158</v>
      </c>
      <c r="E716" s="214" t="s">
        <v>2296</v>
      </c>
      <c r="F716" s="215"/>
      <c r="G716" s="478"/>
      <c r="H716" s="204"/>
    </row>
    <row r="717" spans="2:8" ht="33">
      <c r="B717" s="211" t="s">
        <v>7552</v>
      </c>
      <c r="C717" s="212" t="s">
        <v>7917</v>
      </c>
      <c r="D717" s="213" t="s">
        <v>1589</v>
      </c>
      <c r="E717" s="214" t="s">
        <v>2296</v>
      </c>
      <c r="F717" s="215"/>
      <c r="G717" s="478"/>
      <c r="H717" s="204"/>
    </row>
    <row r="718" spans="2:8" ht="33">
      <c r="B718" s="211" t="s">
        <v>5938</v>
      </c>
      <c r="C718" s="212" t="s">
        <v>7918</v>
      </c>
      <c r="D718" s="213" t="s">
        <v>1389</v>
      </c>
      <c r="E718" s="214" t="s">
        <v>2296</v>
      </c>
      <c r="F718" s="215"/>
      <c r="G718" s="478"/>
      <c r="H718" s="204"/>
    </row>
    <row r="719" spans="2:8" ht="17.25" thickBot="1">
      <c r="B719" s="218" t="s">
        <v>7555</v>
      </c>
      <c r="C719" s="219" t="s">
        <v>7919</v>
      </c>
      <c r="D719" s="220" t="s">
        <v>1980</v>
      </c>
      <c r="E719" s="221" t="s">
        <v>2296</v>
      </c>
      <c r="F719" s="222"/>
      <c r="G719" s="479"/>
      <c r="H719" s="204"/>
    </row>
    <row r="720" spans="2:8" ht="20.100000000000001" customHeight="1" thickBot="1">
      <c r="B720" s="341" t="s">
        <v>7331</v>
      </c>
      <c r="C720" s="501"/>
      <c r="D720" s="502"/>
      <c r="E720" s="466"/>
      <c r="F720" s="466"/>
      <c r="G720" s="467"/>
      <c r="H720" s="204"/>
    </row>
    <row r="721" spans="2:8">
      <c r="B721" s="205" t="s">
        <v>7557</v>
      </c>
      <c r="C721" s="206" t="s">
        <v>7920</v>
      </c>
      <c r="D721" s="207" t="s">
        <v>2277</v>
      </c>
      <c r="E721" s="208" t="s">
        <v>2296</v>
      </c>
      <c r="F721" s="209"/>
      <c r="G721" s="477" t="s">
        <v>6423</v>
      </c>
      <c r="H721" s="204"/>
    </row>
    <row r="722" spans="2:8">
      <c r="B722" s="211" t="s">
        <v>5945</v>
      </c>
      <c r="C722" s="212" t="s">
        <v>7921</v>
      </c>
      <c r="D722" s="213" t="s">
        <v>1367</v>
      </c>
      <c r="E722" s="214" t="s">
        <v>2296</v>
      </c>
      <c r="F722" s="215"/>
      <c r="G722" s="478"/>
      <c r="H722" s="204"/>
    </row>
    <row r="723" spans="2:8">
      <c r="B723" s="211" t="s">
        <v>5947</v>
      </c>
      <c r="C723" s="212" t="s">
        <v>7922</v>
      </c>
      <c r="D723" s="213" t="s">
        <v>3219</v>
      </c>
      <c r="E723" s="214" t="s">
        <v>2296</v>
      </c>
      <c r="F723" s="215"/>
      <c r="G723" s="478"/>
      <c r="H723" s="204"/>
    </row>
    <row r="724" spans="2:8">
      <c r="B724" s="211" t="s">
        <v>5949</v>
      </c>
      <c r="C724" s="212" t="s">
        <v>7923</v>
      </c>
      <c r="D724" s="213" t="s">
        <v>1367</v>
      </c>
      <c r="E724" s="214" t="s">
        <v>2296</v>
      </c>
      <c r="F724" s="215"/>
      <c r="G724" s="478"/>
      <c r="H724" s="204"/>
    </row>
    <row r="725" spans="2:8" ht="33">
      <c r="B725" s="211" t="s">
        <v>7337</v>
      </c>
      <c r="C725" s="212" t="s">
        <v>7924</v>
      </c>
      <c r="D725" s="213" t="s">
        <v>1356</v>
      </c>
      <c r="E725" s="214" t="s">
        <v>2281</v>
      </c>
      <c r="F725" s="215"/>
      <c r="G725" s="478"/>
      <c r="H725" s="204"/>
    </row>
    <row r="726" spans="2:8">
      <c r="B726" s="211" t="s">
        <v>7339</v>
      </c>
      <c r="C726" s="212" t="s">
        <v>7925</v>
      </c>
      <c r="D726" s="213" t="s">
        <v>1367</v>
      </c>
      <c r="E726" s="214" t="s">
        <v>2296</v>
      </c>
      <c r="F726" s="215"/>
      <c r="G726" s="478"/>
      <c r="H726" s="204"/>
    </row>
    <row r="727" spans="2:8" ht="33">
      <c r="B727" s="211" t="s">
        <v>7341</v>
      </c>
      <c r="C727" s="212" t="s">
        <v>7926</v>
      </c>
      <c r="D727" s="213" t="s">
        <v>1589</v>
      </c>
      <c r="E727" s="214" t="s">
        <v>2296</v>
      </c>
      <c r="F727" s="215"/>
      <c r="G727" s="478"/>
      <c r="H727" s="204"/>
    </row>
    <row r="728" spans="2:8" ht="33">
      <c r="B728" s="211" t="s">
        <v>7565</v>
      </c>
      <c r="C728" s="212" t="s">
        <v>7927</v>
      </c>
      <c r="D728" s="213" t="s">
        <v>1367</v>
      </c>
      <c r="E728" s="214" t="s">
        <v>2296</v>
      </c>
      <c r="F728" s="215"/>
      <c r="G728" s="478"/>
      <c r="H728" s="204"/>
    </row>
    <row r="729" spans="2:8" ht="33">
      <c r="B729" s="211" t="s">
        <v>7567</v>
      </c>
      <c r="C729" s="212" t="s">
        <v>7928</v>
      </c>
      <c r="D729" s="213" t="s">
        <v>2158</v>
      </c>
      <c r="E729" s="214" t="s">
        <v>2296</v>
      </c>
      <c r="F729" s="215"/>
      <c r="G729" s="478"/>
      <c r="H729" s="204"/>
    </row>
    <row r="730" spans="2:8" ht="33">
      <c r="B730" s="211" t="s">
        <v>7569</v>
      </c>
      <c r="C730" s="212" t="s">
        <v>7929</v>
      </c>
      <c r="D730" s="213" t="s">
        <v>1589</v>
      </c>
      <c r="E730" s="214" t="s">
        <v>2296</v>
      </c>
      <c r="F730" s="215"/>
      <c r="G730" s="478"/>
      <c r="H730" s="204"/>
    </row>
    <row r="731" spans="2:8" ht="33">
      <c r="B731" s="211" t="s">
        <v>5963</v>
      </c>
      <c r="C731" s="212" t="s">
        <v>7930</v>
      </c>
      <c r="D731" s="213" t="s">
        <v>1389</v>
      </c>
      <c r="E731" s="214" t="s">
        <v>2296</v>
      </c>
      <c r="F731" s="215"/>
      <c r="G731" s="478"/>
      <c r="H731" s="204"/>
    </row>
    <row r="732" spans="2:8">
      <c r="B732" s="211" t="s">
        <v>7572</v>
      </c>
      <c r="C732" s="212" t="s">
        <v>7931</v>
      </c>
      <c r="D732" s="213" t="s">
        <v>1980</v>
      </c>
      <c r="E732" s="214" t="s">
        <v>2296</v>
      </c>
      <c r="F732" s="215"/>
      <c r="G732" s="478"/>
      <c r="H732" s="204"/>
    </row>
    <row r="733" spans="2:8" ht="33">
      <c r="B733" s="211" t="s">
        <v>7352</v>
      </c>
      <c r="C733" s="212" t="s">
        <v>7932</v>
      </c>
      <c r="D733" s="213" t="s">
        <v>1356</v>
      </c>
      <c r="E733" s="214" t="s">
        <v>2281</v>
      </c>
      <c r="F733" s="215"/>
      <c r="G733" s="478"/>
      <c r="H733" s="204"/>
    </row>
    <row r="734" spans="2:8">
      <c r="B734" s="211" t="s">
        <v>7354</v>
      </c>
      <c r="C734" s="212" t="s">
        <v>7933</v>
      </c>
      <c r="D734" s="213" t="s">
        <v>1367</v>
      </c>
      <c r="E734" s="214" t="s">
        <v>2296</v>
      </c>
      <c r="F734" s="215"/>
      <c r="G734" s="478"/>
      <c r="H734" s="204"/>
    </row>
    <row r="735" spans="2:8" ht="33">
      <c r="B735" s="211" t="s">
        <v>7356</v>
      </c>
      <c r="C735" s="212" t="s">
        <v>7934</v>
      </c>
      <c r="D735" s="213" t="s">
        <v>1589</v>
      </c>
      <c r="E735" s="214" t="s">
        <v>2296</v>
      </c>
      <c r="F735" s="215"/>
      <c r="G735" s="478"/>
      <c r="H735" s="204"/>
    </row>
    <row r="736" spans="2:8" ht="33">
      <c r="B736" s="211" t="s">
        <v>7577</v>
      </c>
      <c r="C736" s="212" t="s">
        <v>7935</v>
      </c>
      <c r="D736" s="213" t="s">
        <v>1367</v>
      </c>
      <c r="E736" s="214" t="s">
        <v>2296</v>
      </c>
      <c r="F736" s="215"/>
      <c r="G736" s="478"/>
      <c r="H736" s="204"/>
    </row>
    <row r="737" spans="1:8" ht="33">
      <c r="B737" s="211" t="s">
        <v>7579</v>
      </c>
      <c r="C737" s="212" t="s">
        <v>7936</v>
      </c>
      <c r="D737" s="213" t="s">
        <v>2158</v>
      </c>
      <c r="E737" s="214" t="s">
        <v>2296</v>
      </c>
      <c r="F737" s="215"/>
      <c r="G737" s="478"/>
      <c r="H737" s="204"/>
    </row>
    <row r="738" spans="1:8" ht="33">
      <c r="B738" s="211" t="s">
        <v>7581</v>
      </c>
      <c r="C738" s="212" t="s">
        <v>7937</v>
      </c>
      <c r="D738" s="213" t="s">
        <v>1589</v>
      </c>
      <c r="E738" s="214" t="s">
        <v>2296</v>
      </c>
      <c r="F738" s="215"/>
      <c r="G738" s="478"/>
      <c r="H738" s="204"/>
    </row>
    <row r="739" spans="1:8" ht="33">
      <c r="B739" s="211" t="s">
        <v>5979</v>
      </c>
      <c r="C739" s="212" t="s">
        <v>7938</v>
      </c>
      <c r="D739" s="213" t="s">
        <v>1389</v>
      </c>
      <c r="E739" s="214" t="s">
        <v>2296</v>
      </c>
      <c r="F739" s="215"/>
      <c r="G739" s="478"/>
      <c r="H739" s="204"/>
    </row>
    <row r="740" spans="1:8">
      <c r="B740" s="211" t="s">
        <v>7584</v>
      </c>
      <c r="C740" s="212" t="s">
        <v>7939</v>
      </c>
      <c r="D740" s="213" t="s">
        <v>1980</v>
      </c>
      <c r="E740" s="214" t="s">
        <v>2296</v>
      </c>
      <c r="F740" s="215"/>
      <c r="G740" s="478"/>
      <c r="H740" s="204"/>
    </row>
    <row r="741" spans="1:8" ht="33">
      <c r="B741" s="211" t="s">
        <v>7367</v>
      </c>
      <c r="C741" s="212" t="s">
        <v>7940</v>
      </c>
      <c r="D741" s="213" t="s">
        <v>1356</v>
      </c>
      <c r="E741" s="214" t="s">
        <v>2281</v>
      </c>
      <c r="F741" s="215"/>
      <c r="G741" s="478"/>
      <c r="H741" s="204"/>
    </row>
    <row r="742" spans="1:8">
      <c r="B742" s="211" t="s">
        <v>7369</v>
      </c>
      <c r="C742" s="212" t="s">
        <v>7941</v>
      </c>
      <c r="D742" s="213" t="s">
        <v>1367</v>
      </c>
      <c r="E742" s="214" t="s">
        <v>2296</v>
      </c>
      <c r="F742" s="215"/>
      <c r="G742" s="478"/>
      <c r="H742" s="204"/>
    </row>
    <row r="743" spans="1:8" ht="33">
      <c r="B743" s="211" t="s">
        <v>7371</v>
      </c>
      <c r="C743" s="212" t="s">
        <v>7942</v>
      </c>
      <c r="D743" s="213" t="s">
        <v>1589</v>
      </c>
      <c r="E743" s="214" t="s">
        <v>2296</v>
      </c>
      <c r="F743" s="215"/>
      <c r="G743" s="478"/>
      <c r="H743" s="204"/>
    </row>
    <row r="744" spans="1:8" ht="33">
      <c r="B744" s="211" t="s">
        <v>7589</v>
      </c>
      <c r="C744" s="212" t="s">
        <v>7943</v>
      </c>
      <c r="D744" s="213" t="s">
        <v>1367</v>
      </c>
      <c r="E744" s="214" t="s">
        <v>2296</v>
      </c>
      <c r="F744" s="215"/>
      <c r="G744" s="478"/>
      <c r="H744" s="204"/>
    </row>
    <row r="745" spans="1:8" ht="33">
      <c r="B745" s="211" t="s">
        <v>7591</v>
      </c>
      <c r="C745" s="212" t="s">
        <v>7944</v>
      </c>
      <c r="D745" s="213" t="s">
        <v>2158</v>
      </c>
      <c r="E745" s="214" t="s">
        <v>2296</v>
      </c>
      <c r="F745" s="215"/>
      <c r="G745" s="478"/>
      <c r="H745" s="204"/>
    </row>
    <row r="746" spans="1:8" ht="33">
      <c r="B746" s="211" t="s">
        <v>7593</v>
      </c>
      <c r="C746" s="212" t="s">
        <v>7945</v>
      </c>
      <c r="D746" s="213" t="s">
        <v>1589</v>
      </c>
      <c r="E746" s="214" t="s">
        <v>2296</v>
      </c>
      <c r="F746" s="215"/>
      <c r="G746" s="478"/>
      <c r="H746" s="204"/>
    </row>
    <row r="747" spans="1:8" ht="33">
      <c r="B747" s="211" t="s">
        <v>5995</v>
      </c>
      <c r="C747" s="212" t="s">
        <v>7946</v>
      </c>
      <c r="D747" s="213" t="s">
        <v>1389</v>
      </c>
      <c r="E747" s="214" t="s">
        <v>2296</v>
      </c>
      <c r="F747" s="215"/>
      <c r="G747" s="478"/>
      <c r="H747" s="204"/>
    </row>
    <row r="748" spans="1:8" ht="17.25" thickBot="1">
      <c r="B748" s="218" t="s">
        <v>7596</v>
      </c>
      <c r="C748" s="219" t="s">
        <v>7947</v>
      </c>
      <c r="D748" s="220" t="s">
        <v>1980</v>
      </c>
      <c r="E748" s="221" t="s">
        <v>2296</v>
      </c>
      <c r="F748" s="222"/>
      <c r="G748" s="479"/>
      <c r="H748" s="204"/>
    </row>
    <row r="749" spans="1:8" s="44" customFormat="1" ht="18">
      <c r="A749" s="8"/>
      <c r="B749" s="510" t="s">
        <v>7382</v>
      </c>
      <c r="C749" s="511"/>
      <c r="D749" s="442"/>
      <c r="E749" s="275"/>
      <c r="F749" s="275"/>
      <c r="G749" s="370"/>
      <c r="H749" s="204"/>
    </row>
    <row r="750" spans="1:8" s="44" customFormat="1" ht="18.75" thickBot="1">
      <c r="A750" s="8"/>
      <c r="B750" s="512" t="s">
        <v>7005</v>
      </c>
      <c r="C750" s="513"/>
      <c r="D750" s="312"/>
      <c r="E750" s="282"/>
      <c r="F750" s="282"/>
      <c r="G750" s="309"/>
      <c r="H750" s="204"/>
    </row>
    <row r="751" spans="1:8" s="44" customFormat="1" ht="20.100000000000001" customHeight="1" thickBot="1">
      <c r="A751" s="8"/>
      <c r="B751" s="341" t="s">
        <v>7219</v>
      </c>
      <c r="C751" s="501"/>
      <c r="D751" s="502"/>
      <c r="E751" s="466"/>
      <c r="F751" s="466"/>
      <c r="G751" s="467"/>
      <c r="H751" s="204"/>
    </row>
    <row r="752" spans="1:8" ht="16.5" customHeight="1">
      <c r="B752" s="205" t="s">
        <v>5820</v>
      </c>
      <c r="C752" s="206" t="s">
        <v>7948</v>
      </c>
      <c r="D752" s="207" t="s">
        <v>1367</v>
      </c>
      <c r="E752" s="208" t="s">
        <v>2296</v>
      </c>
      <c r="F752" s="209"/>
      <c r="G752" s="477" t="s">
        <v>6366</v>
      </c>
      <c r="H752" s="204"/>
    </row>
    <row r="753" spans="2:8">
      <c r="B753" s="211" t="s">
        <v>5822</v>
      </c>
      <c r="C753" s="212" t="s">
        <v>7949</v>
      </c>
      <c r="D753" s="213" t="s">
        <v>3219</v>
      </c>
      <c r="E753" s="214" t="s">
        <v>2296</v>
      </c>
      <c r="F753" s="215"/>
      <c r="G753" s="478"/>
      <c r="H753" s="204"/>
    </row>
    <row r="754" spans="2:8">
      <c r="B754" s="211" t="s">
        <v>5825</v>
      </c>
      <c r="C754" s="212" t="s">
        <v>7950</v>
      </c>
      <c r="D754" s="213" t="s">
        <v>1367</v>
      </c>
      <c r="E754" s="214" t="s">
        <v>2296</v>
      </c>
      <c r="F754" s="215"/>
      <c r="G754" s="478"/>
      <c r="H754" s="204"/>
    </row>
    <row r="755" spans="2:8" ht="33">
      <c r="B755" s="211" t="s">
        <v>7226</v>
      </c>
      <c r="C755" s="212" t="s">
        <v>7951</v>
      </c>
      <c r="D755" s="213" t="s">
        <v>1356</v>
      </c>
      <c r="E755" s="214" t="s">
        <v>2281</v>
      </c>
      <c r="F755" s="215"/>
      <c r="G755" s="478"/>
      <c r="H755" s="204"/>
    </row>
    <row r="756" spans="2:8">
      <c r="B756" s="211" t="s">
        <v>7228</v>
      </c>
      <c r="C756" s="212" t="s">
        <v>7952</v>
      </c>
      <c r="D756" s="213" t="s">
        <v>1367</v>
      </c>
      <c r="E756" s="214" t="s">
        <v>2296</v>
      </c>
      <c r="F756" s="215"/>
      <c r="G756" s="478"/>
      <c r="H756" s="204"/>
    </row>
    <row r="757" spans="2:8" ht="33">
      <c r="B757" s="211" t="s">
        <v>7231</v>
      </c>
      <c r="C757" s="212" t="s">
        <v>7953</v>
      </c>
      <c r="D757" s="213" t="s">
        <v>1589</v>
      </c>
      <c r="E757" s="214" t="s">
        <v>2296</v>
      </c>
      <c r="F757" s="215"/>
      <c r="G757" s="478"/>
      <c r="H757" s="204"/>
    </row>
    <row r="758" spans="2:8" ht="33">
      <c r="B758" s="211" t="s">
        <v>7483</v>
      </c>
      <c r="C758" s="212" t="s">
        <v>7954</v>
      </c>
      <c r="D758" s="213" t="s">
        <v>1367</v>
      </c>
      <c r="E758" s="214" t="s">
        <v>2296</v>
      </c>
      <c r="F758" s="215"/>
      <c r="G758" s="478"/>
      <c r="H758" s="204"/>
    </row>
    <row r="759" spans="2:8" ht="33">
      <c r="B759" s="211" t="s">
        <v>7485</v>
      </c>
      <c r="C759" s="212" t="s">
        <v>7955</v>
      </c>
      <c r="D759" s="213" t="s">
        <v>2158</v>
      </c>
      <c r="E759" s="214" t="s">
        <v>2296</v>
      </c>
      <c r="F759" s="215"/>
      <c r="G759" s="478"/>
      <c r="H759" s="204"/>
    </row>
    <row r="760" spans="2:8" ht="33">
      <c r="B760" s="211" t="s">
        <v>7487</v>
      </c>
      <c r="C760" s="212" t="s">
        <v>7956</v>
      </c>
      <c r="D760" s="213" t="s">
        <v>1589</v>
      </c>
      <c r="E760" s="214" t="s">
        <v>2296</v>
      </c>
      <c r="F760" s="215"/>
      <c r="G760" s="478"/>
      <c r="H760" s="204"/>
    </row>
    <row r="761" spans="2:8" ht="33">
      <c r="B761" s="211" t="s">
        <v>5843</v>
      </c>
      <c r="C761" s="212" t="s">
        <v>7957</v>
      </c>
      <c r="D761" s="213" t="s">
        <v>1389</v>
      </c>
      <c r="E761" s="214" t="s">
        <v>2296</v>
      </c>
      <c r="F761" s="215"/>
      <c r="G761" s="478"/>
      <c r="H761" s="204"/>
    </row>
    <row r="762" spans="2:8">
      <c r="B762" s="211" t="s">
        <v>7490</v>
      </c>
      <c r="C762" s="212" t="s">
        <v>7958</v>
      </c>
      <c r="D762" s="213" t="s">
        <v>1980</v>
      </c>
      <c r="E762" s="214" t="s">
        <v>2296</v>
      </c>
      <c r="F762" s="215"/>
      <c r="G762" s="478"/>
      <c r="H762" s="204"/>
    </row>
    <row r="763" spans="2:8" ht="33">
      <c r="B763" s="211" t="s">
        <v>7248</v>
      </c>
      <c r="C763" s="212" t="s">
        <v>7959</v>
      </c>
      <c r="D763" s="213" t="s">
        <v>1356</v>
      </c>
      <c r="E763" s="214" t="s">
        <v>2281</v>
      </c>
      <c r="F763" s="215"/>
      <c r="G763" s="478"/>
      <c r="H763" s="204"/>
    </row>
    <row r="764" spans="2:8">
      <c r="B764" s="211" t="s">
        <v>7250</v>
      </c>
      <c r="C764" s="212" t="s">
        <v>7960</v>
      </c>
      <c r="D764" s="213" t="s">
        <v>1367</v>
      </c>
      <c r="E764" s="214" t="s">
        <v>2296</v>
      </c>
      <c r="F764" s="215"/>
      <c r="G764" s="478"/>
      <c r="H764" s="204"/>
    </row>
    <row r="765" spans="2:8" ht="33">
      <c r="B765" s="211" t="s">
        <v>7252</v>
      </c>
      <c r="C765" s="212" t="s">
        <v>7961</v>
      </c>
      <c r="D765" s="213" t="s">
        <v>1589</v>
      </c>
      <c r="E765" s="214" t="s">
        <v>2296</v>
      </c>
      <c r="F765" s="215"/>
      <c r="G765" s="478"/>
      <c r="H765" s="204"/>
    </row>
    <row r="766" spans="2:8" ht="33">
      <c r="B766" s="211" t="s">
        <v>7495</v>
      </c>
      <c r="C766" s="212" t="s">
        <v>7962</v>
      </c>
      <c r="D766" s="213" t="s">
        <v>1367</v>
      </c>
      <c r="E766" s="214" t="s">
        <v>2296</v>
      </c>
      <c r="F766" s="215"/>
      <c r="G766" s="478"/>
      <c r="H766" s="204"/>
    </row>
    <row r="767" spans="2:8" ht="33">
      <c r="B767" s="211" t="s">
        <v>7497</v>
      </c>
      <c r="C767" s="212" t="s">
        <v>7963</v>
      </c>
      <c r="D767" s="213" t="s">
        <v>2158</v>
      </c>
      <c r="E767" s="214" t="s">
        <v>2296</v>
      </c>
      <c r="F767" s="215"/>
      <c r="G767" s="478"/>
      <c r="H767" s="204"/>
    </row>
    <row r="768" spans="2:8" ht="33">
      <c r="B768" s="211" t="s">
        <v>7499</v>
      </c>
      <c r="C768" s="212" t="s">
        <v>7964</v>
      </c>
      <c r="D768" s="213" t="s">
        <v>1589</v>
      </c>
      <c r="E768" s="214" t="s">
        <v>2296</v>
      </c>
      <c r="F768" s="215"/>
      <c r="G768" s="478"/>
      <c r="H768" s="204"/>
    </row>
    <row r="769" spans="1:8" ht="33">
      <c r="B769" s="211" t="s">
        <v>5862</v>
      </c>
      <c r="C769" s="212" t="s">
        <v>7965</v>
      </c>
      <c r="D769" s="213" t="s">
        <v>1389</v>
      </c>
      <c r="E769" s="214" t="s">
        <v>2296</v>
      </c>
      <c r="F769" s="215"/>
      <c r="G769" s="478"/>
      <c r="H769" s="204"/>
    </row>
    <row r="770" spans="1:8">
      <c r="B770" s="211" t="s">
        <v>7502</v>
      </c>
      <c r="C770" s="212" t="s">
        <v>7966</v>
      </c>
      <c r="D770" s="213" t="s">
        <v>1980</v>
      </c>
      <c r="E770" s="214" t="s">
        <v>2296</v>
      </c>
      <c r="F770" s="215"/>
      <c r="G770" s="478"/>
      <c r="H770" s="204"/>
    </row>
    <row r="771" spans="1:8" ht="33">
      <c r="B771" s="211" t="s">
        <v>7263</v>
      </c>
      <c r="C771" s="212" t="s">
        <v>7967</v>
      </c>
      <c r="D771" s="213" t="s">
        <v>1356</v>
      </c>
      <c r="E771" s="214" t="s">
        <v>2281</v>
      </c>
      <c r="F771" s="215"/>
      <c r="G771" s="478"/>
      <c r="H771" s="204"/>
    </row>
    <row r="772" spans="1:8">
      <c r="B772" s="211" t="s">
        <v>7265</v>
      </c>
      <c r="C772" s="212" t="s">
        <v>7968</v>
      </c>
      <c r="D772" s="213" t="s">
        <v>1367</v>
      </c>
      <c r="E772" s="214" t="s">
        <v>2296</v>
      </c>
      <c r="F772" s="215"/>
      <c r="G772" s="478"/>
      <c r="H772" s="204"/>
    </row>
    <row r="773" spans="1:8" ht="33">
      <c r="B773" s="211" t="s">
        <v>7267</v>
      </c>
      <c r="C773" s="212" t="s">
        <v>7969</v>
      </c>
      <c r="D773" s="213" t="s">
        <v>1589</v>
      </c>
      <c r="E773" s="214" t="s">
        <v>2296</v>
      </c>
      <c r="F773" s="215"/>
      <c r="G773" s="478"/>
      <c r="H773" s="204"/>
    </row>
    <row r="774" spans="1:8" ht="33">
      <c r="B774" s="211" t="s">
        <v>7507</v>
      </c>
      <c r="C774" s="212" t="s">
        <v>7970</v>
      </c>
      <c r="D774" s="213" t="s">
        <v>1367</v>
      </c>
      <c r="E774" s="214" t="s">
        <v>2296</v>
      </c>
      <c r="F774" s="215"/>
      <c r="G774" s="478"/>
      <c r="H774" s="204"/>
    </row>
    <row r="775" spans="1:8" ht="33">
      <c r="B775" s="211" t="s">
        <v>7509</v>
      </c>
      <c r="C775" s="212" t="s">
        <v>7971</v>
      </c>
      <c r="D775" s="213" t="s">
        <v>2158</v>
      </c>
      <c r="E775" s="214" t="s">
        <v>2296</v>
      </c>
      <c r="F775" s="215"/>
      <c r="G775" s="478"/>
      <c r="H775" s="204"/>
    </row>
    <row r="776" spans="1:8" ht="33">
      <c r="B776" s="211" t="s">
        <v>7511</v>
      </c>
      <c r="C776" s="212" t="s">
        <v>7972</v>
      </c>
      <c r="D776" s="213" t="s">
        <v>1589</v>
      </c>
      <c r="E776" s="214" t="s">
        <v>2296</v>
      </c>
      <c r="F776" s="215"/>
      <c r="G776" s="478"/>
      <c r="H776" s="204"/>
    </row>
    <row r="777" spans="1:8" ht="33">
      <c r="B777" s="211" t="s">
        <v>5879</v>
      </c>
      <c r="C777" s="212" t="s">
        <v>7973</v>
      </c>
      <c r="D777" s="213" t="s">
        <v>1389</v>
      </c>
      <c r="E777" s="214" t="s">
        <v>2296</v>
      </c>
      <c r="F777" s="215"/>
      <c r="G777" s="478"/>
      <c r="H777" s="204"/>
    </row>
    <row r="778" spans="1:8" ht="17.25" thickBot="1">
      <c r="B778" s="218" t="s">
        <v>7514</v>
      </c>
      <c r="C778" s="219" t="s">
        <v>7974</v>
      </c>
      <c r="D778" s="220" t="s">
        <v>1980</v>
      </c>
      <c r="E778" s="221" t="s">
        <v>2296</v>
      </c>
      <c r="F778" s="222"/>
      <c r="G778" s="479"/>
      <c r="H778" s="204"/>
    </row>
    <row r="779" spans="1:8" s="44" customFormat="1" ht="20.100000000000001" customHeight="1" thickBot="1">
      <c r="A779" s="8"/>
      <c r="B779" s="341" t="s">
        <v>7278</v>
      </c>
      <c r="C779" s="501"/>
      <c r="D779" s="502"/>
      <c r="E779" s="466"/>
      <c r="F779" s="466"/>
      <c r="G779" s="467"/>
      <c r="H779" s="204"/>
    </row>
    <row r="780" spans="1:8" ht="16.5" customHeight="1">
      <c r="B780" s="205" t="s">
        <v>7516</v>
      </c>
      <c r="C780" s="206" t="s">
        <v>7975</v>
      </c>
      <c r="D780" s="207" t="s">
        <v>2277</v>
      </c>
      <c r="E780" s="208" t="s">
        <v>2296</v>
      </c>
      <c r="F780" s="209"/>
      <c r="G780" s="477" t="s">
        <v>6394</v>
      </c>
      <c r="H780" s="204"/>
    </row>
    <row r="781" spans="1:8">
      <c r="B781" s="211" t="s">
        <v>5887</v>
      </c>
      <c r="C781" s="212" t="s">
        <v>7976</v>
      </c>
      <c r="D781" s="213" t="s">
        <v>1367</v>
      </c>
      <c r="E781" s="214" t="s">
        <v>2296</v>
      </c>
      <c r="F781" s="215"/>
      <c r="G781" s="478"/>
      <c r="H781" s="204"/>
    </row>
    <row r="782" spans="1:8">
      <c r="B782" s="211" t="s">
        <v>5890</v>
      </c>
      <c r="C782" s="212" t="s">
        <v>7977</v>
      </c>
      <c r="D782" s="213" t="s">
        <v>3219</v>
      </c>
      <c r="E782" s="214" t="s">
        <v>2296</v>
      </c>
      <c r="F782" s="215"/>
      <c r="G782" s="478"/>
      <c r="H782" s="204"/>
    </row>
    <row r="783" spans="1:8">
      <c r="B783" s="211" t="s">
        <v>5892</v>
      </c>
      <c r="C783" s="212" t="s">
        <v>7978</v>
      </c>
      <c r="D783" s="213" t="s">
        <v>1367</v>
      </c>
      <c r="E783" s="214" t="s">
        <v>2296</v>
      </c>
      <c r="F783" s="215"/>
      <c r="G783" s="478"/>
      <c r="H783" s="204"/>
    </row>
    <row r="784" spans="1:8" ht="33">
      <c r="B784" s="211" t="s">
        <v>7286</v>
      </c>
      <c r="C784" s="212" t="s">
        <v>7979</v>
      </c>
      <c r="D784" s="213" t="s">
        <v>1356</v>
      </c>
      <c r="E784" s="214" t="s">
        <v>2281</v>
      </c>
      <c r="F784" s="215"/>
      <c r="G784" s="478"/>
      <c r="H784" s="204"/>
    </row>
    <row r="785" spans="2:8">
      <c r="B785" s="211" t="s">
        <v>7288</v>
      </c>
      <c r="C785" s="212" t="s">
        <v>7980</v>
      </c>
      <c r="D785" s="213" t="s">
        <v>1367</v>
      </c>
      <c r="E785" s="214" t="s">
        <v>2296</v>
      </c>
      <c r="F785" s="215"/>
      <c r="G785" s="478"/>
      <c r="H785" s="204"/>
    </row>
    <row r="786" spans="2:8" ht="33">
      <c r="B786" s="211" t="s">
        <v>7290</v>
      </c>
      <c r="C786" s="212" t="s">
        <v>7981</v>
      </c>
      <c r="D786" s="213" t="s">
        <v>1589</v>
      </c>
      <c r="E786" s="214" t="s">
        <v>2296</v>
      </c>
      <c r="F786" s="215"/>
      <c r="G786" s="478"/>
      <c r="H786" s="204"/>
    </row>
    <row r="787" spans="2:8" ht="33">
      <c r="B787" s="211" t="s">
        <v>7524</v>
      </c>
      <c r="C787" s="212" t="s">
        <v>7982</v>
      </c>
      <c r="D787" s="213" t="s">
        <v>1367</v>
      </c>
      <c r="E787" s="214" t="s">
        <v>2296</v>
      </c>
      <c r="F787" s="215"/>
      <c r="G787" s="478"/>
      <c r="H787" s="204"/>
    </row>
    <row r="788" spans="2:8" ht="33">
      <c r="B788" s="211" t="s">
        <v>7526</v>
      </c>
      <c r="C788" s="212" t="s">
        <v>7983</v>
      </c>
      <c r="D788" s="213" t="s">
        <v>2158</v>
      </c>
      <c r="E788" s="214" t="s">
        <v>2296</v>
      </c>
      <c r="F788" s="215"/>
      <c r="G788" s="478"/>
      <c r="H788" s="204"/>
    </row>
    <row r="789" spans="2:8" ht="33">
      <c r="B789" s="211" t="s">
        <v>7528</v>
      </c>
      <c r="C789" s="212" t="s">
        <v>7984</v>
      </c>
      <c r="D789" s="213" t="s">
        <v>1589</v>
      </c>
      <c r="E789" s="214" t="s">
        <v>2296</v>
      </c>
      <c r="F789" s="215"/>
      <c r="G789" s="478"/>
      <c r="H789" s="204"/>
    </row>
    <row r="790" spans="2:8" ht="33">
      <c r="B790" s="211" t="s">
        <v>5906</v>
      </c>
      <c r="C790" s="212" t="s">
        <v>7985</v>
      </c>
      <c r="D790" s="213" t="s">
        <v>1389</v>
      </c>
      <c r="E790" s="214" t="s">
        <v>2296</v>
      </c>
      <c r="F790" s="215"/>
      <c r="G790" s="478"/>
      <c r="H790" s="204"/>
    </row>
    <row r="791" spans="2:8">
      <c r="B791" s="211" t="s">
        <v>7531</v>
      </c>
      <c r="C791" s="212" t="s">
        <v>7986</v>
      </c>
      <c r="D791" s="213" t="s">
        <v>1980</v>
      </c>
      <c r="E791" s="214" t="s">
        <v>2296</v>
      </c>
      <c r="F791" s="215"/>
      <c r="G791" s="478"/>
      <c r="H791" s="204"/>
    </row>
    <row r="792" spans="2:8" ht="33">
      <c r="B792" s="211" t="s">
        <v>7301</v>
      </c>
      <c r="C792" s="212" t="s">
        <v>7987</v>
      </c>
      <c r="D792" s="213" t="s">
        <v>1356</v>
      </c>
      <c r="E792" s="214" t="s">
        <v>2281</v>
      </c>
      <c r="F792" s="215"/>
      <c r="G792" s="478"/>
      <c r="H792" s="204"/>
    </row>
    <row r="793" spans="2:8">
      <c r="B793" s="211" t="s">
        <v>7303</v>
      </c>
      <c r="C793" s="212" t="s">
        <v>7988</v>
      </c>
      <c r="D793" s="213" t="s">
        <v>1367</v>
      </c>
      <c r="E793" s="214" t="s">
        <v>2296</v>
      </c>
      <c r="F793" s="215"/>
      <c r="G793" s="478"/>
      <c r="H793" s="204"/>
    </row>
    <row r="794" spans="2:8" ht="33">
      <c r="B794" s="211" t="s">
        <v>7305</v>
      </c>
      <c r="C794" s="212" t="s">
        <v>7989</v>
      </c>
      <c r="D794" s="213" t="s">
        <v>1589</v>
      </c>
      <c r="E794" s="214" t="s">
        <v>2296</v>
      </c>
      <c r="F794" s="215"/>
      <c r="G794" s="478"/>
      <c r="H794" s="204"/>
    </row>
    <row r="795" spans="2:8" ht="33">
      <c r="B795" s="211" t="s">
        <v>7536</v>
      </c>
      <c r="C795" s="212" t="s">
        <v>7990</v>
      </c>
      <c r="D795" s="213" t="s">
        <v>1367</v>
      </c>
      <c r="E795" s="214" t="s">
        <v>2296</v>
      </c>
      <c r="F795" s="215"/>
      <c r="G795" s="478"/>
      <c r="H795" s="204"/>
    </row>
    <row r="796" spans="2:8" ht="33">
      <c r="B796" s="211" t="s">
        <v>7538</v>
      </c>
      <c r="C796" s="212" t="s">
        <v>7991</v>
      </c>
      <c r="D796" s="213" t="s">
        <v>2158</v>
      </c>
      <c r="E796" s="214" t="s">
        <v>2296</v>
      </c>
      <c r="F796" s="215"/>
      <c r="G796" s="478"/>
      <c r="H796" s="204"/>
    </row>
    <row r="797" spans="2:8" ht="33">
      <c r="B797" s="211" t="s">
        <v>7540</v>
      </c>
      <c r="C797" s="212" t="s">
        <v>7992</v>
      </c>
      <c r="D797" s="213" t="s">
        <v>1589</v>
      </c>
      <c r="E797" s="214" t="s">
        <v>2296</v>
      </c>
      <c r="F797" s="215"/>
      <c r="G797" s="478"/>
      <c r="H797" s="204"/>
    </row>
    <row r="798" spans="2:8" ht="33">
      <c r="B798" s="211" t="s">
        <v>5922</v>
      </c>
      <c r="C798" s="212" t="s">
        <v>7993</v>
      </c>
      <c r="D798" s="213" t="s">
        <v>1389</v>
      </c>
      <c r="E798" s="214" t="s">
        <v>2296</v>
      </c>
      <c r="F798" s="215"/>
      <c r="G798" s="478"/>
      <c r="H798" s="204"/>
    </row>
    <row r="799" spans="2:8">
      <c r="B799" s="211" t="s">
        <v>7543</v>
      </c>
      <c r="C799" s="212" t="s">
        <v>7994</v>
      </c>
      <c r="D799" s="213" t="s">
        <v>1980</v>
      </c>
      <c r="E799" s="214" t="s">
        <v>2296</v>
      </c>
      <c r="F799" s="215"/>
      <c r="G799" s="478"/>
      <c r="H799" s="204"/>
    </row>
    <row r="800" spans="2:8" ht="33">
      <c r="B800" s="211" t="s">
        <v>7316</v>
      </c>
      <c r="C800" s="212" t="s">
        <v>7995</v>
      </c>
      <c r="D800" s="213" t="s">
        <v>1356</v>
      </c>
      <c r="E800" s="214" t="s">
        <v>2281</v>
      </c>
      <c r="F800" s="215"/>
      <c r="G800" s="478"/>
      <c r="H800" s="204"/>
    </row>
    <row r="801" spans="1:8">
      <c r="B801" s="211" t="s">
        <v>7318</v>
      </c>
      <c r="C801" s="212" t="s">
        <v>7996</v>
      </c>
      <c r="D801" s="213" t="s">
        <v>1367</v>
      </c>
      <c r="E801" s="214" t="s">
        <v>2296</v>
      </c>
      <c r="F801" s="215"/>
      <c r="G801" s="478"/>
      <c r="H801" s="204"/>
    </row>
    <row r="802" spans="1:8" ht="33">
      <c r="B802" s="211" t="s">
        <v>7320</v>
      </c>
      <c r="C802" s="212" t="s">
        <v>7997</v>
      </c>
      <c r="D802" s="213" t="s">
        <v>1589</v>
      </c>
      <c r="E802" s="214" t="s">
        <v>2296</v>
      </c>
      <c r="F802" s="215"/>
      <c r="G802" s="478"/>
      <c r="H802" s="204"/>
    </row>
    <row r="803" spans="1:8" ht="33">
      <c r="B803" s="211" t="s">
        <v>7548</v>
      </c>
      <c r="C803" s="212" t="s">
        <v>7998</v>
      </c>
      <c r="D803" s="213" t="s">
        <v>1367</v>
      </c>
      <c r="E803" s="214" t="s">
        <v>2296</v>
      </c>
      <c r="F803" s="215"/>
      <c r="G803" s="478"/>
      <c r="H803" s="204"/>
    </row>
    <row r="804" spans="1:8" ht="33">
      <c r="B804" s="211" t="s">
        <v>7550</v>
      </c>
      <c r="C804" s="212" t="s">
        <v>7999</v>
      </c>
      <c r="D804" s="213" t="s">
        <v>2158</v>
      </c>
      <c r="E804" s="214" t="s">
        <v>2296</v>
      </c>
      <c r="F804" s="215"/>
      <c r="G804" s="478"/>
      <c r="H804" s="204"/>
    </row>
    <row r="805" spans="1:8" ht="33">
      <c r="B805" s="211" t="s">
        <v>7552</v>
      </c>
      <c r="C805" s="212" t="s">
        <v>8000</v>
      </c>
      <c r="D805" s="213" t="s">
        <v>1589</v>
      </c>
      <c r="E805" s="214" t="s">
        <v>2296</v>
      </c>
      <c r="F805" s="215"/>
      <c r="G805" s="478"/>
      <c r="H805" s="204"/>
    </row>
    <row r="806" spans="1:8" ht="33">
      <c r="B806" s="211" t="s">
        <v>5938</v>
      </c>
      <c r="C806" s="212" t="s">
        <v>8001</v>
      </c>
      <c r="D806" s="213" t="s">
        <v>1389</v>
      </c>
      <c r="E806" s="214" t="s">
        <v>2296</v>
      </c>
      <c r="F806" s="215"/>
      <c r="G806" s="478"/>
      <c r="H806" s="204"/>
    </row>
    <row r="807" spans="1:8" ht="17.25" thickBot="1">
      <c r="B807" s="218" t="s">
        <v>7555</v>
      </c>
      <c r="C807" s="219" t="s">
        <v>8002</v>
      </c>
      <c r="D807" s="220" t="s">
        <v>1980</v>
      </c>
      <c r="E807" s="221" t="s">
        <v>2296</v>
      </c>
      <c r="F807" s="222"/>
      <c r="G807" s="479"/>
      <c r="H807" s="204"/>
    </row>
    <row r="808" spans="1:8" s="44" customFormat="1" ht="20.100000000000001" customHeight="1" thickBot="1">
      <c r="A808" s="8"/>
      <c r="B808" s="341" t="s">
        <v>7331</v>
      </c>
      <c r="C808" s="501"/>
      <c r="D808" s="502"/>
      <c r="E808" s="466"/>
      <c r="F808" s="466"/>
      <c r="G808" s="467"/>
      <c r="H808" s="204"/>
    </row>
    <row r="809" spans="1:8" ht="16.5" customHeight="1">
      <c r="B809" s="205" t="s">
        <v>7557</v>
      </c>
      <c r="C809" s="206" t="s">
        <v>8003</v>
      </c>
      <c r="D809" s="207" t="s">
        <v>2277</v>
      </c>
      <c r="E809" s="208" t="s">
        <v>2296</v>
      </c>
      <c r="F809" s="209"/>
      <c r="G809" s="477" t="s">
        <v>6423</v>
      </c>
      <c r="H809" s="204"/>
    </row>
    <row r="810" spans="1:8">
      <c r="B810" s="211" t="s">
        <v>5945</v>
      </c>
      <c r="C810" s="212" t="s">
        <v>8004</v>
      </c>
      <c r="D810" s="213" t="s">
        <v>1367</v>
      </c>
      <c r="E810" s="214" t="s">
        <v>2296</v>
      </c>
      <c r="F810" s="215"/>
      <c r="G810" s="478"/>
      <c r="H810" s="204"/>
    </row>
    <row r="811" spans="1:8">
      <c r="B811" s="211" t="s">
        <v>5947</v>
      </c>
      <c r="C811" s="212" t="s">
        <v>8005</v>
      </c>
      <c r="D811" s="213" t="s">
        <v>3219</v>
      </c>
      <c r="E811" s="214" t="s">
        <v>2296</v>
      </c>
      <c r="F811" s="215"/>
      <c r="G811" s="478"/>
      <c r="H811" s="204"/>
    </row>
    <row r="812" spans="1:8">
      <c r="B812" s="211" t="s">
        <v>5949</v>
      </c>
      <c r="C812" s="212" t="s">
        <v>8006</v>
      </c>
      <c r="D812" s="213" t="s">
        <v>1367</v>
      </c>
      <c r="E812" s="214" t="s">
        <v>2296</v>
      </c>
      <c r="F812" s="215"/>
      <c r="G812" s="478"/>
      <c r="H812" s="204"/>
    </row>
    <row r="813" spans="1:8" ht="33">
      <c r="B813" s="211" t="s">
        <v>7337</v>
      </c>
      <c r="C813" s="212" t="s">
        <v>8007</v>
      </c>
      <c r="D813" s="213" t="s">
        <v>1356</v>
      </c>
      <c r="E813" s="214" t="s">
        <v>2281</v>
      </c>
      <c r="F813" s="215"/>
      <c r="G813" s="478"/>
      <c r="H813" s="204"/>
    </row>
    <row r="814" spans="1:8">
      <c r="B814" s="211" t="s">
        <v>7339</v>
      </c>
      <c r="C814" s="212" t="s">
        <v>8008</v>
      </c>
      <c r="D814" s="213" t="s">
        <v>1367</v>
      </c>
      <c r="E814" s="214" t="s">
        <v>2296</v>
      </c>
      <c r="F814" s="215"/>
      <c r="G814" s="478"/>
      <c r="H814" s="204"/>
    </row>
    <row r="815" spans="1:8" ht="33">
      <c r="B815" s="211" t="s">
        <v>7341</v>
      </c>
      <c r="C815" s="212" t="s">
        <v>8009</v>
      </c>
      <c r="D815" s="213" t="s">
        <v>1589</v>
      </c>
      <c r="E815" s="214" t="s">
        <v>2296</v>
      </c>
      <c r="F815" s="215"/>
      <c r="G815" s="478"/>
      <c r="H815" s="204"/>
    </row>
    <row r="816" spans="1:8" ht="33">
      <c r="B816" s="211" t="s">
        <v>7565</v>
      </c>
      <c r="C816" s="212" t="s">
        <v>8010</v>
      </c>
      <c r="D816" s="213" t="s">
        <v>1367</v>
      </c>
      <c r="E816" s="214" t="s">
        <v>2296</v>
      </c>
      <c r="F816" s="215"/>
      <c r="G816" s="478"/>
      <c r="H816" s="204"/>
    </row>
    <row r="817" spans="2:8" ht="33">
      <c r="B817" s="211" t="s">
        <v>7567</v>
      </c>
      <c r="C817" s="212" t="s">
        <v>8011</v>
      </c>
      <c r="D817" s="213" t="s">
        <v>2158</v>
      </c>
      <c r="E817" s="214" t="s">
        <v>2296</v>
      </c>
      <c r="F817" s="215"/>
      <c r="G817" s="478"/>
      <c r="H817" s="204"/>
    </row>
    <row r="818" spans="2:8" ht="33">
      <c r="B818" s="211" t="s">
        <v>7569</v>
      </c>
      <c r="C818" s="212" t="s">
        <v>8012</v>
      </c>
      <c r="D818" s="213" t="s">
        <v>1589</v>
      </c>
      <c r="E818" s="214" t="s">
        <v>2296</v>
      </c>
      <c r="F818" s="215"/>
      <c r="G818" s="478"/>
      <c r="H818" s="204"/>
    </row>
    <row r="819" spans="2:8" ht="33">
      <c r="B819" s="211" t="s">
        <v>5963</v>
      </c>
      <c r="C819" s="212" t="s">
        <v>8013</v>
      </c>
      <c r="D819" s="213" t="s">
        <v>1389</v>
      </c>
      <c r="E819" s="214" t="s">
        <v>2296</v>
      </c>
      <c r="F819" s="215"/>
      <c r="G819" s="478"/>
      <c r="H819" s="204"/>
    </row>
    <row r="820" spans="2:8">
      <c r="B820" s="211" t="s">
        <v>7572</v>
      </c>
      <c r="C820" s="212" t="s">
        <v>8014</v>
      </c>
      <c r="D820" s="213" t="s">
        <v>1980</v>
      </c>
      <c r="E820" s="214" t="s">
        <v>2296</v>
      </c>
      <c r="F820" s="215"/>
      <c r="G820" s="478"/>
      <c r="H820" s="204"/>
    </row>
    <row r="821" spans="2:8" ht="33">
      <c r="B821" s="211" t="s">
        <v>7352</v>
      </c>
      <c r="C821" s="212" t="s">
        <v>8015</v>
      </c>
      <c r="D821" s="213" t="s">
        <v>1356</v>
      </c>
      <c r="E821" s="214" t="s">
        <v>2281</v>
      </c>
      <c r="F821" s="215"/>
      <c r="G821" s="478"/>
      <c r="H821" s="204"/>
    </row>
    <row r="822" spans="2:8">
      <c r="B822" s="211" t="s">
        <v>7354</v>
      </c>
      <c r="C822" s="212" t="s">
        <v>8016</v>
      </c>
      <c r="D822" s="213" t="s">
        <v>1367</v>
      </c>
      <c r="E822" s="214" t="s">
        <v>2296</v>
      </c>
      <c r="F822" s="215"/>
      <c r="G822" s="478"/>
      <c r="H822" s="204"/>
    </row>
    <row r="823" spans="2:8" ht="33">
      <c r="B823" s="211" t="s">
        <v>7356</v>
      </c>
      <c r="C823" s="212" t="s">
        <v>8017</v>
      </c>
      <c r="D823" s="213" t="s">
        <v>1589</v>
      </c>
      <c r="E823" s="214" t="s">
        <v>2296</v>
      </c>
      <c r="F823" s="215"/>
      <c r="G823" s="478"/>
      <c r="H823" s="204"/>
    </row>
    <row r="824" spans="2:8" ht="33">
      <c r="B824" s="211" t="s">
        <v>7577</v>
      </c>
      <c r="C824" s="212" t="s">
        <v>8018</v>
      </c>
      <c r="D824" s="213" t="s">
        <v>1367</v>
      </c>
      <c r="E824" s="214" t="s">
        <v>2296</v>
      </c>
      <c r="F824" s="215"/>
      <c r="G824" s="478"/>
      <c r="H824" s="204"/>
    </row>
    <row r="825" spans="2:8" ht="33">
      <c r="B825" s="211" t="s">
        <v>7579</v>
      </c>
      <c r="C825" s="212" t="s">
        <v>8019</v>
      </c>
      <c r="D825" s="213" t="s">
        <v>2158</v>
      </c>
      <c r="E825" s="214" t="s">
        <v>2296</v>
      </c>
      <c r="F825" s="215"/>
      <c r="G825" s="478"/>
      <c r="H825" s="204"/>
    </row>
    <row r="826" spans="2:8" ht="33">
      <c r="B826" s="211" t="s">
        <v>7581</v>
      </c>
      <c r="C826" s="212" t="s">
        <v>8020</v>
      </c>
      <c r="D826" s="213" t="s">
        <v>1589</v>
      </c>
      <c r="E826" s="214" t="s">
        <v>2296</v>
      </c>
      <c r="F826" s="215"/>
      <c r="G826" s="478"/>
      <c r="H826" s="204"/>
    </row>
    <row r="827" spans="2:8" ht="33">
      <c r="B827" s="211" t="s">
        <v>5979</v>
      </c>
      <c r="C827" s="212" t="s">
        <v>8021</v>
      </c>
      <c r="D827" s="213" t="s">
        <v>1389</v>
      </c>
      <c r="E827" s="214" t="s">
        <v>2296</v>
      </c>
      <c r="F827" s="215"/>
      <c r="G827" s="478"/>
      <c r="H827" s="204"/>
    </row>
    <row r="828" spans="2:8">
      <c r="B828" s="211" t="s">
        <v>7584</v>
      </c>
      <c r="C828" s="212" t="s">
        <v>8022</v>
      </c>
      <c r="D828" s="213" t="s">
        <v>1980</v>
      </c>
      <c r="E828" s="214" t="s">
        <v>2296</v>
      </c>
      <c r="F828" s="215"/>
      <c r="G828" s="478"/>
      <c r="H828" s="204"/>
    </row>
    <row r="829" spans="2:8" ht="33">
      <c r="B829" s="211" t="s">
        <v>7367</v>
      </c>
      <c r="C829" s="212" t="s">
        <v>8023</v>
      </c>
      <c r="D829" s="213" t="s">
        <v>1356</v>
      </c>
      <c r="E829" s="214" t="s">
        <v>2281</v>
      </c>
      <c r="F829" s="215"/>
      <c r="G829" s="478"/>
      <c r="H829" s="204"/>
    </row>
    <row r="830" spans="2:8">
      <c r="B830" s="211" t="s">
        <v>7369</v>
      </c>
      <c r="C830" s="212" t="s">
        <v>8024</v>
      </c>
      <c r="D830" s="213" t="s">
        <v>1367</v>
      </c>
      <c r="E830" s="214" t="s">
        <v>2296</v>
      </c>
      <c r="F830" s="215"/>
      <c r="G830" s="478"/>
      <c r="H830" s="204"/>
    </row>
    <row r="831" spans="2:8" ht="33">
      <c r="B831" s="211" t="s">
        <v>7371</v>
      </c>
      <c r="C831" s="212" t="s">
        <v>8025</v>
      </c>
      <c r="D831" s="213" t="s">
        <v>1589</v>
      </c>
      <c r="E831" s="214" t="s">
        <v>2296</v>
      </c>
      <c r="F831" s="215"/>
      <c r="G831" s="478"/>
      <c r="H831" s="204"/>
    </row>
    <row r="832" spans="2:8" ht="33">
      <c r="B832" s="211" t="s">
        <v>7589</v>
      </c>
      <c r="C832" s="212" t="s">
        <v>8026</v>
      </c>
      <c r="D832" s="213" t="s">
        <v>1367</v>
      </c>
      <c r="E832" s="214" t="s">
        <v>2296</v>
      </c>
      <c r="F832" s="215"/>
      <c r="G832" s="478"/>
      <c r="H832" s="204"/>
    </row>
    <row r="833" spans="1:8" ht="33">
      <c r="B833" s="211" t="s">
        <v>7591</v>
      </c>
      <c r="C833" s="212" t="s">
        <v>8027</v>
      </c>
      <c r="D833" s="213" t="s">
        <v>2158</v>
      </c>
      <c r="E833" s="214" t="s">
        <v>2296</v>
      </c>
      <c r="F833" s="215"/>
      <c r="G833" s="478"/>
      <c r="H833" s="204"/>
    </row>
    <row r="834" spans="1:8" ht="33">
      <c r="B834" s="211" t="s">
        <v>7593</v>
      </c>
      <c r="C834" s="212" t="s">
        <v>8028</v>
      </c>
      <c r="D834" s="213" t="s">
        <v>1589</v>
      </c>
      <c r="E834" s="214" t="s">
        <v>2296</v>
      </c>
      <c r="F834" s="215"/>
      <c r="G834" s="478"/>
      <c r="H834" s="204"/>
    </row>
    <row r="835" spans="1:8" ht="33">
      <c r="B835" s="211" t="s">
        <v>5995</v>
      </c>
      <c r="C835" s="212" t="s">
        <v>8029</v>
      </c>
      <c r="D835" s="213" t="s">
        <v>1389</v>
      </c>
      <c r="E835" s="214" t="s">
        <v>2296</v>
      </c>
      <c r="F835" s="215"/>
      <c r="G835" s="478"/>
      <c r="H835" s="204"/>
    </row>
    <row r="836" spans="1:8" ht="17.25" thickBot="1">
      <c r="B836" s="218" t="s">
        <v>7596</v>
      </c>
      <c r="C836" s="219" t="s">
        <v>8030</v>
      </c>
      <c r="D836" s="220" t="s">
        <v>1980</v>
      </c>
      <c r="E836" s="221" t="s">
        <v>2296</v>
      </c>
      <c r="F836" s="222"/>
      <c r="G836" s="479"/>
      <c r="H836" s="204"/>
    </row>
    <row r="837" spans="1:8" ht="20.100000000000001" customHeight="1" thickBot="1">
      <c r="B837" s="514" t="s">
        <v>8031</v>
      </c>
      <c r="C837" s="501"/>
      <c r="D837" s="502"/>
      <c r="E837" s="466"/>
      <c r="F837" s="466"/>
      <c r="G837" s="467"/>
      <c r="H837" s="204"/>
    </row>
    <row r="838" spans="1:8">
      <c r="A838" s="186"/>
      <c r="B838" s="205" t="s">
        <v>7198</v>
      </c>
      <c r="C838" s="515" t="s">
        <v>8032</v>
      </c>
      <c r="D838" s="423" t="s">
        <v>1574</v>
      </c>
      <c r="E838" s="294" t="s">
        <v>7200</v>
      </c>
      <c r="F838" s="209"/>
      <c r="G838" s="477" t="s">
        <v>6351</v>
      </c>
      <c r="H838" s="204"/>
    </row>
    <row r="839" spans="1:8">
      <c r="A839" s="186"/>
      <c r="B839" s="211" t="s">
        <v>7201</v>
      </c>
      <c r="C839" s="212" t="s">
        <v>8033</v>
      </c>
      <c r="D839" s="213" t="s">
        <v>1367</v>
      </c>
      <c r="E839" s="214" t="s">
        <v>1998</v>
      </c>
      <c r="F839" s="215"/>
      <c r="G839" s="478"/>
      <c r="H839" s="204"/>
    </row>
    <row r="840" spans="1:8">
      <c r="B840" s="211" t="s">
        <v>7204</v>
      </c>
      <c r="C840" s="212" t="s">
        <v>8034</v>
      </c>
      <c r="D840" s="213" t="s">
        <v>2158</v>
      </c>
      <c r="E840" s="214" t="s">
        <v>2337</v>
      </c>
      <c r="F840" s="215"/>
      <c r="G840" s="478"/>
      <c r="H840" s="204"/>
    </row>
    <row r="841" spans="1:8">
      <c r="B841" s="211" t="s">
        <v>7206</v>
      </c>
      <c r="C841" s="212" t="s">
        <v>8035</v>
      </c>
      <c r="D841" s="213" t="s">
        <v>1367</v>
      </c>
      <c r="E841" s="214" t="s">
        <v>1998</v>
      </c>
      <c r="F841" s="215"/>
      <c r="G841" s="478"/>
      <c r="H841" s="204"/>
    </row>
    <row r="842" spans="1:8">
      <c r="B842" s="211" t="s">
        <v>7209</v>
      </c>
      <c r="C842" s="212" t="s">
        <v>8036</v>
      </c>
      <c r="D842" s="213" t="s">
        <v>1367</v>
      </c>
      <c r="E842" s="214" t="s">
        <v>1998</v>
      </c>
      <c r="F842" s="215"/>
      <c r="G842" s="478"/>
      <c r="H842" s="204"/>
    </row>
    <row r="843" spans="1:8">
      <c r="B843" s="211" t="s">
        <v>458</v>
      </c>
      <c r="C843" s="212" t="s">
        <v>8037</v>
      </c>
      <c r="D843" s="213" t="s">
        <v>2158</v>
      </c>
      <c r="E843" s="214" t="s">
        <v>2337</v>
      </c>
      <c r="F843" s="215"/>
      <c r="G843" s="478"/>
      <c r="H843" s="204"/>
    </row>
    <row r="844" spans="1:8">
      <c r="B844" s="259" t="s">
        <v>7213</v>
      </c>
      <c r="C844" s="260" t="s">
        <v>8038</v>
      </c>
      <c r="D844" s="261" t="s">
        <v>1367</v>
      </c>
      <c r="E844" s="262" t="s">
        <v>1998</v>
      </c>
      <c r="F844" s="263"/>
      <c r="G844" s="478"/>
      <c r="H844" s="204"/>
    </row>
    <row r="845" spans="1:8" ht="17.25" thickBot="1">
      <c r="B845" s="259" t="s">
        <v>7216</v>
      </c>
      <c r="C845" s="260" t="s">
        <v>8039</v>
      </c>
      <c r="D845" s="261" t="s">
        <v>1367</v>
      </c>
      <c r="E845" s="262" t="s">
        <v>1998</v>
      </c>
      <c r="F845" s="263"/>
      <c r="G845" s="479"/>
      <c r="H845" s="204"/>
    </row>
    <row r="846" spans="1:8" s="44" customFormat="1" ht="20.100000000000001" customHeight="1" thickBot="1">
      <c r="A846" s="8"/>
      <c r="B846" s="341" t="s">
        <v>7218</v>
      </c>
      <c r="C846" s="501"/>
      <c r="D846" s="502"/>
      <c r="E846" s="466"/>
      <c r="F846" s="466"/>
      <c r="G846" s="467"/>
      <c r="H846" s="204"/>
    </row>
    <row r="847" spans="1:8" s="44" customFormat="1" ht="20.100000000000001" customHeight="1" thickBot="1">
      <c r="A847" s="8"/>
      <c r="B847" s="341" t="s">
        <v>7219</v>
      </c>
      <c r="C847" s="501"/>
      <c r="D847" s="502"/>
      <c r="E847" s="466"/>
      <c r="F847" s="466"/>
      <c r="G847" s="467"/>
      <c r="H847" s="204"/>
    </row>
    <row r="848" spans="1:8" ht="16.5" customHeight="1">
      <c r="B848" s="205" t="s">
        <v>5820</v>
      </c>
      <c r="C848" s="206" t="s">
        <v>8040</v>
      </c>
      <c r="D848" s="207" t="s">
        <v>1367</v>
      </c>
      <c r="E848" s="208" t="s">
        <v>2296</v>
      </c>
      <c r="F848" s="209"/>
      <c r="G848" s="477" t="s">
        <v>6366</v>
      </c>
      <c r="H848" s="204"/>
    </row>
    <row r="849" spans="2:8">
      <c r="B849" s="211" t="s">
        <v>5822</v>
      </c>
      <c r="C849" s="212" t="s">
        <v>8041</v>
      </c>
      <c r="D849" s="213" t="s">
        <v>3219</v>
      </c>
      <c r="E849" s="214" t="s">
        <v>2296</v>
      </c>
      <c r="F849" s="215"/>
      <c r="G849" s="478"/>
      <c r="H849" s="204"/>
    </row>
    <row r="850" spans="2:8">
      <c r="B850" s="211" t="s">
        <v>5825</v>
      </c>
      <c r="C850" s="212" t="s">
        <v>8042</v>
      </c>
      <c r="D850" s="213" t="s">
        <v>1367</v>
      </c>
      <c r="E850" s="214" t="s">
        <v>2296</v>
      </c>
      <c r="F850" s="215"/>
      <c r="G850" s="478"/>
      <c r="H850" s="204"/>
    </row>
    <row r="851" spans="2:8" ht="33">
      <c r="B851" s="211" t="s">
        <v>7226</v>
      </c>
      <c r="C851" s="212" t="s">
        <v>8043</v>
      </c>
      <c r="D851" s="213" t="s">
        <v>1356</v>
      </c>
      <c r="E851" s="214" t="s">
        <v>2281</v>
      </c>
      <c r="F851" s="215"/>
      <c r="G851" s="478"/>
      <c r="H851" s="204"/>
    </row>
    <row r="852" spans="2:8">
      <c r="B852" s="211" t="s">
        <v>7228</v>
      </c>
      <c r="C852" s="212" t="s">
        <v>8044</v>
      </c>
      <c r="D852" s="213" t="s">
        <v>1367</v>
      </c>
      <c r="E852" s="214" t="s">
        <v>2296</v>
      </c>
      <c r="F852" s="215"/>
      <c r="G852" s="478"/>
      <c r="H852" s="204"/>
    </row>
    <row r="853" spans="2:8" ht="33">
      <c r="B853" s="211" t="s">
        <v>7231</v>
      </c>
      <c r="C853" s="212" t="s">
        <v>8045</v>
      </c>
      <c r="D853" s="213" t="s">
        <v>1589</v>
      </c>
      <c r="E853" s="214" t="s">
        <v>2296</v>
      </c>
      <c r="F853" s="215"/>
      <c r="G853" s="478"/>
      <c r="H853" s="204"/>
    </row>
    <row r="854" spans="2:8" ht="33">
      <c r="B854" s="211" t="s">
        <v>7483</v>
      </c>
      <c r="C854" s="212" t="s">
        <v>8046</v>
      </c>
      <c r="D854" s="213" t="s">
        <v>1367</v>
      </c>
      <c r="E854" s="214" t="s">
        <v>2296</v>
      </c>
      <c r="F854" s="215"/>
      <c r="G854" s="478"/>
      <c r="H854" s="204"/>
    </row>
    <row r="855" spans="2:8" ht="33">
      <c r="B855" s="211" t="s">
        <v>7485</v>
      </c>
      <c r="C855" s="212" t="s">
        <v>8047</v>
      </c>
      <c r="D855" s="213" t="s">
        <v>2158</v>
      </c>
      <c r="E855" s="214" t="s">
        <v>2296</v>
      </c>
      <c r="F855" s="215"/>
      <c r="G855" s="478"/>
      <c r="H855" s="204"/>
    </row>
    <row r="856" spans="2:8" ht="33">
      <c r="B856" s="211" t="s">
        <v>7487</v>
      </c>
      <c r="C856" s="212" t="s">
        <v>8048</v>
      </c>
      <c r="D856" s="213" t="s">
        <v>1589</v>
      </c>
      <c r="E856" s="214" t="s">
        <v>2296</v>
      </c>
      <c r="F856" s="215"/>
      <c r="G856" s="478"/>
      <c r="H856" s="204"/>
    </row>
    <row r="857" spans="2:8" ht="33">
      <c r="B857" s="211" t="s">
        <v>5843</v>
      </c>
      <c r="C857" s="212" t="s">
        <v>8049</v>
      </c>
      <c r="D857" s="213" t="s">
        <v>1389</v>
      </c>
      <c r="E857" s="214" t="s">
        <v>2296</v>
      </c>
      <c r="F857" s="215"/>
      <c r="G857" s="478"/>
      <c r="H857" s="204"/>
    </row>
    <row r="858" spans="2:8">
      <c r="B858" s="211" t="s">
        <v>7490</v>
      </c>
      <c r="C858" s="212" t="s">
        <v>8050</v>
      </c>
      <c r="D858" s="213" t="s">
        <v>1980</v>
      </c>
      <c r="E858" s="214" t="s">
        <v>2296</v>
      </c>
      <c r="F858" s="215"/>
      <c r="G858" s="478"/>
      <c r="H858" s="204"/>
    </row>
    <row r="859" spans="2:8" ht="33">
      <c r="B859" s="211" t="s">
        <v>7248</v>
      </c>
      <c r="C859" s="212" t="s">
        <v>8051</v>
      </c>
      <c r="D859" s="213" t="s">
        <v>1356</v>
      </c>
      <c r="E859" s="214" t="s">
        <v>2281</v>
      </c>
      <c r="F859" s="215"/>
      <c r="G859" s="478"/>
      <c r="H859" s="204"/>
    </row>
    <row r="860" spans="2:8">
      <c r="B860" s="211" t="s">
        <v>7250</v>
      </c>
      <c r="C860" s="212" t="s">
        <v>8052</v>
      </c>
      <c r="D860" s="213" t="s">
        <v>1367</v>
      </c>
      <c r="E860" s="214" t="s">
        <v>2296</v>
      </c>
      <c r="F860" s="215"/>
      <c r="G860" s="478"/>
      <c r="H860" s="204"/>
    </row>
    <row r="861" spans="2:8" ht="33">
      <c r="B861" s="211" t="s">
        <v>7252</v>
      </c>
      <c r="C861" s="212" t="s">
        <v>8053</v>
      </c>
      <c r="D861" s="213" t="s">
        <v>1589</v>
      </c>
      <c r="E861" s="214" t="s">
        <v>2296</v>
      </c>
      <c r="F861" s="215"/>
      <c r="G861" s="478"/>
      <c r="H861" s="204"/>
    </row>
    <row r="862" spans="2:8" ht="33">
      <c r="B862" s="211" t="s">
        <v>7495</v>
      </c>
      <c r="C862" s="212" t="s">
        <v>8054</v>
      </c>
      <c r="D862" s="213" t="s">
        <v>1367</v>
      </c>
      <c r="E862" s="214" t="s">
        <v>2296</v>
      </c>
      <c r="F862" s="215"/>
      <c r="G862" s="478"/>
      <c r="H862" s="204"/>
    </row>
    <row r="863" spans="2:8" ht="33">
      <c r="B863" s="211" t="s">
        <v>7497</v>
      </c>
      <c r="C863" s="212" t="s">
        <v>8055</v>
      </c>
      <c r="D863" s="213" t="s">
        <v>2158</v>
      </c>
      <c r="E863" s="214" t="s">
        <v>2296</v>
      </c>
      <c r="F863" s="215"/>
      <c r="G863" s="478"/>
      <c r="H863" s="204"/>
    </row>
    <row r="864" spans="2:8" ht="33">
      <c r="B864" s="211" t="s">
        <v>7499</v>
      </c>
      <c r="C864" s="212" t="s">
        <v>8056</v>
      </c>
      <c r="D864" s="213" t="s">
        <v>1589</v>
      </c>
      <c r="E864" s="214" t="s">
        <v>2296</v>
      </c>
      <c r="F864" s="215"/>
      <c r="G864" s="478"/>
      <c r="H864" s="204"/>
    </row>
    <row r="865" spans="2:8" ht="33">
      <c r="B865" s="211" t="s">
        <v>5862</v>
      </c>
      <c r="C865" s="212" t="s">
        <v>8057</v>
      </c>
      <c r="D865" s="213" t="s">
        <v>1389</v>
      </c>
      <c r="E865" s="214" t="s">
        <v>2296</v>
      </c>
      <c r="F865" s="215"/>
      <c r="G865" s="478"/>
      <c r="H865" s="204"/>
    </row>
    <row r="866" spans="2:8">
      <c r="B866" s="211" t="s">
        <v>7502</v>
      </c>
      <c r="C866" s="212" t="s">
        <v>8058</v>
      </c>
      <c r="D866" s="213" t="s">
        <v>1980</v>
      </c>
      <c r="E866" s="214" t="s">
        <v>2296</v>
      </c>
      <c r="F866" s="215"/>
      <c r="G866" s="478"/>
      <c r="H866" s="204"/>
    </row>
    <row r="867" spans="2:8" ht="33">
      <c r="B867" s="211" t="s">
        <v>7263</v>
      </c>
      <c r="C867" s="212" t="s">
        <v>8059</v>
      </c>
      <c r="D867" s="213" t="s">
        <v>1356</v>
      </c>
      <c r="E867" s="214" t="s">
        <v>2281</v>
      </c>
      <c r="F867" s="215"/>
      <c r="G867" s="478"/>
      <c r="H867" s="204"/>
    </row>
    <row r="868" spans="2:8">
      <c r="B868" s="211" t="s">
        <v>7265</v>
      </c>
      <c r="C868" s="212" t="s">
        <v>8060</v>
      </c>
      <c r="D868" s="213" t="s">
        <v>1367</v>
      </c>
      <c r="E868" s="214" t="s">
        <v>2296</v>
      </c>
      <c r="F868" s="215"/>
      <c r="G868" s="478"/>
      <c r="H868" s="204"/>
    </row>
    <row r="869" spans="2:8" ht="33">
      <c r="B869" s="211" t="s">
        <v>7267</v>
      </c>
      <c r="C869" s="212" t="s">
        <v>8061</v>
      </c>
      <c r="D869" s="213" t="s">
        <v>1589</v>
      </c>
      <c r="E869" s="214" t="s">
        <v>2296</v>
      </c>
      <c r="F869" s="215"/>
      <c r="G869" s="478"/>
      <c r="H869" s="204"/>
    </row>
    <row r="870" spans="2:8" ht="33">
      <c r="B870" s="211" t="s">
        <v>7507</v>
      </c>
      <c r="C870" s="212" t="s">
        <v>8062</v>
      </c>
      <c r="D870" s="213" t="s">
        <v>1367</v>
      </c>
      <c r="E870" s="214" t="s">
        <v>2296</v>
      </c>
      <c r="F870" s="215"/>
      <c r="G870" s="478"/>
      <c r="H870" s="204"/>
    </row>
    <row r="871" spans="2:8" ht="33">
      <c r="B871" s="211" t="s">
        <v>7509</v>
      </c>
      <c r="C871" s="212" t="s">
        <v>8063</v>
      </c>
      <c r="D871" s="213" t="s">
        <v>2158</v>
      </c>
      <c r="E871" s="214" t="s">
        <v>2296</v>
      </c>
      <c r="F871" s="215"/>
      <c r="G871" s="478"/>
      <c r="H871" s="204"/>
    </row>
    <row r="872" spans="2:8" ht="33">
      <c r="B872" s="211" t="s">
        <v>7511</v>
      </c>
      <c r="C872" s="212" t="s">
        <v>8064</v>
      </c>
      <c r="D872" s="213" t="s">
        <v>1589</v>
      </c>
      <c r="E872" s="214" t="s">
        <v>2296</v>
      </c>
      <c r="F872" s="215"/>
      <c r="G872" s="478"/>
      <c r="H872" s="204"/>
    </row>
    <row r="873" spans="2:8" ht="33">
      <c r="B873" s="211" t="s">
        <v>5879</v>
      </c>
      <c r="C873" s="212" t="s">
        <v>8065</v>
      </c>
      <c r="D873" s="213" t="s">
        <v>1389</v>
      </c>
      <c r="E873" s="214" t="s">
        <v>2296</v>
      </c>
      <c r="F873" s="215"/>
      <c r="G873" s="478"/>
      <c r="H873" s="204"/>
    </row>
    <row r="874" spans="2:8" ht="17.25" thickBot="1">
      <c r="B874" s="218" t="s">
        <v>7514</v>
      </c>
      <c r="C874" s="219" t="s">
        <v>8066</v>
      </c>
      <c r="D874" s="220" t="s">
        <v>1980</v>
      </c>
      <c r="E874" s="221" t="s">
        <v>2296</v>
      </c>
      <c r="F874" s="222"/>
      <c r="G874" s="479"/>
      <c r="H874" s="204"/>
    </row>
    <row r="875" spans="2:8" ht="20.100000000000001" customHeight="1" thickBot="1">
      <c r="B875" s="341" t="s">
        <v>7278</v>
      </c>
      <c r="C875" s="501"/>
      <c r="D875" s="502"/>
      <c r="E875" s="466"/>
      <c r="F875" s="466"/>
      <c r="G875" s="467"/>
      <c r="H875" s="204"/>
    </row>
    <row r="876" spans="2:8" ht="16.5" customHeight="1">
      <c r="B876" s="205" t="s">
        <v>7516</v>
      </c>
      <c r="C876" s="206" t="s">
        <v>8067</v>
      </c>
      <c r="D876" s="207" t="s">
        <v>2277</v>
      </c>
      <c r="E876" s="208" t="s">
        <v>2296</v>
      </c>
      <c r="F876" s="209"/>
      <c r="G876" s="477" t="s">
        <v>6394</v>
      </c>
      <c r="H876" s="204"/>
    </row>
    <row r="877" spans="2:8" ht="30" customHeight="1">
      <c r="B877" s="211" t="s">
        <v>5887</v>
      </c>
      <c r="C877" s="212" t="s">
        <v>8068</v>
      </c>
      <c r="D877" s="213" t="s">
        <v>1367</v>
      </c>
      <c r="E877" s="214" t="s">
        <v>2296</v>
      </c>
      <c r="F877" s="215"/>
      <c r="G877" s="478"/>
      <c r="H877" s="204"/>
    </row>
    <row r="878" spans="2:8">
      <c r="B878" s="211" t="s">
        <v>5890</v>
      </c>
      <c r="C878" s="212" t="s">
        <v>8069</v>
      </c>
      <c r="D878" s="213" t="s">
        <v>3219</v>
      </c>
      <c r="E878" s="214" t="s">
        <v>2296</v>
      </c>
      <c r="F878" s="215"/>
      <c r="G878" s="478"/>
      <c r="H878" s="204"/>
    </row>
    <row r="879" spans="2:8">
      <c r="B879" s="211" t="s">
        <v>5892</v>
      </c>
      <c r="C879" s="212" t="s">
        <v>8070</v>
      </c>
      <c r="D879" s="213" t="s">
        <v>1367</v>
      </c>
      <c r="E879" s="214" t="s">
        <v>2296</v>
      </c>
      <c r="F879" s="215"/>
      <c r="G879" s="478"/>
      <c r="H879" s="204"/>
    </row>
    <row r="880" spans="2:8" ht="33">
      <c r="B880" s="211" t="s">
        <v>7286</v>
      </c>
      <c r="C880" s="212" t="s">
        <v>8071</v>
      </c>
      <c r="D880" s="213" t="s">
        <v>1356</v>
      </c>
      <c r="E880" s="214" t="s">
        <v>2281</v>
      </c>
      <c r="F880" s="215"/>
      <c r="G880" s="478"/>
      <c r="H880" s="204"/>
    </row>
    <row r="881" spans="2:8">
      <c r="B881" s="211" t="s">
        <v>7288</v>
      </c>
      <c r="C881" s="212" t="s">
        <v>8072</v>
      </c>
      <c r="D881" s="213" t="s">
        <v>1367</v>
      </c>
      <c r="E881" s="214" t="s">
        <v>2296</v>
      </c>
      <c r="F881" s="215"/>
      <c r="G881" s="478"/>
      <c r="H881" s="204"/>
    </row>
    <row r="882" spans="2:8" ht="33">
      <c r="B882" s="211" t="s">
        <v>7290</v>
      </c>
      <c r="C882" s="212" t="s">
        <v>8073</v>
      </c>
      <c r="D882" s="213" t="s">
        <v>1589</v>
      </c>
      <c r="E882" s="214" t="s">
        <v>2296</v>
      </c>
      <c r="F882" s="215"/>
      <c r="G882" s="478"/>
      <c r="H882" s="204"/>
    </row>
    <row r="883" spans="2:8" ht="33">
      <c r="B883" s="211" t="s">
        <v>7524</v>
      </c>
      <c r="C883" s="212" t="s">
        <v>8074</v>
      </c>
      <c r="D883" s="213" t="s">
        <v>1367</v>
      </c>
      <c r="E883" s="214" t="s">
        <v>2296</v>
      </c>
      <c r="F883" s="215"/>
      <c r="G883" s="478"/>
      <c r="H883" s="204"/>
    </row>
    <row r="884" spans="2:8" ht="33">
      <c r="B884" s="211" t="s">
        <v>7526</v>
      </c>
      <c r="C884" s="212" t="s">
        <v>8075</v>
      </c>
      <c r="D884" s="213" t="s">
        <v>2158</v>
      </c>
      <c r="E884" s="214" t="s">
        <v>2296</v>
      </c>
      <c r="F884" s="215"/>
      <c r="G884" s="478"/>
      <c r="H884" s="204"/>
    </row>
    <row r="885" spans="2:8" ht="33">
      <c r="B885" s="211" t="s">
        <v>7528</v>
      </c>
      <c r="C885" s="212" t="s">
        <v>8076</v>
      </c>
      <c r="D885" s="213" t="s">
        <v>1589</v>
      </c>
      <c r="E885" s="214" t="s">
        <v>2296</v>
      </c>
      <c r="F885" s="215"/>
      <c r="G885" s="478"/>
      <c r="H885" s="204"/>
    </row>
    <row r="886" spans="2:8" ht="33">
      <c r="B886" s="211" t="s">
        <v>5906</v>
      </c>
      <c r="C886" s="212" t="s">
        <v>8077</v>
      </c>
      <c r="D886" s="213" t="s">
        <v>1389</v>
      </c>
      <c r="E886" s="214" t="s">
        <v>2296</v>
      </c>
      <c r="F886" s="215"/>
      <c r="G886" s="478"/>
      <c r="H886" s="204"/>
    </row>
    <row r="887" spans="2:8">
      <c r="B887" s="211" t="s">
        <v>7531</v>
      </c>
      <c r="C887" s="212" t="s">
        <v>8078</v>
      </c>
      <c r="D887" s="213" t="s">
        <v>1980</v>
      </c>
      <c r="E887" s="214" t="s">
        <v>2296</v>
      </c>
      <c r="F887" s="215"/>
      <c r="G887" s="478"/>
      <c r="H887" s="204"/>
    </row>
    <row r="888" spans="2:8" ht="33">
      <c r="B888" s="211" t="s">
        <v>7301</v>
      </c>
      <c r="C888" s="212" t="s">
        <v>8079</v>
      </c>
      <c r="D888" s="213" t="s">
        <v>1356</v>
      </c>
      <c r="E888" s="214" t="s">
        <v>2281</v>
      </c>
      <c r="F888" s="215"/>
      <c r="G888" s="478"/>
      <c r="H888" s="204"/>
    </row>
    <row r="889" spans="2:8">
      <c r="B889" s="211" t="s">
        <v>7303</v>
      </c>
      <c r="C889" s="212" t="s">
        <v>8080</v>
      </c>
      <c r="D889" s="213" t="s">
        <v>1367</v>
      </c>
      <c r="E889" s="214" t="s">
        <v>2296</v>
      </c>
      <c r="F889" s="215"/>
      <c r="G889" s="478"/>
      <c r="H889" s="204"/>
    </row>
    <row r="890" spans="2:8" ht="33">
      <c r="B890" s="211" t="s">
        <v>7305</v>
      </c>
      <c r="C890" s="212" t="s">
        <v>8081</v>
      </c>
      <c r="D890" s="213" t="s">
        <v>1589</v>
      </c>
      <c r="E890" s="214" t="s">
        <v>2296</v>
      </c>
      <c r="F890" s="215"/>
      <c r="G890" s="478"/>
      <c r="H890" s="204"/>
    </row>
    <row r="891" spans="2:8" ht="33">
      <c r="B891" s="211" t="s">
        <v>7536</v>
      </c>
      <c r="C891" s="212" t="s">
        <v>8082</v>
      </c>
      <c r="D891" s="213" t="s">
        <v>1367</v>
      </c>
      <c r="E891" s="214" t="s">
        <v>2296</v>
      </c>
      <c r="F891" s="215"/>
      <c r="G891" s="478"/>
      <c r="H891" s="204"/>
    </row>
    <row r="892" spans="2:8" ht="33">
      <c r="B892" s="211" t="s">
        <v>7538</v>
      </c>
      <c r="C892" s="212" t="s">
        <v>8083</v>
      </c>
      <c r="D892" s="213" t="s">
        <v>2158</v>
      </c>
      <c r="E892" s="214" t="s">
        <v>2296</v>
      </c>
      <c r="F892" s="215"/>
      <c r="G892" s="478"/>
      <c r="H892" s="204"/>
    </row>
    <row r="893" spans="2:8" ht="33">
      <c r="B893" s="211" t="s">
        <v>7540</v>
      </c>
      <c r="C893" s="212" t="s">
        <v>8084</v>
      </c>
      <c r="D893" s="213" t="s">
        <v>1589</v>
      </c>
      <c r="E893" s="214" t="s">
        <v>2296</v>
      </c>
      <c r="F893" s="215"/>
      <c r="G893" s="478"/>
      <c r="H893" s="204"/>
    </row>
    <row r="894" spans="2:8" ht="33">
      <c r="B894" s="211" t="s">
        <v>5922</v>
      </c>
      <c r="C894" s="212" t="s">
        <v>8085</v>
      </c>
      <c r="D894" s="213" t="s">
        <v>1389</v>
      </c>
      <c r="E894" s="214" t="s">
        <v>2296</v>
      </c>
      <c r="F894" s="215"/>
      <c r="G894" s="478"/>
      <c r="H894" s="204"/>
    </row>
    <row r="895" spans="2:8">
      <c r="B895" s="211" t="s">
        <v>7543</v>
      </c>
      <c r="C895" s="212" t="s">
        <v>8086</v>
      </c>
      <c r="D895" s="213" t="s">
        <v>1980</v>
      </c>
      <c r="E895" s="214" t="s">
        <v>2296</v>
      </c>
      <c r="F895" s="215"/>
      <c r="G895" s="478"/>
      <c r="H895" s="204"/>
    </row>
    <row r="896" spans="2:8" ht="33">
      <c r="B896" s="211" t="s">
        <v>7316</v>
      </c>
      <c r="C896" s="212" t="s">
        <v>8087</v>
      </c>
      <c r="D896" s="213" t="s">
        <v>1356</v>
      </c>
      <c r="E896" s="214" t="s">
        <v>2281</v>
      </c>
      <c r="F896" s="215"/>
      <c r="G896" s="478"/>
      <c r="H896" s="204"/>
    </row>
    <row r="897" spans="2:8">
      <c r="B897" s="211" t="s">
        <v>7318</v>
      </c>
      <c r="C897" s="212" t="s">
        <v>8088</v>
      </c>
      <c r="D897" s="213" t="s">
        <v>1367</v>
      </c>
      <c r="E897" s="214" t="s">
        <v>2296</v>
      </c>
      <c r="F897" s="215"/>
      <c r="G897" s="478"/>
      <c r="H897" s="204"/>
    </row>
    <row r="898" spans="2:8" ht="33">
      <c r="B898" s="211" t="s">
        <v>7320</v>
      </c>
      <c r="C898" s="212" t="s">
        <v>8089</v>
      </c>
      <c r="D898" s="213" t="s">
        <v>1589</v>
      </c>
      <c r="E898" s="214" t="s">
        <v>2296</v>
      </c>
      <c r="F898" s="215"/>
      <c r="G898" s="478"/>
      <c r="H898" s="204"/>
    </row>
    <row r="899" spans="2:8" ht="33">
      <c r="B899" s="211" t="s">
        <v>7548</v>
      </c>
      <c r="C899" s="212" t="s">
        <v>8090</v>
      </c>
      <c r="D899" s="213" t="s">
        <v>1367</v>
      </c>
      <c r="E899" s="214" t="s">
        <v>2296</v>
      </c>
      <c r="F899" s="215"/>
      <c r="G899" s="478"/>
      <c r="H899" s="204"/>
    </row>
    <row r="900" spans="2:8" ht="33">
      <c r="B900" s="211" t="s">
        <v>7550</v>
      </c>
      <c r="C900" s="212" t="s">
        <v>8091</v>
      </c>
      <c r="D900" s="213" t="s">
        <v>2158</v>
      </c>
      <c r="E900" s="214" t="s">
        <v>2296</v>
      </c>
      <c r="F900" s="215"/>
      <c r="G900" s="478"/>
      <c r="H900" s="204"/>
    </row>
    <row r="901" spans="2:8" ht="33">
      <c r="B901" s="211" t="s">
        <v>7552</v>
      </c>
      <c r="C901" s="212" t="s">
        <v>8092</v>
      </c>
      <c r="D901" s="213" t="s">
        <v>1589</v>
      </c>
      <c r="E901" s="214" t="s">
        <v>2296</v>
      </c>
      <c r="F901" s="215"/>
      <c r="G901" s="478"/>
      <c r="H901" s="204"/>
    </row>
    <row r="902" spans="2:8" ht="33">
      <c r="B902" s="211" t="s">
        <v>5938</v>
      </c>
      <c r="C902" s="212" t="s">
        <v>8093</v>
      </c>
      <c r="D902" s="213" t="s">
        <v>1389</v>
      </c>
      <c r="E902" s="214" t="s">
        <v>2296</v>
      </c>
      <c r="F902" s="215"/>
      <c r="G902" s="478"/>
      <c r="H902" s="204"/>
    </row>
    <row r="903" spans="2:8" ht="17.25" thickBot="1">
      <c r="B903" s="218" t="s">
        <v>7555</v>
      </c>
      <c r="C903" s="219" t="s">
        <v>8094</v>
      </c>
      <c r="D903" s="220" t="s">
        <v>1980</v>
      </c>
      <c r="E903" s="221" t="s">
        <v>2296</v>
      </c>
      <c r="F903" s="222"/>
      <c r="G903" s="479"/>
      <c r="H903" s="204"/>
    </row>
    <row r="904" spans="2:8" ht="20.100000000000001" customHeight="1" thickBot="1">
      <c r="B904" s="341" t="s">
        <v>7331</v>
      </c>
      <c r="C904" s="501"/>
      <c r="D904" s="502"/>
      <c r="E904" s="466"/>
      <c r="F904" s="466"/>
      <c r="G904" s="467"/>
      <c r="H904" s="204"/>
    </row>
    <row r="905" spans="2:8">
      <c r="B905" s="205" t="s">
        <v>7557</v>
      </c>
      <c r="C905" s="206" t="s">
        <v>8095</v>
      </c>
      <c r="D905" s="207" t="s">
        <v>2277</v>
      </c>
      <c r="E905" s="208" t="s">
        <v>2296</v>
      </c>
      <c r="F905" s="209"/>
      <c r="G905" s="477" t="s">
        <v>6423</v>
      </c>
      <c r="H905" s="204"/>
    </row>
    <row r="906" spans="2:8">
      <c r="B906" s="211" t="s">
        <v>5945</v>
      </c>
      <c r="C906" s="212" t="s">
        <v>8096</v>
      </c>
      <c r="D906" s="213" t="s">
        <v>1367</v>
      </c>
      <c r="E906" s="214" t="s">
        <v>2296</v>
      </c>
      <c r="F906" s="215"/>
      <c r="G906" s="478"/>
      <c r="H906" s="204"/>
    </row>
    <row r="907" spans="2:8">
      <c r="B907" s="211" t="s">
        <v>5947</v>
      </c>
      <c r="C907" s="212" t="s">
        <v>8097</v>
      </c>
      <c r="D907" s="213" t="s">
        <v>3219</v>
      </c>
      <c r="E907" s="214" t="s">
        <v>2296</v>
      </c>
      <c r="F907" s="215"/>
      <c r="G907" s="478"/>
      <c r="H907" s="204"/>
    </row>
    <row r="908" spans="2:8">
      <c r="B908" s="211" t="s">
        <v>5949</v>
      </c>
      <c r="C908" s="212" t="s">
        <v>8098</v>
      </c>
      <c r="D908" s="213" t="s">
        <v>1367</v>
      </c>
      <c r="E908" s="214" t="s">
        <v>2296</v>
      </c>
      <c r="F908" s="215"/>
      <c r="G908" s="478"/>
      <c r="H908" s="204"/>
    </row>
    <row r="909" spans="2:8" ht="33">
      <c r="B909" s="211" t="s">
        <v>7337</v>
      </c>
      <c r="C909" s="212" t="s">
        <v>8099</v>
      </c>
      <c r="D909" s="213" t="s">
        <v>1356</v>
      </c>
      <c r="E909" s="214" t="s">
        <v>2281</v>
      </c>
      <c r="F909" s="215"/>
      <c r="G909" s="478"/>
      <c r="H909" s="204"/>
    </row>
    <row r="910" spans="2:8">
      <c r="B910" s="211" t="s">
        <v>7339</v>
      </c>
      <c r="C910" s="212" t="s">
        <v>8100</v>
      </c>
      <c r="D910" s="213" t="s">
        <v>1367</v>
      </c>
      <c r="E910" s="214" t="s">
        <v>2296</v>
      </c>
      <c r="F910" s="215"/>
      <c r="G910" s="478"/>
      <c r="H910" s="204"/>
    </row>
    <row r="911" spans="2:8" ht="33">
      <c r="B911" s="211" t="s">
        <v>7341</v>
      </c>
      <c r="C911" s="212" t="s">
        <v>8101</v>
      </c>
      <c r="D911" s="213" t="s">
        <v>1589</v>
      </c>
      <c r="E911" s="214" t="s">
        <v>2296</v>
      </c>
      <c r="F911" s="215"/>
      <c r="G911" s="478"/>
      <c r="H911" s="204"/>
    </row>
    <row r="912" spans="2:8" ht="33">
      <c r="B912" s="211" t="s">
        <v>7565</v>
      </c>
      <c r="C912" s="212" t="s">
        <v>8102</v>
      </c>
      <c r="D912" s="213" t="s">
        <v>1367</v>
      </c>
      <c r="E912" s="214" t="s">
        <v>2296</v>
      </c>
      <c r="F912" s="215"/>
      <c r="G912" s="478"/>
      <c r="H912" s="204"/>
    </row>
    <row r="913" spans="2:8" ht="33">
      <c r="B913" s="211" t="s">
        <v>7567</v>
      </c>
      <c r="C913" s="212" t="s">
        <v>8103</v>
      </c>
      <c r="D913" s="213" t="s">
        <v>2158</v>
      </c>
      <c r="E913" s="214" t="s">
        <v>2296</v>
      </c>
      <c r="F913" s="215"/>
      <c r="G913" s="478"/>
      <c r="H913" s="204"/>
    </row>
    <row r="914" spans="2:8" ht="33">
      <c r="B914" s="211" t="s">
        <v>7569</v>
      </c>
      <c r="C914" s="212" t="s">
        <v>8104</v>
      </c>
      <c r="D914" s="213" t="s">
        <v>1589</v>
      </c>
      <c r="E914" s="214" t="s">
        <v>2296</v>
      </c>
      <c r="F914" s="215"/>
      <c r="G914" s="478"/>
      <c r="H914" s="204"/>
    </row>
    <row r="915" spans="2:8" ht="33">
      <c r="B915" s="211" t="s">
        <v>5963</v>
      </c>
      <c r="C915" s="212" t="s">
        <v>8105</v>
      </c>
      <c r="D915" s="213" t="s">
        <v>1389</v>
      </c>
      <c r="E915" s="214" t="s">
        <v>2296</v>
      </c>
      <c r="F915" s="215"/>
      <c r="G915" s="478"/>
      <c r="H915" s="204"/>
    </row>
    <row r="916" spans="2:8">
      <c r="B916" s="211" t="s">
        <v>7572</v>
      </c>
      <c r="C916" s="212" t="s">
        <v>8106</v>
      </c>
      <c r="D916" s="213" t="s">
        <v>1980</v>
      </c>
      <c r="E916" s="214" t="s">
        <v>2296</v>
      </c>
      <c r="F916" s="215"/>
      <c r="G916" s="478"/>
      <c r="H916" s="204"/>
    </row>
    <row r="917" spans="2:8" ht="33">
      <c r="B917" s="211" t="s">
        <v>7352</v>
      </c>
      <c r="C917" s="212" t="s">
        <v>8107</v>
      </c>
      <c r="D917" s="213" t="s">
        <v>1356</v>
      </c>
      <c r="E917" s="214" t="s">
        <v>2281</v>
      </c>
      <c r="F917" s="215"/>
      <c r="G917" s="478"/>
      <c r="H917" s="204"/>
    </row>
    <row r="918" spans="2:8">
      <c r="B918" s="211" t="s">
        <v>7354</v>
      </c>
      <c r="C918" s="212" t="s">
        <v>8108</v>
      </c>
      <c r="D918" s="213" t="s">
        <v>1367</v>
      </c>
      <c r="E918" s="214" t="s">
        <v>2296</v>
      </c>
      <c r="F918" s="215"/>
      <c r="G918" s="478"/>
      <c r="H918" s="204"/>
    </row>
    <row r="919" spans="2:8" ht="33">
      <c r="B919" s="211" t="s">
        <v>7356</v>
      </c>
      <c r="C919" s="212" t="s">
        <v>8109</v>
      </c>
      <c r="D919" s="213" t="s">
        <v>1589</v>
      </c>
      <c r="E919" s="214" t="s">
        <v>2296</v>
      </c>
      <c r="F919" s="215"/>
      <c r="G919" s="478"/>
      <c r="H919" s="204"/>
    </row>
    <row r="920" spans="2:8" ht="33">
      <c r="B920" s="211" t="s">
        <v>7577</v>
      </c>
      <c r="C920" s="212" t="s">
        <v>8110</v>
      </c>
      <c r="D920" s="213" t="s">
        <v>1367</v>
      </c>
      <c r="E920" s="214" t="s">
        <v>2296</v>
      </c>
      <c r="F920" s="215"/>
      <c r="G920" s="478"/>
      <c r="H920" s="204"/>
    </row>
    <row r="921" spans="2:8" ht="33">
      <c r="B921" s="211" t="s">
        <v>7579</v>
      </c>
      <c r="C921" s="212" t="s">
        <v>8111</v>
      </c>
      <c r="D921" s="213" t="s">
        <v>2158</v>
      </c>
      <c r="E921" s="214" t="s">
        <v>2296</v>
      </c>
      <c r="F921" s="215"/>
      <c r="G921" s="478"/>
      <c r="H921" s="204"/>
    </row>
    <row r="922" spans="2:8" ht="33">
      <c r="B922" s="211" t="s">
        <v>7581</v>
      </c>
      <c r="C922" s="212" t="s">
        <v>8112</v>
      </c>
      <c r="D922" s="213" t="s">
        <v>1589</v>
      </c>
      <c r="E922" s="214" t="s">
        <v>2296</v>
      </c>
      <c r="F922" s="215"/>
      <c r="G922" s="478"/>
      <c r="H922" s="204"/>
    </row>
    <row r="923" spans="2:8" ht="33">
      <c r="B923" s="211" t="s">
        <v>5979</v>
      </c>
      <c r="C923" s="212" t="s">
        <v>8113</v>
      </c>
      <c r="D923" s="213" t="s">
        <v>1389</v>
      </c>
      <c r="E923" s="214" t="s">
        <v>2296</v>
      </c>
      <c r="F923" s="215"/>
      <c r="G923" s="478"/>
      <c r="H923" s="204"/>
    </row>
    <row r="924" spans="2:8">
      <c r="B924" s="211" t="s">
        <v>7584</v>
      </c>
      <c r="C924" s="212" t="s">
        <v>8114</v>
      </c>
      <c r="D924" s="213" t="s">
        <v>1980</v>
      </c>
      <c r="E924" s="214" t="s">
        <v>2296</v>
      </c>
      <c r="F924" s="215"/>
      <c r="G924" s="478"/>
      <c r="H924" s="204"/>
    </row>
    <row r="925" spans="2:8" ht="33">
      <c r="B925" s="211" t="s">
        <v>7367</v>
      </c>
      <c r="C925" s="212" t="s">
        <v>8115</v>
      </c>
      <c r="D925" s="213" t="s">
        <v>1356</v>
      </c>
      <c r="E925" s="214" t="s">
        <v>2281</v>
      </c>
      <c r="F925" s="215"/>
      <c r="G925" s="478"/>
      <c r="H925" s="204"/>
    </row>
    <row r="926" spans="2:8">
      <c r="B926" s="211" t="s">
        <v>7369</v>
      </c>
      <c r="C926" s="212" t="s">
        <v>8116</v>
      </c>
      <c r="D926" s="213" t="s">
        <v>1367</v>
      </c>
      <c r="E926" s="214" t="s">
        <v>2296</v>
      </c>
      <c r="F926" s="215"/>
      <c r="G926" s="478"/>
      <c r="H926" s="204"/>
    </row>
    <row r="927" spans="2:8" ht="33">
      <c r="B927" s="211" t="s">
        <v>7371</v>
      </c>
      <c r="C927" s="212" t="s">
        <v>8117</v>
      </c>
      <c r="D927" s="213" t="s">
        <v>1589</v>
      </c>
      <c r="E927" s="214" t="s">
        <v>2296</v>
      </c>
      <c r="F927" s="215"/>
      <c r="G927" s="478"/>
      <c r="H927" s="204"/>
    </row>
    <row r="928" spans="2:8" ht="33">
      <c r="B928" s="211" t="s">
        <v>7589</v>
      </c>
      <c r="C928" s="212" t="s">
        <v>8118</v>
      </c>
      <c r="D928" s="213" t="s">
        <v>1367</v>
      </c>
      <c r="E928" s="214" t="s">
        <v>2296</v>
      </c>
      <c r="F928" s="215"/>
      <c r="G928" s="478"/>
      <c r="H928" s="204"/>
    </row>
    <row r="929" spans="1:8" ht="33">
      <c r="B929" s="211" t="s">
        <v>7591</v>
      </c>
      <c r="C929" s="212" t="s">
        <v>8119</v>
      </c>
      <c r="D929" s="213" t="s">
        <v>2158</v>
      </c>
      <c r="E929" s="214" t="s">
        <v>2296</v>
      </c>
      <c r="F929" s="215"/>
      <c r="G929" s="478"/>
      <c r="H929" s="204"/>
    </row>
    <row r="930" spans="1:8" ht="33">
      <c r="B930" s="211" t="s">
        <v>7593</v>
      </c>
      <c r="C930" s="212" t="s">
        <v>8120</v>
      </c>
      <c r="D930" s="213" t="s">
        <v>1589</v>
      </c>
      <c r="E930" s="214" t="s">
        <v>2296</v>
      </c>
      <c r="F930" s="215"/>
      <c r="G930" s="478"/>
      <c r="H930" s="204"/>
    </row>
    <row r="931" spans="1:8" ht="33">
      <c r="B931" s="211" t="s">
        <v>5995</v>
      </c>
      <c r="C931" s="212" t="s">
        <v>8121</v>
      </c>
      <c r="D931" s="213" t="s">
        <v>1389</v>
      </c>
      <c r="E931" s="214" t="s">
        <v>2296</v>
      </c>
      <c r="F931" s="215"/>
      <c r="G931" s="478"/>
      <c r="H931" s="204"/>
    </row>
    <row r="932" spans="1:8" ht="17.25" thickBot="1">
      <c r="B932" s="218" t="s">
        <v>7596</v>
      </c>
      <c r="C932" s="219" t="s">
        <v>8122</v>
      </c>
      <c r="D932" s="220" t="s">
        <v>1980</v>
      </c>
      <c r="E932" s="221" t="s">
        <v>2296</v>
      </c>
      <c r="F932" s="222"/>
      <c r="G932" s="479"/>
      <c r="H932" s="204"/>
    </row>
    <row r="933" spans="1:8" s="44" customFormat="1" ht="18">
      <c r="A933" s="8"/>
      <c r="B933" s="510" t="s">
        <v>7382</v>
      </c>
      <c r="C933" s="511"/>
      <c r="D933" s="442"/>
      <c r="E933" s="275"/>
      <c r="F933" s="275"/>
      <c r="G933" s="370"/>
      <c r="H933" s="204"/>
    </row>
    <row r="934" spans="1:8" s="44" customFormat="1" ht="18.75" thickBot="1">
      <c r="A934" s="8"/>
      <c r="B934" s="512" t="s">
        <v>7005</v>
      </c>
      <c r="C934" s="513"/>
      <c r="D934" s="312"/>
      <c r="E934" s="282"/>
      <c r="F934" s="282"/>
      <c r="G934" s="309"/>
      <c r="H934" s="204"/>
    </row>
    <row r="935" spans="1:8" s="44" customFormat="1" ht="20.100000000000001" customHeight="1" thickBot="1">
      <c r="A935" s="8"/>
      <c r="B935" s="341" t="s">
        <v>7219</v>
      </c>
      <c r="C935" s="501"/>
      <c r="D935" s="502"/>
      <c r="E935" s="466"/>
      <c r="F935" s="466"/>
      <c r="G935" s="467"/>
      <c r="H935" s="204"/>
    </row>
    <row r="936" spans="1:8" ht="16.5" customHeight="1">
      <c r="B936" s="205" t="s">
        <v>5820</v>
      </c>
      <c r="C936" s="206" t="s">
        <v>8123</v>
      </c>
      <c r="D936" s="207" t="s">
        <v>1367</v>
      </c>
      <c r="E936" s="208" t="s">
        <v>2296</v>
      </c>
      <c r="F936" s="209"/>
      <c r="G936" s="477" t="s">
        <v>6366</v>
      </c>
      <c r="H936" s="204"/>
    </row>
    <row r="937" spans="1:8">
      <c r="B937" s="211" t="s">
        <v>5822</v>
      </c>
      <c r="C937" s="212" t="s">
        <v>8124</v>
      </c>
      <c r="D937" s="213" t="s">
        <v>3219</v>
      </c>
      <c r="E937" s="214" t="s">
        <v>2296</v>
      </c>
      <c r="F937" s="215"/>
      <c r="G937" s="478"/>
      <c r="H937" s="204"/>
    </row>
    <row r="938" spans="1:8">
      <c r="B938" s="211" t="s">
        <v>5825</v>
      </c>
      <c r="C938" s="212" t="s">
        <v>8125</v>
      </c>
      <c r="D938" s="213" t="s">
        <v>1367</v>
      </c>
      <c r="E938" s="214" t="s">
        <v>2296</v>
      </c>
      <c r="F938" s="215"/>
      <c r="G938" s="478"/>
      <c r="H938" s="204"/>
    </row>
    <row r="939" spans="1:8" ht="33">
      <c r="B939" s="211" t="s">
        <v>7226</v>
      </c>
      <c r="C939" s="212" t="s">
        <v>8126</v>
      </c>
      <c r="D939" s="213" t="s">
        <v>1356</v>
      </c>
      <c r="E939" s="214" t="s">
        <v>2281</v>
      </c>
      <c r="F939" s="215"/>
      <c r="G939" s="478"/>
      <c r="H939" s="204"/>
    </row>
    <row r="940" spans="1:8">
      <c r="B940" s="211" t="s">
        <v>7228</v>
      </c>
      <c r="C940" s="212" t="s">
        <v>8127</v>
      </c>
      <c r="D940" s="213" t="s">
        <v>1367</v>
      </c>
      <c r="E940" s="214" t="s">
        <v>2296</v>
      </c>
      <c r="F940" s="215"/>
      <c r="G940" s="478"/>
      <c r="H940" s="204"/>
    </row>
    <row r="941" spans="1:8" ht="33">
      <c r="B941" s="211" t="s">
        <v>7231</v>
      </c>
      <c r="C941" s="212" t="s">
        <v>8128</v>
      </c>
      <c r="D941" s="213" t="s">
        <v>1589</v>
      </c>
      <c r="E941" s="214" t="s">
        <v>2296</v>
      </c>
      <c r="F941" s="215"/>
      <c r="G941" s="478"/>
      <c r="H941" s="204"/>
    </row>
    <row r="942" spans="1:8" ht="33">
      <c r="B942" s="211" t="s">
        <v>7483</v>
      </c>
      <c r="C942" s="212" t="s">
        <v>8129</v>
      </c>
      <c r="D942" s="213" t="s">
        <v>1367</v>
      </c>
      <c r="E942" s="214" t="s">
        <v>2296</v>
      </c>
      <c r="F942" s="215"/>
      <c r="G942" s="478"/>
      <c r="H942" s="204"/>
    </row>
    <row r="943" spans="1:8" ht="33">
      <c r="B943" s="211" t="s">
        <v>7485</v>
      </c>
      <c r="C943" s="212" t="s">
        <v>8130</v>
      </c>
      <c r="D943" s="213" t="s">
        <v>2158</v>
      </c>
      <c r="E943" s="214" t="s">
        <v>2296</v>
      </c>
      <c r="F943" s="215"/>
      <c r="G943" s="478"/>
      <c r="H943" s="204"/>
    </row>
    <row r="944" spans="1:8" ht="33">
      <c r="B944" s="211" t="s">
        <v>7487</v>
      </c>
      <c r="C944" s="212" t="s">
        <v>8131</v>
      </c>
      <c r="D944" s="213" t="s">
        <v>1589</v>
      </c>
      <c r="E944" s="214" t="s">
        <v>2296</v>
      </c>
      <c r="F944" s="215"/>
      <c r="G944" s="478"/>
      <c r="H944" s="204"/>
    </row>
    <row r="945" spans="2:8" ht="33">
      <c r="B945" s="211" t="s">
        <v>5843</v>
      </c>
      <c r="C945" s="212" t="s">
        <v>8132</v>
      </c>
      <c r="D945" s="213" t="s">
        <v>1389</v>
      </c>
      <c r="E945" s="214" t="s">
        <v>2296</v>
      </c>
      <c r="F945" s="215"/>
      <c r="G945" s="478"/>
      <c r="H945" s="204"/>
    </row>
    <row r="946" spans="2:8">
      <c r="B946" s="211" t="s">
        <v>7490</v>
      </c>
      <c r="C946" s="212" t="s">
        <v>8133</v>
      </c>
      <c r="D946" s="213" t="s">
        <v>1980</v>
      </c>
      <c r="E946" s="214" t="s">
        <v>2296</v>
      </c>
      <c r="F946" s="215"/>
      <c r="G946" s="478"/>
      <c r="H946" s="204"/>
    </row>
    <row r="947" spans="2:8" ht="33">
      <c r="B947" s="211" t="s">
        <v>7248</v>
      </c>
      <c r="C947" s="212" t="s">
        <v>8134</v>
      </c>
      <c r="D947" s="213" t="s">
        <v>1356</v>
      </c>
      <c r="E947" s="214" t="s">
        <v>2281</v>
      </c>
      <c r="F947" s="215"/>
      <c r="G947" s="478"/>
      <c r="H947" s="204"/>
    </row>
    <row r="948" spans="2:8">
      <c r="B948" s="211" t="s">
        <v>7250</v>
      </c>
      <c r="C948" s="212" t="s">
        <v>8135</v>
      </c>
      <c r="D948" s="213" t="s">
        <v>1367</v>
      </c>
      <c r="E948" s="214" t="s">
        <v>2296</v>
      </c>
      <c r="F948" s="215"/>
      <c r="G948" s="478"/>
      <c r="H948" s="204"/>
    </row>
    <row r="949" spans="2:8" ht="33">
      <c r="B949" s="211" t="s">
        <v>7252</v>
      </c>
      <c r="C949" s="212" t="s">
        <v>8136</v>
      </c>
      <c r="D949" s="213" t="s">
        <v>1589</v>
      </c>
      <c r="E949" s="214" t="s">
        <v>2296</v>
      </c>
      <c r="F949" s="215"/>
      <c r="G949" s="478"/>
      <c r="H949" s="204"/>
    </row>
    <row r="950" spans="2:8" ht="33">
      <c r="B950" s="211" t="s">
        <v>7495</v>
      </c>
      <c r="C950" s="212" t="s">
        <v>8137</v>
      </c>
      <c r="D950" s="213" t="s">
        <v>1367</v>
      </c>
      <c r="E950" s="214" t="s">
        <v>2296</v>
      </c>
      <c r="F950" s="215"/>
      <c r="G950" s="478"/>
      <c r="H950" s="204"/>
    </row>
    <row r="951" spans="2:8" ht="33">
      <c r="B951" s="211" t="s">
        <v>7497</v>
      </c>
      <c r="C951" s="212" t="s">
        <v>8138</v>
      </c>
      <c r="D951" s="213" t="s">
        <v>2158</v>
      </c>
      <c r="E951" s="214" t="s">
        <v>2296</v>
      </c>
      <c r="F951" s="215"/>
      <c r="G951" s="478"/>
      <c r="H951" s="204"/>
    </row>
    <row r="952" spans="2:8" ht="33">
      <c r="B952" s="211" t="s">
        <v>7499</v>
      </c>
      <c r="C952" s="212" t="s">
        <v>8139</v>
      </c>
      <c r="D952" s="213" t="s">
        <v>1589</v>
      </c>
      <c r="E952" s="214" t="s">
        <v>2296</v>
      </c>
      <c r="F952" s="215"/>
      <c r="G952" s="478"/>
      <c r="H952" s="204"/>
    </row>
    <row r="953" spans="2:8" ht="33">
      <c r="B953" s="211" t="s">
        <v>5862</v>
      </c>
      <c r="C953" s="212" t="s">
        <v>8140</v>
      </c>
      <c r="D953" s="213" t="s">
        <v>1389</v>
      </c>
      <c r="E953" s="214" t="s">
        <v>2296</v>
      </c>
      <c r="F953" s="215"/>
      <c r="G953" s="478"/>
      <c r="H953" s="204"/>
    </row>
    <row r="954" spans="2:8">
      <c r="B954" s="211" t="s">
        <v>7502</v>
      </c>
      <c r="C954" s="212" t="s">
        <v>8141</v>
      </c>
      <c r="D954" s="213" t="s">
        <v>1980</v>
      </c>
      <c r="E954" s="214" t="s">
        <v>2296</v>
      </c>
      <c r="F954" s="215"/>
      <c r="G954" s="478"/>
      <c r="H954" s="204"/>
    </row>
    <row r="955" spans="2:8" ht="33">
      <c r="B955" s="211" t="s">
        <v>7263</v>
      </c>
      <c r="C955" s="212" t="s">
        <v>8142</v>
      </c>
      <c r="D955" s="213" t="s">
        <v>1356</v>
      </c>
      <c r="E955" s="214" t="s">
        <v>2281</v>
      </c>
      <c r="F955" s="215"/>
      <c r="G955" s="478"/>
      <c r="H955" s="204"/>
    </row>
    <row r="956" spans="2:8">
      <c r="B956" s="211" t="s">
        <v>7265</v>
      </c>
      <c r="C956" s="212" t="s">
        <v>8143</v>
      </c>
      <c r="D956" s="213" t="s">
        <v>1367</v>
      </c>
      <c r="E956" s="214" t="s">
        <v>2296</v>
      </c>
      <c r="F956" s="215"/>
      <c r="G956" s="478"/>
      <c r="H956" s="204"/>
    </row>
    <row r="957" spans="2:8" ht="33">
      <c r="B957" s="211" t="s">
        <v>7267</v>
      </c>
      <c r="C957" s="212" t="s">
        <v>8144</v>
      </c>
      <c r="D957" s="213" t="s">
        <v>1589</v>
      </c>
      <c r="E957" s="214" t="s">
        <v>2296</v>
      </c>
      <c r="F957" s="215"/>
      <c r="G957" s="478"/>
      <c r="H957" s="204"/>
    </row>
    <row r="958" spans="2:8" ht="33">
      <c r="B958" s="211" t="s">
        <v>7507</v>
      </c>
      <c r="C958" s="212" t="s">
        <v>8145</v>
      </c>
      <c r="D958" s="213" t="s">
        <v>1367</v>
      </c>
      <c r="E958" s="214" t="s">
        <v>2296</v>
      </c>
      <c r="F958" s="215"/>
      <c r="G958" s="478"/>
      <c r="H958" s="204"/>
    </row>
    <row r="959" spans="2:8" ht="33">
      <c r="B959" s="211" t="s">
        <v>7509</v>
      </c>
      <c r="C959" s="212" t="s">
        <v>8146</v>
      </c>
      <c r="D959" s="213" t="s">
        <v>2158</v>
      </c>
      <c r="E959" s="214" t="s">
        <v>2296</v>
      </c>
      <c r="F959" s="215"/>
      <c r="G959" s="478"/>
      <c r="H959" s="204"/>
    </row>
    <row r="960" spans="2:8" ht="33">
      <c r="B960" s="211" t="s">
        <v>7511</v>
      </c>
      <c r="C960" s="212" t="s">
        <v>8147</v>
      </c>
      <c r="D960" s="213" t="s">
        <v>1589</v>
      </c>
      <c r="E960" s="214" t="s">
        <v>2296</v>
      </c>
      <c r="F960" s="215"/>
      <c r="G960" s="478"/>
      <c r="H960" s="204"/>
    </row>
    <row r="961" spans="1:8" ht="33">
      <c r="B961" s="211" t="s">
        <v>5879</v>
      </c>
      <c r="C961" s="212" t="s">
        <v>8148</v>
      </c>
      <c r="D961" s="213" t="s">
        <v>1389</v>
      </c>
      <c r="E961" s="214" t="s">
        <v>2296</v>
      </c>
      <c r="F961" s="215"/>
      <c r="G961" s="478"/>
      <c r="H961" s="204"/>
    </row>
    <row r="962" spans="1:8" ht="17.25" thickBot="1">
      <c r="B962" s="218" t="s">
        <v>7514</v>
      </c>
      <c r="C962" s="219" t="s">
        <v>8149</v>
      </c>
      <c r="D962" s="220" t="s">
        <v>1980</v>
      </c>
      <c r="E962" s="221" t="s">
        <v>2296</v>
      </c>
      <c r="F962" s="222"/>
      <c r="G962" s="479"/>
      <c r="H962" s="204"/>
    </row>
    <row r="963" spans="1:8" s="44" customFormat="1" ht="20.100000000000001" customHeight="1" thickBot="1">
      <c r="A963" s="8"/>
      <c r="B963" s="341" t="s">
        <v>7278</v>
      </c>
      <c r="C963" s="501"/>
      <c r="D963" s="502"/>
      <c r="E963" s="466"/>
      <c r="F963" s="466"/>
      <c r="G963" s="467"/>
      <c r="H963" s="204"/>
    </row>
    <row r="964" spans="1:8" ht="16.5" customHeight="1">
      <c r="B964" s="205" t="s">
        <v>7516</v>
      </c>
      <c r="C964" s="206" t="s">
        <v>8150</v>
      </c>
      <c r="D964" s="207" t="s">
        <v>2277</v>
      </c>
      <c r="E964" s="208" t="s">
        <v>2296</v>
      </c>
      <c r="F964" s="209"/>
      <c r="G964" s="477" t="s">
        <v>6394</v>
      </c>
      <c r="H964" s="204"/>
    </row>
    <row r="965" spans="1:8">
      <c r="B965" s="211" t="s">
        <v>5887</v>
      </c>
      <c r="C965" s="212" t="s">
        <v>8151</v>
      </c>
      <c r="D965" s="213" t="s">
        <v>1367</v>
      </c>
      <c r="E965" s="214" t="s">
        <v>2296</v>
      </c>
      <c r="F965" s="215"/>
      <c r="G965" s="478"/>
      <c r="H965" s="204"/>
    </row>
    <row r="966" spans="1:8">
      <c r="B966" s="211" t="s">
        <v>5890</v>
      </c>
      <c r="C966" s="212" t="s">
        <v>8152</v>
      </c>
      <c r="D966" s="213" t="s">
        <v>3219</v>
      </c>
      <c r="E966" s="214" t="s">
        <v>2296</v>
      </c>
      <c r="F966" s="215"/>
      <c r="G966" s="478"/>
      <c r="H966" s="204"/>
    </row>
    <row r="967" spans="1:8">
      <c r="B967" s="211" t="s">
        <v>5892</v>
      </c>
      <c r="C967" s="212" t="s">
        <v>8153</v>
      </c>
      <c r="D967" s="213" t="s">
        <v>1367</v>
      </c>
      <c r="E967" s="214" t="s">
        <v>2296</v>
      </c>
      <c r="F967" s="215"/>
      <c r="G967" s="478"/>
      <c r="H967" s="204"/>
    </row>
    <row r="968" spans="1:8" ht="33">
      <c r="B968" s="211" t="s">
        <v>7286</v>
      </c>
      <c r="C968" s="212" t="s">
        <v>8154</v>
      </c>
      <c r="D968" s="213" t="s">
        <v>1356</v>
      </c>
      <c r="E968" s="214" t="s">
        <v>2281</v>
      </c>
      <c r="F968" s="215"/>
      <c r="G968" s="478"/>
      <c r="H968" s="204"/>
    </row>
    <row r="969" spans="1:8">
      <c r="B969" s="211" t="s">
        <v>7288</v>
      </c>
      <c r="C969" s="212" t="s">
        <v>8155</v>
      </c>
      <c r="D969" s="213" t="s">
        <v>1367</v>
      </c>
      <c r="E969" s="214" t="s">
        <v>2296</v>
      </c>
      <c r="F969" s="215"/>
      <c r="G969" s="478"/>
      <c r="H969" s="204"/>
    </row>
    <row r="970" spans="1:8" ht="33">
      <c r="B970" s="211" t="s">
        <v>7290</v>
      </c>
      <c r="C970" s="212" t="s">
        <v>8156</v>
      </c>
      <c r="D970" s="213" t="s">
        <v>1589</v>
      </c>
      <c r="E970" s="214" t="s">
        <v>2296</v>
      </c>
      <c r="F970" s="215"/>
      <c r="G970" s="478"/>
      <c r="H970" s="204"/>
    </row>
    <row r="971" spans="1:8" ht="33">
      <c r="B971" s="211" t="s">
        <v>7524</v>
      </c>
      <c r="C971" s="212" t="s">
        <v>8157</v>
      </c>
      <c r="D971" s="213" t="s">
        <v>1367</v>
      </c>
      <c r="E971" s="214" t="s">
        <v>2296</v>
      </c>
      <c r="F971" s="215"/>
      <c r="G971" s="478"/>
      <c r="H971" s="204"/>
    </row>
    <row r="972" spans="1:8" ht="33">
      <c r="B972" s="211" t="s">
        <v>7526</v>
      </c>
      <c r="C972" s="212" t="s">
        <v>8158</v>
      </c>
      <c r="D972" s="213" t="s">
        <v>2158</v>
      </c>
      <c r="E972" s="214" t="s">
        <v>2296</v>
      </c>
      <c r="F972" s="215"/>
      <c r="G972" s="478"/>
      <c r="H972" s="204"/>
    </row>
    <row r="973" spans="1:8" ht="33">
      <c r="B973" s="211" t="s">
        <v>7528</v>
      </c>
      <c r="C973" s="212" t="s">
        <v>8159</v>
      </c>
      <c r="D973" s="213" t="s">
        <v>1589</v>
      </c>
      <c r="E973" s="214" t="s">
        <v>2296</v>
      </c>
      <c r="F973" s="215"/>
      <c r="G973" s="478"/>
      <c r="H973" s="204"/>
    </row>
    <row r="974" spans="1:8" ht="33">
      <c r="B974" s="211" t="s">
        <v>5906</v>
      </c>
      <c r="C974" s="212" t="s">
        <v>8160</v>
      </c>
      <c r="D974" s="213" t="s">
        <v>1389</v>
      </c>
      <c r="E974" s="214" t="s">
        <v>2296</v>
      </c>
      <c r="F974" s="215"/>
      <c r="G974" s="478"/>
      <c r="H974" s="204"/>
    </row>
    <row r="975" spans="1:8">
      <c r="B975" s="211" t="s">
        <v>7531</v>
      </c>
      <c r="C975" s="212" t="s">
        <v>8161</v>
      </c>
      <c r="D975" s="213" t="s">
        <v>1980</v>
      </c>
      <c r="E975" s="214" t="s">
        <v>2296</v>
      </c>
      <c r="F975" s="215"/>
      <c r="G975" s="478"/>
      <c r="H975" s="204"/>
    </row>
    <row r="976" spans="1:8" ht="33">
      <c r="B976" s="211" t="s">
        <v>7301</v>
      </c>
      <c r="C976" s="212" t="s">
        <v>8162</v>
      </c>
      <c r="D976" s="213" t="s">
        <v>1356</v>
      </c>
      <c r="E976" s="214" t="s">
        <v>2281</v>
      </c>
      <c r="F976" s="215"/>
      <c r="G976" s="478"/>
      <c r="H976" s="204"/>
    </row>
    <row r="977" spans="1:8">
      <c r="B977" s="211" t="s">
        <v>7303</v>
      </c>
      <c r="C977" s="212" t="s">
        <v>8163</v>
      </c>
      <c r="D977" s="213" t="s">
        <v>1367</v>
      </c>
      <c r="E977" s="214" t="s">
        <v>2296</v>
      </c>
      <c r="F977" s="215"/>
      <c r="G977" s="478"/>
      <c r="H977" s="204"/>
    </row>
    <row r="978" spans="1:8" ht="33">
      <c r="B978" s="211" t="s">
        <v>7305</v>
      </c>
      <c r="C978" s="212" t="s">
        <v>8164</v>
      </c>
      <c r="D978" s="213" t="s">
        <v>1589</v>
      </c>
      <c r="E978" s="214" t="s">
        <v>2296</v>
      </c>
      <c r="F978" s="215"/>
      <c r="G978" s="478"/>
      <c r="H978" s="204"/>
    </row>
    <row r="979" spans="1:8" ht="33">
      <c r="B979" s="211" t="s">
        <v>7536</v>
      </c>
      <c r="C979" s="212" t="s">
        <v>8165</v>
      </c>
      <c r="D979" s="213" t="s">
        <v>1367</v>
      </c>
      <c r="E979" s="214" t="s">
        <v>2296</v>
      </c>
      <c r="F979" s="215"/>
      <c r="G979" s="478"/>
      <c r="H979" s="204"/>
    </row>
    <row r="980" spans="1:8" ht="33">
      <c r="B980" s="211" t="s">
        <v>7538</v>
      </c>
      <c r="C980" s="212" t="s">
        <v>8166</v>
      </c>
      <c r="D980" s="213" t="s">
        <v>2158</v>
      </c>
      <c r="E980" s="214" t="s">
        <v>2296</v>
      </c>
      <c r="F980" s="215"/>
      <c r="G980" s="478"/>
      <c r="H980" s="204"/>
    </row>
    <row r="981" spans="1:8" ht="33">
      <c r="B981" s="211" t="s">
        <v>7540</v>
      </c>
      <c r="C981" s="212" t="s">
        <v>8167</v>
      </c>
      <c r="D981" s="213" t="s">
        <v>1589</v>
      </c>
      <c r="E981" s="214" t="s">
        <v>2296</v>
      </c>
      <c r="F981" s="215"/>
      <c r="G981" s="478"/>
      <c r="H981" s="204"/>
    </row>
    <row r="982" spans="1:8" ht="33">
      <c r="B982" s="211" t="s">
        <v>5922</v>
      </c>
      <c r="C982" s="212" t="s">
        <v>8168</v>
      </c>
      <c r="D982" s="213" t="s">
        <v>1389</v>
      </c>
      <c r="E982" s="214" t="s">
        <v>2296</v>
      </c>
      <c r="F982" s="215"/>
      <c r="G982" s="478"/>
      <c r="H982" s="204"/>
    </row>
    <row r="983" spans="1:8">
      <c r="B983" s="211" t="s">
        <v>7543</v>
      </c>
      <c r="C983" s="212" t="s">
        <v>8169</v>
      </c>
      <c r="D983" s="213" t="s">
        <v>1980</v>
      </c>
      <c r="E983" s="214" t="s">
        <v>2296</v>
      </c>
      <c r="F983" s="215"/>
      <c r="G983" s="478"/>
      <c r="H983" s="204"/>
    </row>
    <row r="984" spans="1:8" ht="33">
      <c r="B984" s="211" t="s">
        <v>7316</v>
      </c>
      <c r="C984" s="212" t="s">
        <v>8170</v>
      </c>
      <c r="D984" s="213" t="s">
        <v>1356</v>
      </c>
      <c r="E984" s="214" t="s">
        <v>2281</v>
      </c>
      <c r="F984" s="215"/>
      <c r="G984" s="478"/>
      <c r="H984" s="204"/>
    </row>
    <row r="985" spans="1:8">
      <c r="B985" s="211" t="s">
        <v>7318</v>
      </c>
      <c r="C985" s="212" t="s">
        <v>8171</v>
      </c>
      <c r="D985" s="213" t="s">
        <v>1367</v>
      </c>
      <c r="E985" s="214" t="s">
        <v>2296</v>
      </c>
      <c r="F985" s="215"/>
      <c r="G985" s="478"/>
      <c r="H985" s="204"/>
    </row>
    <row r="986" spans="1:8" ht="33">
      <c r="B986" s="211" t="s">
        <v>7320</v>
      </c>
      <c r="C986" s="212" t="s">
        <v>8172</v>
      </c>
      <c r="D986" s="213" t="s">
        <v>1589</v>
      </c>
      <c r="E986" s="214" t="s">
        <v>2296</v>
      </c>
      <c r="F986" s="215"/>
      <c r="G986" s="478"/>
      <c r="H986" s="204"/>
    </row>
    <row r="987" spans="1:8" ht="33">
      <c r="B987" s="211" t="s">
        <v>7548</v>
      </c>
      <c r="C987" s="212" t="s">
        <v>8173</v>
      </c>
      <c r="D987" s="213" t="s">
        <v>1367</v>
      </c>
      <c r="E987" s="214" t="s">
        <v>2296</v>
      </c>
      <c r="F987" s="215"/>
      <c r="G987" s="478"/>
      <c r="H987" s="204"/>
    </row>
    <row r="988" spans="1:8" ht="33">
      <c r="B988" s="211" t="s">
        <v>7550</v>
      </c>
      <c r="C988" s="212" t="s">
        <v>8174</v>
      </c>
      <c r="D988" s="213" t="s">
        <v>2158</v>
      </c>
      <c r="E988" s="214" t="s">
        <v>2296</v>
      </c>
      <c r="F988" s="215"/>
      <c r="G988" s="478"/>
      <c r="H988" s="204"/>
    </row>
    <row r="989" spans="1:8" ht="33">
      <c r="B989" s="211" t="s">
        <v>7552</v>
      </c>
      <c r="C989" s="212" t="s">
        <v>8175</v>
      </c>
      <c r="D989" s="213" t="s">
        <v>1589</v>
      </c>
      <c r="E989" s="214" t="s">
        <v>2296</v>
      </c>
      <c r="F989" s="215"/>
      <c r="G989" s="478"/>
      <c r="H989" s="204"/>
    </row>
    <row r="990" spans="1:8" ht="33">
      <c r="B990" s="211" t="s">
        <v>5938</v>
      </c>
      <c r="C990" s="212" t="s">
        <v>8176</v>
      </c>
      <c r="D990" s="213" t="s">
        <v>1389</v>
      </c>
      <c r="E990" s="214" t="s">
        <v>2296</v>
      </c>
      <c r="F990" s="215"/>
      <c r="G990" s="478"/>
      <c r="H990" s="204"/>
    </row>
    <row r="991" spans="1:8" ht="17.25" thickBot="1">
      <c r="B991" s="218" t="s">
        <v>7555</v>
      </c>
      <c r="C991" s="219" t="s">
        <v>8177</v>
      </c>
      <c r="D991" s="220" t="s">
        <v>1980</v>
      </c>
      <c r="E991" s="221" t="s">
        <v>2296</v>
      </c>
      <c r="F991" s="222"/>
      <c r="G991" s="479"/>
      <c r="H991" s="204"/>
    </row>
    <row r="992" spans="1:8" s="44" customFormat="1" ht="20.100000000000001" customHeight="1" thickBot="1">
      <c r="A992" s="8"/>
      <c r="B992" s="341" t="s">
        <v>7331</v>
      </c>
      <c r="C992" s="501"/>
      <c r="D992" s="502"/>
      <c r="E992" s="466"/>
      <c r="F992" s="466"/>
      <c r="G992" s="467"/>
      <c r="H992" s="204"/>
    </row>
    <row r="993" spans="2:8" ht="16.5" customHeight="1">
      <c r="B993" s="205" t="s">
        <v>7557</v>
      </c>
      <c r="C993" s="206" t="s">
        <v>8178</v>
      </c>
      <c r="D993" s="207" t="s">
        <v>2277</v>
      </c>
      <c r="E993" s="208" t="s">
        <v>2296</v>
      </c>
      <c r="F993" s="209"/>
      <c r="G993" s="477" t="s">
        <v>6423</v>
      </c>
      <c r="H993" s="204"/>
    </row>
    <row r="994" spans="2:8">
      <c r="B994" s="211" t="s">
        <v>5945</v>
      </c>
      <c r="C994" s="212" t="s">
        <v>8179</v>
      </c>
      <c r="D994" s="213" t="s">
        <v>1367</v>
      </c>
      <c r="E994" s="214" t="s">
        <v>2296</v>
      </c>
      <c r="F994" s="215"/>
      <c r="G994" s="478"/>
      <c r="H994" s="204"/>
    </row>
    <row r="995" spans="2:8">
      <c r="B995" s="211" t="s">
        <v>5947</v>
      </c>
      <c r="C995" s="212" t="s">
        <v>8180</v>
      </c>
      <c r="D995" s="213" t="s">
        <v>3219</v>
      </c>
      <c r="E995" s="214" t="s">
        <v>2296</v>
      </c>
      <c r="F995" s="215"/>
      <c r="G995" s="478"/>
      <c r="H995" s="204"/>
    </row>
    <row r="996" spans="2:8">
      <c r="B996" s="211" t="s">
        <v>5949</v>
      </c>
      <c r="C996" s="212" t="s">
        <v>8181</v>
      </c>
      <c r="D996" s="213" t="s">
        <v>1367</v>
      </c>
      <c r="E996" s="214" t="s">
        <v>2296</v>
      </c>
      <c r="F996" s="215"/>
      <c r="G996" s="478"/>
      <c r="H996" s="204"/>
    </row>
    <row r="997" spans="2:8" ht="33">
      <c r="B997" s="211" t="s">
        <v>8182</v>
      </c>
      <c r="C997" s="212" t="s">
        <v>8183</v>
      </c>
      <c r="D997" s="213" t="s">
        <v>1356</v>
      </c>
      <c r="E997" s="214" t="s">
        <v>2281</v>
      </c>
      <c r="F997" s="215"/>
      <c r="G997" s="478"/>
      <c r="H997" s="204"/>
    </row>
    <row r="998" spans="2:8">
      <c r="B998" s="211" t="s">
        <v>8184</v>
      </c>
      <c r="C998" s="212" t="s">
        <v>8185</v>
      </c>
      <c r="D998" s="213" t="s">
        <v>1367</v>
      </c>
      <c r="E998" s="214" t="s">
        <v>2296</v>
      </c>
      <c r="F998" s="215"/>
      <c r="G998" s="478"/>
      <c r="H998" s="204"/>
    </row>
    <row r="999" spans="2:8" ht="33">
      <c r="B999" s="211" t="s">
        <v>8186</v>
      </c>
      <c r="C999" s="212" t="s">
        <v>8187</v>
      </c>
      <c r="D999" s="213" t="s">
        <v>1589</v>
      </c>
      <c r="E999" s="214" t="s">
        <v>2296</v>
      </c>
      <c r="F999" s="215"/>
      <c r="G999" s="478"/>
      <c r="H999" s="204"/>
    </row>
    <row r="1000" spans="2:8" ht="33">
      <c r="B1000" s="211" t="s">
        <v>8188</v>
      </c>
      <c r="C1000" s="212" t="s">
        <v>8189</v>
      </c>
      <c r="D1000" s="213" t="s">
        <v>1367</v>
      </c>
      <c r="E1000" s="214" t="s">
        <v>2296</v>
      </c>
      <c r="F1000" s="215"/>
      <c r="G1000" s="478"/>
      <c r="H1000" s="204"/>
    </row>
    <row r="1001" spans="2:8" ht="33">
      <c r="B1001" s="211" t="s">
        <v>8190</v>
      </c>
      <c r="C1001" s="212" t="s">
        <v>8191</v>
      </c>
      <c r="D1001" s="213" t="s">
        <v>2158</v>
      </c>
      <c r="E1001" s="214" t="s">
        <v>2296</v>
      </c>
      <c r="F1001" s="215"/>
      <c r="G1001" s="478"/>
      <c r="H1001" s="204"/>
    </row>
    <row r="1002" spans="2:8" ht="33">
      <c r="B1002" s="211" t="s">
        <v>8192</v>
      </c>
      <c r="C1002" s="212" t="s">
        <v>8193</v>
      </c>
      <c r="D1002" s="213" t="s">
        <v>1589</v>
      </c>
      <c r="E1002" s="214" t="s">
        <v>2296</v>
      </c>
      <c r="F1002" s="215"/>
      <c r="G1002" s="478"/>
      <c r="H1002" s="204"/>
    </row>
    <row r="1003" spans="2:8" ht="33">
      <c r="B1003" s="211" t="s">
        <v>8194</v>
      </c>
      <c r="C1003" s="212" t="s">
        <v>8195</v>
      </c>
      <c r="D1003" s="213" t="s">
        <v>1389</v>
      </c>
      <c r="E1003" s="214" t="s">
        <v>2296</v>
      </c>
      <c r="F1003" s="215"/>
      <c r="G1003" s="478"/>
      <c r="H1003" s="204"/>
    </row>
    <row r="1004" spans="2:8">
      <c r="B1004" s="211" t="s">
        <v>8196</v>
      </c>
      <c r="C1004" s="212" t="s">
        <v>8197</v>
      </c>
      <c r="D1004" s="213" t="s">
        <v>1980</v>
      </c>
      <c r="E1004" s="214" t="s">
        <v>2296</v>
      </c>
      <c r="F1004" s="215"/>
      <c r="G1004" s="478"/>
      <c r="H1004" s="204"/>
    </row>
    <row r="1005" spans="2:8" ht="33">
      <c r="B1005" s="211" t="s">
        <v>8198</v>
      </c>
      <c r="C1005" s="212" t="s">
        <v>8199</v>
      </c>
      <c r="D1005" s="213" t="s">
        <v>1356</v>
      </c>
      <c r="E1005" s="214" t="s">
        <v>2281</v>
      </c>
      <c r="F1005" s="215"/>
      <c r="G1005" s="478"/>
      <c r="H1005" s="204"/>
    </row>
    <row r="1006" spans="2:8">
      <c r="B1006" s="211" t="s">
        <v>8200</v>
      </c>
      <c r="C1006" s="212" t="s">
        <v>8201</v>
      </c>
      <c r="D1006" s="213" t="s">
        <v>1367</v>
      </c>
      <c r="E1006" s="214" t="s">
        <v>2296</v>
      </c>
      <c r="F1006" s="215"/>
      <c r="G1006" s="478"/>
      <c r="H1006" s="204"/>
    </row>
    <row r="1007" spans="2:8" ht="33">
      <c r="B1007" s="211" t="s">
        <v>8202</v>
      </c>
      <c r="C1007" s="212" t="s">
        <v>8203</v>
      </c>
      <c r="D1007" s="213" t="s">
        <v>1589</v>
      </c>
      <c r="E1007" s="214" t="s">
        <v>2296</v>
      </c>
      <c r="F1007" s="215"/>
      <c r="G1007" s="478"/>
      <c r="H1007" s="204"/>
    </row>
    <row r="1008" spans="2:8" ht="33">
      <c r="B1008" s="211" t="s">
        <v>8204</v>
      </c>
      <c r="C1008" s="212" t="s">
        <v>8205</v>
      </c>
      <c r="D1008" s="213" t="s">
        <v>1367</v>
      </c>
      <c r="E1008" s="214" t="s">
        <v>2296</v>
      </c>
      <c r="F1008" s="215"/>
      <c r="G1008" s="478"/>
      <c r="H1008" s="204"/>
    </row>
    <row r="1009" spans="2:8" ht="33">
      <c r="B1009" s="211" t="s">
        <v>8206</v>
      </c>
      <c r="C1009" s="212" t="s">
        <v>8207</v>
      </c>
      <c r="D1009" s="213" t="s">
        <v>2158</v>
      </c>
      <c r="E1009" s="214" t="s">
        <v>2296</v>
      </c>
      <c r="F1009" s="215"/>
      <c r="G1009" s="478"/>
      <c r="H1009" s="204"/>
    </row>
    <row r="1010" spans="2:8" ht="33">
      <c r="B1010" s="211" t="s">
        <v>8208</v>
      </c>
      <c r="C1010" s="212" t="s">
        <v>8209</v>
      </c>
      <c r="D1010" s="213" t="s">
        <v>1589</v>
      </c>
      <c r="E1010" s="214" t="s">
        <v>2296</v>
      </c>
      <c r="F1010" s="215"/>
      <c r="G1010" s="478"/>
      <c r="H1010" s="204"/>
    </row>
    <row r="1011" spans="2:8" ht="33">
      <c r="B1011" s="211" t="s">
        <v>8210</v>
      </c>
      <c r="C1011" s="212" t="s">
        <v>8211</v>
      </c>
      <c r="D1011" s="213" t="s">
        <v>1389</v>
      </c>
      <c r="E1011" s="214" t="s">
        <v>2296</v>
      </c>
      <c r="F1011" s="215"/>
      <c r="G1011" s="478"/>
      <c r="H1011" s="204"/>
    </row>
    <row r="1012" spans="2:8">
      <c r="B1012" s="211" t="s">
        <v>8212</v>
      </c>
      <c r="C1012" s="212" t="s">
        <v>8213</v>
      </c>
      <c r="D1012" s="213" t="s">
        <v>1980</v>
      </c>
      <c r="E1012" s="214" t="s">
        <v>2296</v>
      </c>
      <c r="F1012" s="215"/>
      <c r="G1012" s="478"/>
      <c r="H1012" s="204"/>
    </row>
    <row r="1013" spans="2:8" ht="33">
      <c r="B1013" s="211" t="s">
        <v>8214</v>
      </c>
      <c r="C1013" s="212" t="s">
        <v>8215</v>
      </c>
      <c r="D1013" s="213" t="s">
        <v>1356</v>
      </c>
      <c r="E1013" s="214" t="s">
        <v>2281</v>
      </c>
      <c r="F1013" s="215"/>
      <c r="G1013" s="478"/>
      <c r="H1013" s="204"/>
    </row>
    <row r="1014" spans="2:8">
      <c r="B1014" s="211" t="s">
        <v>8216</v>
      </c>
      <c r="C1014" s="212" t="s">
        <v>8217</v>
      </c>
      <c r="D1014" s="213" t="s">
        <v>1367</v>
      </c>
      <c r="E1014" s="214" t="s">
        <v>2296</v>
      </c>
      <c r="F1014" s="215"/>
      <c r="G1014" s="478"/>
      <c r="H1014" s="204"/>
    </row>
    <row r="1015" spans="2:8" ht="33">
      <c r="B1015" s="211" t="s">
        <v>8218</v>
      </c>
      <c r="C1015" s="212" t="s">
        <v>8219</v>
      </c>
      <c r="D1015" s="213" t="s">
        <v>1589</v>
      </c>
      <c r="E1015" s="214" t="s">
        <v>2296</v>
      </c>
      <c r="F1015" s="215"/>
      <c r="G1015" s="478"/>
      <c r="H1015" s="204"/>
    </row>
    <row r="1016" spans="2:8" ht="33">
      <c r="B1016" s="211" t="s">
        <v>8220</v>
      </c>
      <c r="C1016" s="212" t="s">
        <v>8221</v>
      </c>
      <c r="D1016" s="213" t="s">
        <v>1367</v>
      </c>
      <c r="E1016" s="214" t="s">
        <v>2296</v>
      </c>
      <c r="F1016" s="215"/>
      <c r="G1016" s="478"/>
      <c r="H1016" s="204"/>
    </row>
    <row r="1017" spans="2:8" ht="33">
      <c r="B1017" s="211" t="s">
        <v>8222</v>
      </c>
      <c r="C1017" s="212" t="s">
        <v>8223</v>
      </c>
      <c r="D1017" s="213" t="s">
        <v>2158</v>
      </c>
      <c r="E1017" s="214" t="s">
        <v>2296</v>
      </c>
      <c r="F1017" s="215"/>
      <c r="G1017" s="478"/>
      <c r="H1017" s="204"/>
    </row>
    <row r="1018" spans="2:8" ht="33">
      <c r="B1018" s="211" t="s">
        <v>8224</v>
      </c>
      <c r="C1018" s="212" t="s">
        <v>8225</v>
      </c>
      <c r="D1018" s="213" t="s">
        <v>1589</v>
      </c>
      <c r="E1018" s="214" t="s">
        <v>2296</v>
      </c>
      <c r="F1018" s="215"/>
      <c r="G1018" s="478"/>
      <c r="H1018" s="204"/>
    </row>
    <row r="1019" spans="2:8" ht="33">
      <c r="B1019" s="211" t="s">
        <v>8226</v>
      </c>
      <c r="C1019" s="212" t="s">
        <v>8227</v>
      </c>
      <c r="D1019" s="213" t="s">
        <v>1389</v>
      </c>
      <c r="E1019" s="214" t="s">
        <v>2296</v>
      </c>
      <c r="F1019" s="215"/>
      <c r="G1019" s="478"/>
      <c r="H1019" s="204"/>
    </row>
    <row r="1020" spans="2:8" ht="17.25" thickBot="1">
      <c r="B1020" s="218" t="s">
        <v>8228</v>
      </c>
      <c r="C1020" s="219" t="s">
        <v>8229</v>
      </c>
      <c r="D1020" s="220" t="s">
        <v>1980</v>
      </c>
      <c r="E1020" s="221" t="s">
        <v>2296</v>
      </c>
      <c r="F1020" s="222"/>
      <c r="G1020" s="516"/>
      <c r="H1020" s="204"/>
    </row>
    <row r="1021" spans="2:8">
      <c r="B1021" s="211" t="s">
        <v>8230</v>
      </c>
      <c r="C1021" s="212" t="s">
        <v>8231</v>
      </c>
      <c r="D1021" s="213" t="s">
        <v>1393</v>
      </c>
      <c r="E1021" s="214" t="s">
        <v>1998</v>
      </c>
      <c r="F1021" s="215"/>
      <c r="G1021" s="313"/>
      <c r="H1021" s="204"/>
    </row>
    <row r="1022" spans="2:8" ht="17.25" thickBot="1">
      <c r="B1022" s="211" t="s">
        <v>8232</v>
      </c>
      <c r="C1022" s="212" t="s">
        <v>8233</v>
      </c>
      <c r="D1022" s="213" t="s">
        <v>1397</v>
      </c>
      <c r="E1022" s="214" t="s">
        <v>4671</v>
      </c>
      <c r="F1022" s="215"/>
      <c r="G1022" s="313"/>
      <c r="H1022" s="204"/>
    </row>
    <row r="1023" spans="2:8" ht="20.100000000000001" customHeight="1" thickBot="1">
      <c r="B1023" s="201" t="s">
        <v>8234</v>
      </c>
      <c r="C1023" s="416"/>
      <c r="D1023" s="417"/>
      <c r="E1023" s="418"/>
      <c r="F1023" s="418"/>
      <c r="G1023" s="419"/>
      <c r="H1023" s="204"/>
    </row>
    <row r="1024" spans="2:8">
      <c r="B1024" s="205" t="s">
        <v>8235</v>
      </c>
      <c r="C1024" s="206" t="s">
        <v>8236</v>
      </c>
      <c r="D1024" s="207" t="s">
        <v>1389</v>
      </c>
      <c r="E1024" s="208" t="s">
        <v>4685</v>
      </c>
      <c r="F1024" s="209"/>
      <c r="G1024" s="210" t="s">
        <v>8237</v>
      </c>
      <c r="H1024" s="204"/>
    </row>
    <row r="1025" spans="2:8" ht="30">
      <c r="B1025" s="211" t="s">
        <v>8238</v>
      </c>
      <c r="C1025" s="212" t="s">
        <v>8239</v>
      </c>
      <c r="D1025" s="213" t="s">
        <v>1464</v>
      </c>
      <c r="E1025" s="214" t="s">
        <v>4685</v>
      </c>
      <c r="F1025" s="215"/>
      <c r="G1025" s="313" t="s">
        <v>8240</v>
      </c>
      <c r="H1025" s="204"/>
    </row>
    <row r="1026" spans="2:8">
      <c r="B1026" s="235" t="s">
        <v>8241</v>
      </c>
      <c r="C1026" s="212" t="s">
        <v>8242</v>
      </c>
      <c r="D1026" s="213" t="s">
        <v>3219</v>
      </c>
      <c r="E1026" s="517" t="s">
        <v>8243</v>
      </c>
      <c r="F1026" s="236"/>
      <c r="G1026" s="271" t="s">
        <v>8244</v>
      </c>
      <c r="H1026" s="238"/>
    </row>
    <row r="1027" spans="2:8" ht="45">
      <c r="B1027" s="235" t="s">
        <v>8245</v>
      </c>
      <c r="C1027" s="212" t="s">
        <v>8246</v>
      </c>
      <c r="D1027" s="213" t="s">
        <v>1389</v>
      </c>
      <c r="E1027" s="517" t="s">
        <v>8247</v>
      </c>
      <c r="F1027" s="236"/>
      <c r="G1027" s="518" t="s">
        <v>8248</v>
      </c>
      <c r="H1027" s="238"/>
    </row>
    <row r="1028" spans="2:8" ht="60">
      <c r="B1028" s="235" t="s">
        <v>8249</v>
      </c>
      <c r="C1028" s="212" t="s">
        <v>8250</v>
      </c>
      <c r="D1028" s="213" t="s">
        <v>1464</v>
      </c>
      <c r="E1028" s="517" t="s">
        <v>8247</v>
      </c>
      <c r="F1028" s="236"/>
      <c r="G1028" s="319" t="s">
        <v>8251</v>
      </c>
      <c r="H1028" s="238"/>
    </row>
    <row r="1029" spans="2:8" ht="30">
      <c r="B1029" s="235" t="s">
        <v>8252</v>
      </c>
      <c r="C1029" s="212" t="s">
        <v>8253</v>
      </c>
      <c r="D1029" s="213" t="s">
        <v>1567</v>
      </c>
      <c r="E1029" s="4" t="s">
        <v>4685</v>
      </c>
      <c r="F1029" s="236"/>
      <c r="G1029" s="237" t="s">
        <v>8254</v>
      </c>
      <c r="H1029" s="238"/>
    </row>
    <row r="1030" spans="2:8" ht="60.75" thickBot="1">
      <c r="B1030" s="235" t="s">
        <v>8255</v>
      </c>
      <c r="C1030" s="212" t="s">
        <v>8256</v>
      </c>
      <c r="D1030" s="213" t="s">
        <v>1567</v>
      </c>
      <c r="E1030" s="4" t="s">
        <v>8247</v>
      </c>
      <c r="F1030" s="236"/>
      <c r="G1030" s="519" t="s">
        <v>8257</v>
      </c>
      <c r="H1030" s="238"/>
    </row>
    <row r="1031" spans="2:8" ht="20.100000000000001" customHeight="1" thickBot="1">
      <c r="B1031" s="341" t="s">
        <v>8258</v>
      </c>
      <c r="C1031" s="501"/>
      <c r="D1031" s="502"/>
      <c r="E1031" s="466"/>
      <c r="F1031" s="466"/>
      <c r="G1031" s="467"/>
      <c r="H1031" s="204"/>
    </row>
    <row r="1032" spans="2:8">
      <c r="B1032" s="205" t="s">
        <v>3215</v>
      </c>
      <c r="C1032" s="206" t="s">
        <v>8259</v>
      </c>
      <c r="D1032" s="207" t="s">
        <v>2236</v>
      </c>
      <c r="E1032" s="208" t="s">
        <v>4685</v>
      </c>
      <c r="F1032" s="209"/>
      <c r="G1032" s="210"/>
      <c r="H1032" s="204"/>
    </row>
    <row r="1033" spans="2:8">
      <c r="B1033" s="211" t="s">
        <v>3216</v>
      </c>
      <c r="C1033" s="212" t="s">
        <v>8260</v>
      </c>
      <c r="D1033" s="213" t="s">
        <v>1574</v>
      </c>
      <c r="E1033" s="214" t="s">
        <v>4685</v>
      </c>
      <c r="F1033" s="215"/>
      <c r="G1033" s="313" t="s">
        <v>8261</v>
      </c>
      <c r="H1033" s="204"/>
    </row>
    <row r="1034" spans="2:8">
      <c r="B1034" s="211" t="s">
        <v>8262</v>
      </c>
      <c r="C1034" s="212" t="s">
        <v>8263</v>
      </c>
      <c r="D1034" s="213" t="s">
        <v>1389</v>
      </c>
      <c r="E1034" s="214" t="s">
        <v>4685</v>
      </c>
      <c r="F1034" s="215"/>
      <c r="G1034" s="313" t="s">
        <v>8264</v>
      </c>
      <c r="H1034" s="204"/>
    </row>
    <row r="1035" spans="2:8">
      <c r="B1035" s="211" t="s">
        <v>8265</v>
      </c>
      <c r="C1035" s="212" t="s">
        <v>8266</v>
      </c>
      <c r="D1035" s="213" t="s">
        <v>3217</v>
      </c>
      <c r="E1035" s="214" t="s">
        <v>4685</v>
      </c>
      <c r="F1035" s="215"/>
      <c r="G1035" s="313"/>
      <c r="H1035" s="204"/>
    </row>
    <row r="1036" spans="2:8">
      <c r="B1036" s="211" t="s">
        <v>8267</v>
      </c>
      <c r="C1036" s="212" t="s">
        <v>8268</v>
      </c>
      <c r="D1036" s="213" t="s">
        <v>1426</v>
      </c>
      <c r="E1036" s="214" t="s">
        <v>6913</v>
      </c>
      <c r="F1036" s="215"/>
      <c r="G1036" s="313"/>
      <c r="H1036" s="204"/>
    </row>
    <row r="1037" spans="2:8">
      <c r="B1037" s="211" t="s">
        <v>8269</v>
      </c>
      <c r="C1037" s="212" t="s">
        <v>8270</v>
      </c>
      <c r="D1037" s="213" t="s">
        <v>1426</v>
      </c>
      <c r="E1037" s="214" t="s">
        <v>4671</v>
      </c>
      <c r="F1037" s="215"/>
      <c r="G1037" s="313"/>
      <c r="H1037" s="204"/>
    </row>
    <row r="1038" spans="2:8" ht="75">
      <c r="B1038" s="235" t="s">
        <v>8271</v>
      </c>
      <c r="C1038" s="212" t="s">
        <v>8272</v>
      </c>
      <c r="D1038" s="213" t="s">
        <v>1389</v>
      </c>
      <c r="E1038" s="4" t="s">
        <v>8247</v>
      </c>
      <c r="F1038" s="236"/>
      <c r="G1038" s="237" t="s">
        <v>8273</v>
      </c>
      <c r="H1038" s="238"/>
    </row>
    <row r="1039" spans="2:8" ht="30.75" thickBot="1">
      <c r="B1039" s="211" t="s">
        <v>8274</v>
      </c>
      <c r="C1039" s="212" t="s">
        <v>8275</v>
      </c>
      <c r="D1039" s="213" t="s">
        <v>1591</v>
      </c>
      <c r="E1039" s="214" t="s">
        <v>4685</v>
      </c>
      <c r="F1039" s="215"/>
      <c r="G1039" s="313" t="s">
        <v>8276</v>
      </c>
      <c r="H1039" s="204"/>
    </row>
    <row r="1040" spans="2:8" ht="20.100000000000001" customHeight="1" thickBot="1">
      <c r="B1040" s="341" t="s">
        <v>8277</v>
      </c>
      <c r="C1040" s="501"/>
      <c r="D1040" s="502"/>
      <c r="E1040" s="466"/>
      <c r="F1040" s="466"/>
      <c r="G1040" s="467"/>
      <c r="H1040" s="204"/>
    </row>
    <row r="1041" spans="2:8">
      <c r="B1041" s="205" t="s">
        <v>3215</v>
      </c>
      <c r="C1041" s="206" t="s">
        <v>8278</v>
      </c>
      <c r="D1041" s="207" t="s">
        <v>2236</v>
      </c>
      <c r="E1041" s="208" t="s">
        <v>4685</v>
      </c>
      <c r="F1041" s="209"/>
      <c r="G1041" s="350" t="s">
        <v>8279</v>
      </c>
      <c r="H1041" s="204"/>
    </row>
    <row r="1042" spans="2:8">
      <c r="B1042" s="211" t="s">
        <v>3216</v>
      </c>
      <c r="C1042" s="212" t="s">
        <v>8280</v>
      </c>
      <c r="D1042" s="213" t="s">
        <v>1574</v>
      </c>
      <c r="E1042" s="214" t="s">
        <v>4685</v>
      </c>
      <c r="F1042" s="215"/>
      <c r="G1042" s="233"/>
      <c r="H1042" s="204"/>
    </row>
    <row r="1043" spans="2:8">
      <c r="B1043" s="211" t="s">
        <v>8262</v>
      </c>
      <c r="C1043" s="212" t="s">
        <v>8281</v>
      </c>
      <c r="D1043" s="213" t="s">
        <v>1389</v>
      </c>
      <c r="E1043" s="214" t="s">
        <v>4685</v>
      </c>
      <c r="F1043" s="215"/>
      <c r="G1043" s="233"/>
      <c r="H1043" s="204"/>
    </row>
    <row r="1044" spans="2:8">
      <c r="B1044" s="211" t="s">
        <v>8265</v>
      </c>
      <c r="C1044" s="212" t="s">
        <v>8282</v>
      </c>
      <c r="D1044" s="213" t="s">
        <v>3217</v>
      </c>
      <c r="E1044" s="214" t="s">
        <v>4685</v>
      </c>
      <c r="F1044" s="215"/>
      <c r="G1044" s="233"/>
      <c r="H1044" s="204"/>
    </row>
    <row r="1045" spans="2:8">
      <c r="B1045" s="211" t="s">
        <v>8267</v>
      </c>
      <c r="C1045" s="212" t="s">
        <v>8283</v>
      </c>
      <c r="D1045" s="213" t="s">
        <v>1426</v>
      </c>
      <c r="E1045" s="214" t="s">
        <v>6913</v>
      </c>
      <c r="F1045" s="215"/>
      <c r="G1045" s="233"/>
      <c r="H1045" s="204"/>
    </row>
    <row r="1046" spans="2:8">
      <c r="B1046" s="211" t="s">
        <v>8269</v>
      </c>
      <c r="C1046" s="212" t="s">
        <v>8284</v>
      </c>
      <c r="D1046" s="213" t="s">
        <v>1426</v>
      </c>
      <c r="E1046" s="214" t="s">
        <v>4671</v>
      </c>
      <c r="F1046" s="215"/>
      <c r="G1046" s="233"/>
      <c r="H1046" s="204"/>
    </row>
    <row r="1047" spans="2:8">
      <c r="B1047" s="211" t="s">
        <v>8285</v>
      </c>
      <c r="C1047" s="212" t="s">
        <v>8286</v>
      </c>
      <c r="D1047" s="213" t="s">
        <v>1389</v>
      </c>
      <c r="E1047" s="214" t="s">
        <v>4685</v>
      </c>
      <c r="F1047" s="215"/>
      <c r="G1047" s="233"/>
      <c r="H1047" s="204"/>
    </row>
    <row r="1048" spans="2:8" ht="17.25" thickBot="1">
      <c r="B1048" s="211" t="s">
        <v>8274</v>
      </c>
      <c r="C1048" s="212" t="s">
        <v>8287</v>
      </c>
      <c r="D1048" s="213" t="s">
        <v>1591</v>
      </c>
      <c r="E1048" s="214" t="s">
        <v>4685</v>
      </c>
      <c r="F1048" s="215"/>
      <c r="G1048" s="234"/>
      <c r="H1048" s="204"/>
    </row>
    <row r="1049" spans="2:8" ht="20.100000000000001" customHeight="1" thickBot="1">
      <c r="B1049" s="341" t="s">
        <v>8288</v>
      </c>
      <c r="C1049" s="501"/>
      <c r="D1049" s="502"/>
      <c r="E1049" s="466"/>
      <c r="F1049" s="466"/>
      <c r="G1049" s="467"/>
      <c r="H1049" s="204"/>
    </row>
    <row r="1050" spans="2:8">
      <c r="B1050" s="205" t="s">
        <v>3215</v>
      </c>
      <c r="C1050" s="206" t="s">
        <v>8289</v>
      </c>
      <c r="D1050" s="207" t="s">
        <v>2236</v>
      </c>
      <c r="E1050" s="208" t="s">
        <v>4685</v>
      </c>
      <c r="F1050" s="209"/>
      <c r="G1050" s="350" t="s">
        <v>8279</v>
      </c>
      <c r="H1050" s="204"/>
    </row>
    <row r="1051" spans="2:8">
      <c r="B1051" s="211" t="s">
        <v>3216</v>
      </c>
      <c r="C1051" s="212" t="s">
        <v>8290</v>
      </c>
      <c r="D1051" s="213" t="s">
        <v>1574</v>
      </c>
      <c r="E1051" s="214" t="s">
        <v>4685</v>
      </c>
      <c r="F1051" s="215"/>
      <c r="G1051" s="233"/>
      <c r="H1051" s="204"/>
    </row>
    <row r="1052" spans="2:8">
      <c r="B1052" s="211" t="s">
        <v>8262</v>
      </c>
      <c r="C1052" s="212" t="s">
        <v>8291</v>
      </c>
      <c r="D1052" s="213" t="s">
        <v>1389</v>
      </c>
      <c r="E1052" s="214" t="s">
        <v>4685</v>
      </c>
      <c r="F1052" s="215"/>
      <c r="G1052" s="233"/>
      <c r="H1052" s="204"/>
    </row>
    <row r="1053" spans="2:8">
      <c r="B1053" s="211" t="s">
        <v>8265</v>
      </c>
      <c r="C1053" s="212" t="s">
        <v>8292</v>
      </c>
      <c r="D1053" s="213" t="s">
        <v>3217</v>
      </c>
      <c r="E1053" s="214" t="s">
        <v>4685</v>
      </c>
      <c r="F1053" s="215"/>
      <c r="G1053" s="233"/>
      <c r="H1053" s="204"/>
    </row>
    <row r="1054" spans="2:8">
      <c r="B1054" s="211" t="s">
        <v>8267</v>
      </c>
      <c r="C1054" s="212" t="s">
        <v>8293</v>
      </c>
      <c r="D1054" s="213" t="s">
        <v>1426</v>
      </c>
      <c r="E1054" s="214" t="s">
        <v>6913</v>
      </c>
      <c r="F1054" s="215"/>
      <c r="G1054" s="233"/>
      <c r="H1054" s="204"/>
    </row>
    <row r="1055" spans="2:8">
      <c r="B1055" s="211" t="s">
        <v>8269</v>
      </c>
      <c r="C1055" s="212" t="s">
        <v>8294</v>
      </c>
      <c r="D1055" s="213" t="s">
        <v>1426</v>
      </c>
      <c r="E1055" s="214" t="s">
        <v>4671</v>
      </c>
      <c r="F1055" s="215"/>
      <c r="G1055" s="233"/>
      <c r="H1055" s="204"/>
    </row>
    <row r="1056" spans="2:8">
      <c r="B1056" s="211" t="s">
        <v>8285</v>
      </c>
      <c r="C1056" s="212" t="s">
        <v>8295</v>
      </c>
      <c r="D1056" s="213" t="s">
        <v>1389</v>
      </c>
      <c r="E1056" s="214" t="s">
        <v>4685</v>
      </c>
      <c r="F1056" s="215"/>
      <c r="G1056" s="233"/>
      <c r="H1056" s="204"/>
    </row>
    <row r="1057" spans="2:8" ht="17.25" thickBot="1">
      <c r="B1057" s="211" t="s">
        <v>8274</v>
      </c>
      <c r="C1057" s="212" t="s">
        <v>8296</v>
      </c>
      <c r="D1057" s="213" t="s">
        <v>1591</v>
      </c>
      <c r="E1057" s="214" t="s">
        <v>4685</v>
      </c>
      <c r="F1057" s="215"/>
      <c r="G1057" s="234"/>
      <c r="H1057" s="204"/>
    </row>
    <row r="1058" spans="2:8" ht="20.100000000000001" customHeight="1" thickBot="1">
      <c r="B1058" s="341" t="s">
        <v>8297</v>
      </c>
      <c r="C1058" s="501"/>
      <c r="D1058" s="502"/>
      <c r="E1058" s="466"/>
      <c r="F1058" s="466"/>
      <c r="G1058" s="467"/>
      <c r="H1058" s="204"/>
    </row>
    <row r="1059" spans="2:8">
      <c r="B1059" s="205" t="s">
        <v>3215</v>
      </c>
      <c r="C1059" s="206" t="s">
        <v>8298</v>
      </c>
      <c r="D1059" s="207" t="s">
        <v>2236</v>
      </c>
      <c r="E1059" s="208" t="s">
        <v>4685</v>
      </c>
      <c r="F1059" s="209"/>
      <c r="G1059" s="350" t="s">
        <v>8279</v>
      </c>
      <c r="H1059" s="204"/>
    </row>
    <row r="1060" spans="2:8">
      <c r="B1060" s="211" t="s">
        <v>3216</v>
      </c>
      <c r="C1060" s="212" t="s">
        <v>8299</v>
      </c>
      <c r="D1060" s="213" t="s">
        <v>1574</v>
      </c>
      <c r="E1060" s="214" t="s">
        <v>4685</v>
      </c>
      <c r="F1060" s="215"/>
      <c r="G1060" s="233"/>
      <c r="H1060" s="204"/>
    </row>
    <row r="1061" spans="2:8">
      <c r="B1061" s="211" t="s">
        <v>8262</v>
      </c>
      <c r="C1061" s="212" t="s">
        <v>8300</v>
      </c>
      <c r="D1061" s="213" t="s">
        <v>1389</v>
      </c>
      <c r="E1061" s="214" t="s">
        <v>4685</v>
      </c>
      <c r="F1061" s="215"/>
      <c r="G1061" s="233"/>
      <c r="H1061" s="204"/>
    </row>
    <row r="1062" spans="2:8">
      <c r="B1062" s="211" t="s">
        <v>8265</v>
      </c>
      <c r="C1062" s="212" t="s">
        <v>8301</v>
      </c>
      <c r="D1062" s="213" t="s">
        <v>3217</v>
      </c>
      <c r="E1062" s="214" t="s">
        <v>4685</v>
      </c>
      <c r="F1062" s="215"/>
      <c r="G1062" s="233"/>
      <c r="H1062" s="204"/>
    </row>
    <row r="1063" spans="2:8">
      <c r="B1063" s="211" t="s">
        <v>8267</v>
      </c>
      <c r="C1063" s="212" t="s">
        <v>8302</v>
      </c>
      <c r="D1063" s="213" t="s">
        <v>1426</v>
      </c>
      <c r="E1063" s="214" t="s">
        <v>6913</v>
      </c>
      <c r="F1063" s="215"/>
      <c r="G1063" s="233"/>
      <c r="H1063" s="204"/>
    </row>
    <row r="1064" spans="2:8">
      <c r="B1064" s="211" t="s">
        <v>8269</v>
      </c>
      <c r="C1064" s="212" t="s">
        <v>8303</v>
      </c>
      <c r="D1064" s="213" t="s">
        <v>1426</v>
      </c>
      <c r="E1064" s="214" t="s">
        <v>4671</v>
      </c>
      <c r="F1064" s="215"/>
      <c r="G1064" s="233"/>
      <c r="H1064" s="204"/>
    </row>
    <row r="1065" spans="2:8">
      <c r="B1065" s="211" t="s">
        <v>8285</v>
      </c>
      <c r="C1065" s="212" t="s">
        <v>8304</v>
      </c>
      <c r="D1065" s="213" t="s">
        <v>1389</v>
      </c>
      <c r="E1065" s="214" t="s">
        <v>4685</v>
      </c>
      <c r="F1065" s="215"/>
      <c r="G1065" s="233"/>
      <c r="H1065" s="204"/>
    </row>
    <row r="1066" spans="2:8" ht="17.25" thickBot="1">
      <c r="B1066" s="211" t="s">
        <v>8274</v>
      </c>
      <c r="C1066" s="212" t="s">
        <v>8305</v>
      </c>
      <c r="D1066" s="213" t="s">
        <v>1591</v>
      </c>
      <c r="E1066" s="214" t="s">
        <v>4685</v>
      </c>
      <c r="F1066" s="215"/>
      <c r="G1066" s="234"/>
      <c r="H1066" s="204"/>
    </row>
    <row r="1067" spans="2:8" ht="20.100000000000001" customHeight="1" thickBot="1">
      <c r="B1067" s="341" t="s">
        <v>8306</v>
      </c>
      <c r="C1067" s="501"/>
      <c r="D1067" s="502"/>
      <c r="E1067" s="466"/>
      <c r="F1067" s="466"/>
      <c r="G1067" s="467"/>
      <c r="H1067" s="204"/>
    </row>
    <row r="1068" spans="2:8">
      <c r="B1068" s="205" t="s">
        <v>3215</v>
      </c>
      <c r="C1068" s="206" t="s">
        <v>8307</v>
      </c>
      <c r="D1068" s="207" t="s">
        <v>2236</v>
      </c>
      <c r="E1068" s="208" t="s">
        <v>4685</v>
      </c>
      <c r="F1068" s="209"/>
      <c r="G1068" s="350" t="s">
        <v>8279</v>
      </c>
      <c r="H1068" s="204"/>
    </row>
    <row r="1069" spans="2:8">
      <c r="B1069" s="211" t="s">
        <v>3216</v>
      </c>
      <c r="C1069" s="212" t="s">
        <v>8308</v>
      </c>
      <c r="D1069" s="213" t="s">
        <v>1574</v>
      </c>
      <c r="E1069" s="214" t="s">
        <v>4685</v>
      </c>
      <c r="F1069" s="215"/>
      <c r="G1069" s="233"/>
      <c r="H1069" s="204"/>
    </row>
    <row r="1070" spans="2:8">
      <c r="B1070" s="211" t="s">
        <v>8262</v>
      </c>
      <c r="C1070" s="212" t="s">
        <v>8309</v>
      </c>
      <c r="D1070" s="213" t="s">
        <v>1389</v>
      </c>
      <c r="E1070" s="214" t="s">
        <v>4685</v>
      </c>
      <c r="F1070" s="215"/>
      <c r="G1070" s="233"/>
      <c r="H1070" s="204"/>
    </row>
    <row r="1071" spans="2:8">
      <c r="B1071" s="211" t="s">
        <v>8265</v>
      </c>
      <c r="C1071" s="212" t="s">
        <v>8310</v>
      </c>
      <c r="D1071" s="213" t="s">
        <v>3217</v>
      </c>
      <c r="E1071" s="214" t="s">
        <v>4685</v>
      </c>
      <c r="F1071" s="215"/>
      <c r="G1071" s="233"/>
      <c r="H1071" s="204"/>
    </row>
    <row r="1072" spans="2:8">
      <c r="B1072" s="211" t="s">
        <v>8267</v>
      </c>
      <c r="C1072" s="212" t="s">
        <v>8311</v>
      </c>
      <c r="D1072" s="213" t="s">
        <v>1426</v>
      </c>
      <c r="E1072" s="214" t="s">
        <v>6913</v>
      </c>
      <c r="F1072" s="215"/>
      <c r="G1072" s="233"/>
      <c r="H1072" s="204"/>
    </row>
    <row r="1073" spans="2:8">
      <c r="B1073" s="211" t="s">
        <v>8269</v>
      </c>
      <c r="C1073" s="212" t="s">
        <v>8312</v>
      </c>
      <c r="D1073" s="213" t="s">
        <v>1426</v>
      </c>
      <c r="E1073" s="214" t="s">
        <v>4671</v>
      </c>
      <c r="F1073" s="215"/>
      <c r="G1073" s="233"/>
      <c r="H1073" s="204"/>
    </row>
    <row r="1074" spans="2:8">
      <c r="B1074" s="211" t="s">
        <v>8285</v>
      </c>
      <c r="C1074" s="212" t="s">
        <v>8313</v>
      </c>
      <c r="D1074" s="213" t="s">
        <v>1389</v>
      </c>
      <c r="E1074" s="214" t="s">
        <v>4685</v>
      </c>
      <c r="F1074" s="215"/>
      <c r="G1074" s="233"/>
      <c r="H1074" s="204"/>
    </row>
    <row r="1075" spans="2:8" ht="17.25" thickBot="1">
      <c r="B1075" s="211" t="s">
        <v>8274</v>
      </c>
      <c r="C1075" s="212" t="s">
        <v>8314</v>
      </c>
      <c r="D1075" s="213" t="s">
        <v>1591</v>
      </c>
      <c r="E1075" s="214" t="s">
        <v>4685</v>
      </c>
      <c r="F1075" s="215"/>
      <c r="G1075" s="234"/>
      <c r="H1075" s="204"/>
    </row>
    <row r="1076" spans="2:8" ht="20.100000000000001" customHeight="1" thickBot="1">
      <c r="B1076" s="341" t="s">
        <v>8315</v>
      </c>
      <c r="C1076" s="501"/>
      <c r="D1076" s="502"/>
      <c r="E1076" s="466"/>
      <c r="F1076" s="466"/>
      <c r="G1076" s="467"/>
      <c r="H1076" s="204"/>
    </row>
    <row r="1077" spans="2:8">
      <c r="B1077" s="205" t="s">
        <v>3215</v>
      </c>
      <c r="C1077" s="206" t="s">
        <v>8316</v>
      </c>
      <c r="D1077" s="207" t="s">
        <v>2236</v>
      </c>
      <c r="E1077" s="208" t="s">
        <v>4685</v>
      </c>
      <c r="F1077" s="209"/>
      <c r="G1077" s="350" t="s">
        <v>8279</v>
      </c>
      <c r="H1077" s="204"/>
    </row>
    <row r="1078" spans="2:8">
      <c r="B1078" s="211" t="s">
        <v>3216</v>
      </c>
      <c r="C1078" s="212" t="s">
        <v>8317</v>
      </c>
      <c r="D1078" s="213" t="s">
        <v>1574</v>
      </c>
      <c r="E1078" s="214" t="s">
        <v>4685</v>
      </c>
      <c r="F1078" s="215"/>
      <c r="G1078" s="233"/>
      <c r="H1078" s="204"/>
    </row>
    <row r="1079" spans="2:8">
      <c r="B1079" s="211" t="s">
        <v>8262</v>
      </c>
      <c r="C1079" s="212" t="s">
        <v>8318</v>
      </c>
      <c r="D1079" s="213" t="s">
        <v>1389</v>
      </c>
      <c r="E1079" s="214" t="s">
        <v>4685</v>
      </c>
      <c r="F1079" s="215"/>
      <c r="G1079" s="233"/>
      <c r="H1079" s="204"/>
    </row>
    <row r="1080" spans="2:8">
      <c r="B1080" s="211" t="s">
        <v>8265</v>
      </c>
      <c r="C1080" s="212" t="s">
        <v>8319</v>
      </c>
      <c r="D1080" s="213" t="s">
        <v>3217</v>
      </c>
      <c r="E1080" s="214" t="s">
        <v>4685</v>
      </c>
      <c r="F1080" s="215"/>
      <c r="G1080" s="233"/>
      <c r="H1080" s="204"/>
    </row>
    <row r="1081" spans="2:8">
      <c r="B1081" s="211" t="s">
        <v>8267</v>
      </c>
      <c r="C1081" s="212" t="s">
        <v>8320</v>
      </c>
      <c r="D1081" s="213" t="s">
        <v>1426</v>
      </c>
      <c r="E1081" s="214" t="s">
        <v>6913</v>
      </c>
      <c r="F1081" s="215"/>
      <c r="G1081" s="233"/>
      <c r="H1081" s="204"/>
    </row>
    <row r="1082" spans="2:8">
      <c r="B1082" s="211" t="s">
        <v>8269</v>
      </c>
      <c r="C1082" s="212" t="s">
        <v>8321</v>
      </c>
      <c r="D1082" s="213" t="s">
        <v>1426</v>
      </c>
      <c r="E1082" s="214" t="s">
        <v>4671</v>
      </c>
      <c r="F1082" s="215"/>
      <c r="G1082" s="233"/>
      <c r="H1082" s="204"/>
    </row>
    <row r="1083" spans="2:8">
      <c r="B1083" s="211" t="s">
        <v>8285</v>
      </c>
      <c r="C1083" s="212" t="s">
        <v>8322</v>
      </c>
      <c r="D1083" s="213" t="s">
        <v>1389</v>
      </c>
      <c r="E1083" s="214" t="s">
        <v>4685</v>
      </c>
      <c r="F1083" s="215"/>
      <c r="G1083" s="233"/>
      <c r="H1083" s="204"/>
    </row>
    <row r="1084" spans="2:8" ht="17.25" thickBot="1">
      <c r="B1084" s="211" t="s">
        <v>8274</v>
      </c>
      <c r="C1084" s="212" t="s">
        <v>8323</v>
      </c>
      <c r="D1084" s="213" t="s">
        <v>1591</v>
      </c>
      <c r="E1084" s="214" t="s">
        <v>4685</v>
      </c>
      <c r="F1084" s="215"/>
      <c r="G1084" s="234"/>
      <c r="H1084" s="204"/>
    </row>
    <row r="1085" spans="2:8" ht="20.100000000000001" customHeight="1" thickBot="1">
      <c r="B1085" s="341" t="s">
        <v>8324</v>
      </c>
      <c r="C1085" s="501"/>
      <c r="D1085" s="502"/>
      <c r="E1085" s="466"/>
      <c r="F1085" s="466"/>
      <c r="G1085" s="467"/>
      <c r="H1085" s="204"/>
    </row>
    <row r="1086" spans="2:8">
      <c r="B1086" s="205" t="s">
        <v>3215</v>
      </c>
      <c r="C1086" s="206" t="s">
        <v>8325</v>
      </c>
      <c r="D1086" s="207" t="s">
        <v>2236</v>
      </c>
      <c r="E1086" s="208" t="s">
        <v>4685</v>
      </c>
      <c r="F1086" s="209"/>
      <c r="G1086" s="350" t="s">
        <v>8279</v>
      </c>
      <c r="H1086" s="204"/>
    </row>
    <row r="1087" spans="2:8">
      <c r="B1087" s="211" t="s">
        <v>3216</v>
      </c>
      <c r="C1087" s="212" t="s">
        <v>8326</v>
      </c>
      <c r="D1087" s="213" t="s">
        <v>1574</v>
      </c>
      <c r="E1087" s="214" t="s">
        <v>4685</v>
      </c>
      <c r="F1087" s="215"/>
      <c r="G1087" s="233"/>
      <c r="H1087" s="204"/>
    </row>
    <row r="1088" spans="2:8">
      <c r="B1088" s="211" t="s">
        <v>8262</v>
      </c>
      <c r="C1088" s="212" t="s">
        <v>8327</v>
      </c>
      <c r="D1088" s="213" t="s">
        <v>1389</v>
      </c>
      <c r="E1088" s="214" t="s">
        <v>4685</v>
      </c>
      <c r="F1088" s="215"/>
      <c r="G1088" s="233"/>
      <c r="H1088" s="204"/>
    </row>
    <row r="1089" spans="2:8">
      <c r="B1089" s="211" t="s">
        <v>8265</v>
      </c>
      <c r="C1089" s="212" t="s">
        <v>8328</v>
      </c>
      <c r="D1089" s="213" t="s">
        <v>3217</v>
      </c>
      <c r="E1089" s="214" t="s">
        <v>4685</v>
      </c>
      <c r="F1089" s="215"/>
      <c r="G1089" s="233"/>
      <c r="H1089" s="204"/>
    </row>
    <row r="1090" spans="2:8">
      <c r="B1090" s="211" t="s">
        <v>8267</v>
      </c>
      <c r="C1090" s="212" t="s">
        <v>8329</v>
      </c>
      <c r="D1090" s="213" t="s">
        <v>1426</v>
      </c>
      <c r="E1090" s="214" t="s">
        <v>6913</v>
      </c>
      <c r="F1090" s="215"/>
      <c r="G1090" s="233"/>
      <c r="H1090" s="204"/>
    </row>
    <row r="1091" spans="2:8">
      <c r="B1091" s="211" t="s">
        <v>8269</v>
      </c>
      <c r="C1091" s="212" t="s">
        <v>8330</v>
      </c>
      <c r="D1091" s="213" t="s">
        <v>1426</v>
      </c>
      <c r="E1091" s="214" t="s">
        <v>4671</v>
      </c>
      <c r="F1091" s="215"/>
      <c r="G1091" s="233"/>
      <c r="H1091" s="204"/>
    </row>
    <row r="1092" spans="2:8">
      <c r="B1092" s="211" t="s">
        <v>8285</v>
      </c>
      <c r="C1092" s="212" t="s">
        <v>8331</v>
      </c>
      <c r="D1092" s="213" t="s">
        <v>1389</v>
      </c>
      <c r="E1092" s="214" t="s">
        <v>4685</v>
      </c>
      <c r="F1092" s="215"/>
      <c r="G1092" s="233"/>
      <c r="H1092" s="204"/>
    </row>
    <row r="1093" spans="2:8" ht="17.25" thickBot="1">
      <c r="B1093" s="211" t="s">
        <v>8274</v>
      </c>
      <c r="C1093" s="212" t="s">
        <v>8332</v>
      </c>
      <c r="D1093" s="213" t="s">
        <v>1591</v>
      </c>
      <c r="E1093" s="214" t="s">
        <v>4685</v>
      </c>
      <c r="F1093" s="215"/>
      <c r="G1093" s="234"/>
      <c r="H1093" s="204"/>
    </row>
    <row r="1094" spans="2:8" ht="20.100000000000001" customHeight="1" thickBot="1">
      <c r="B1094" s="341" t="s">
        <v>8333</v>
      </c>
      <c r="C1094" s="501"/>
      <c r="D1094" s="502"/>
      <c r="E1094" s="466"/>
      <c r="F1094" s="466"/>
      <c r="G1094" s="467"/>
      <c r="H1094" s="204"/>
    </row>
    <row r="1095" spans="2:8">
      <c r="B1095" s="205" t="s">
        <v>3215</v>
      </c>
      <c r="C1095" s="206" t="s">
        <v>8334</v>
      </c>
      <c r="D1095" s="207" t="s">
        <v>2236</v>
      </c>
      <c r="E1095" s="208" t="s">
        <v>4685</v>
      </c>
      <c r="F1095" s="209"/>
      <c r="G1095" s="350" t="s">
        <v>8279</v>
      </c>
      <c r="H1095" s="204"/>
    </row>
    <row r="1096" spans="2:8">
      <c r="B1096" s="211" t="s">
        <v>3216</v>
      </c>
      <c r="C1096" s="212" t="s">
        <v>8335</v>
      </c>
      <c r="D1096" s="213" t="s">
        <v>1574</v>
      </c>
      <c r="E1096" s="214" t="s">
        <v>4685</v>
      </c>
      <c r="F1096" s="215"/>
      <c r="G1096" s="233"/>
      <c r="H1096" s="204"/>
    </row>
    <row r="1097" spans="2:8">
      <c r="B1097" s="211" t="s">
        <v>8262</v>
      </c>
      <c r="C1097" s="212" t="s">
        <v>8336</v>
      </c>
      <c r="D1097" s="213" t="s">
        <v>1389</v>
      </c>
      <c r="E1097" s="214" t="s">
        <v>4685</v>
      </c>
      <c r="F1097" s="215"/>
      <c r="G1097" s="233"/>
      <c r="H1097" s="204"/>
    </row>
    <row r="1098" spans="2:8">
      <c r="B1098" s="211" t="s">
        <v>8265</v>
      </c>
      <c r="C1098" s="212" t="s">
        <v>8337</v>
      </c>
      <c r="D1098" s="213" t="s">
        <v>3217</v>
      </c>
      <c r="E1098" s="214" t="s">
        <v>4685</v>
      </c>
      <c r="F1098" s="215"/>
      <c r="G1098" s="233"/>
      <c r="H1098" s="204"/>
    </row>
    <row r="1099" spans="2:8">
      <c r="B1099" s="211" t="s">
        <v>8267</v>
      </c>
      <c r="C1099" s="212" t="s">
        <v>8338</v>
      </c>
      <c r="D1099" s="213" t="s">
        <v>1426</v>
      </c>
      <c r="E1099" s="214" t="s">
        <v>6913</v>
      </c>
      <c r="F1099" s="215"/>
      <c r="G1099" s="233"/>
      <c r="H1099" s="204"/>
    </row>
    <row r="1100" spans="2:8">
      <c r="B1100" s="211" t="s">
        <v>8269</v>
      </c>
      <c r="C1100" s="212" t="s">
        <v>8339</v>
      </c>
      <c r="D1100" s="213" t="s">
        <v>1426</v>
      </c>
      <c r="E1100" s="214" t="s">
        <v>4671</v>
      </c>
      <c r="F1100" s="215"/>
      <c r="G1100" s="233"/>
      <c r="H1100" s="204"/>
    </row>
    <row r="1101" spans="2:8">
      <c r="B1101" s="211" t="s">
        <v>8285</v>
      </c>
      <c r="C1101" s="212" t="s">
        <v>8340</v>
      </c>
      <c r="D1101" s="213" t="s">
        <v>1389</v>
      </c>
      <c r="E1101" s="214" t="s">
        <v>4685</v>
      </c>
      <c r="F1101" s="215"/>
      <c r="G1101" s="233"/>
      <c r="H1101" s="204"/>
    </row>
    <row r="1102" spans="2:8" ht="17.25" thickBot="1">
      <c r="B1102" s="211" t="s">
        <v>8274</v>
      </c>
      <c r="C1102" s="212" t="s">
        <v>8341</v>
      </c>
      <c r="D1102" s="213" t="s">
        <v>1591</v>
      </c>
      <c r="E1102" s="214" t="s">
        <v>4685</v>
      </c>
      <c r="F1102" s="215"/>
      <c r="G1102" s="234"/>
      <c r="H1102" s="204"/>
    </row>
    <row r="1103" spans="2:8" ht="20.100000000000001" customHeight="1" thickBot="1">
      <c r="B1103" s="341" t="s">
        <v>8342</v>
      </c>
      <c r="C1103" s="501"/>
      <c r="D1103" s="502"/>
      <c r="E1103" s="466"/>
      <c r="F1103" s="466"/>
      <c r="G1103" s="467"/>
      <c r="H1103" s="204"/>
    </row>
    <row r="1104" spans="2:8">
      <c r="B1104" s="205" t="s">
        <v>3215</v>
      </c>
      <c r="C1104" s="206" t="s">
        <v>8343</v>
      </c>
      <c r="D1104" s="207" t="s">
        <v>2236</v>
      </c>
      <c r="E1104" s="208" t="s">
        <v>4685</v>
      </c>
      <c r="F1104" s="209"/>
      <c r="G1104" s="350" t="s">
        <v>8279</v>
      </c>
      <c r="H1104" s="204"/>
    </row>
    <row r="1105" spans="2:8">
      <c r="B1105" s="211" t="s">
        <v>3216</v>
      </c>
      <c r="C1105" s="212" t="s">
        <v>8344</v>
      </c>
      <c r="D1105" s="213" t="s">
        <v>1574</v>
      </c>
      <c r="E1105" s="214" t="s">
        <v>4685</v>
      </c>
      <c r="F1105" s="215"/>
      <c r="G1105" s="233"/>
      <c r="H1105" s="204"/>
    </row>
    <row r="1106" spans="2:8">
      <c r="B1106" s="211" t="s">
        <v>8262</v>
      </c>
      <c r="C1106" s="212" t="s">
        <v>8345</v>
      </c>
      <c r="D1106" s="213" t="s">
        <v>1389</v>
      </c>
      <c r="E1106" s="214" t="s">
        <v>4685</v>
      </c>
      <c r="F1106" s="215"/>
      <c r="G1106" s="233"/>
      <c r="H1106" s="204"/>
    </row>
    <row r="1107" spans="2:8">
      <c r="B1107" s="211" t="s">
        <v>8265</v>
      </c>
      <c r="C1107" s="212" t="s">
        <v>8346</v>
      </c>
      <c r="D1107" s="213" t="s">
        <v>3217</v>
      </c>
      <c r="E1107" s="214" t="s">
        <v>4685</v>
      </c>
      <c r="F1107" s="215"/>
      <c r="G1107" s="233"/>
      <c r="H1107" s="204"/>
    </row>
    <row r="1108" spans="2:8">
      <c r="B1108" s="211" t="s">
        <v>8267</v>
      </c>
      <c r="C1108" s="212" t="s">
        <v>8347</v>
      </c>
      <c r="D1108" s="213" t="s">
        <v>1426</v>
      </c>
      <c r="E1108" s="214" t="s">
        <v>6913</v>
      </c>
      <c r="F1108" s="215"/>
      <c r="G1108" s="233"/>
      <c r="H1108" s="204"/>
    </row>
    <row r="1109" spans="2:8">
      <c r="B1109" s="211" t="s">
        <v>8269</v>
      </c>
      <c r="C1109" s="212" t="s">
        <v>8348</v>
      </c>
      <c r="D1109" s="213" t="s">
        <v>1426</v>
      </c>
      <c r="E1109" s="214" t="s">
        <v>4671</v>
      </c>
      <c r="F1109" s="215"/>
      <c r="G1109" s="233"/>
      <c r="H1109" s="204"/>
    </row>
    <row r="1110" spans="2:8">
      <c r="B1110" s="211" t="s">
        <v>8285</v>
      </c>
      <c r="C1110" s="212" t="s">
        <v>8349</v>
      </c>
      <c r="D1110" s="213" t="s">
        <v>1389</v>
      </c>
      <c r="E1110" s="214" t="s">
        <v>4685</v>
      </c>
      <c r="F1110" s="215"/>
      <c r="G1110" s="233"/>
      <c r="H1110" s="204"/>
    </row>
    <row r="1111" spans="2:8" ht="17.25" thickBot="1">
      <c r="B1111" s="211" t="s">
        <v>8274</v>
      </c>
      <c r="C1111" s="212" t="s">
        <v>8350</v>
      </c>
      <c r="D1111" s="213" t="s">
        <v>1591</v>
      </c>
      <c r="E1111" s="214" t="s">
        <v>4685</v>
      </c>
      <c r="F1111" s="215"/>
      <c r="G1111" s="234"/>
      <c r="H1111" s="204"/>
    </row>
    <row r="1112" spans="2:8" ht="20.100000000000001" customHeight="1" thickBot="1">
      <c r="B1112" s="341" t="s">
        <v>8351</v>
      </c>
      <c r="C1112" s="501"/>
      <c r="D1112" s="502"/>
      <c r="E1112" s="466"/>
      <c r="F1112" s="466"/>
      <c r="G1112" s="467"/>
      <c r="H1112" s="204"/>
    </row>
    <row r="1113" spans="2:8">
      <c r="B1113" s="205" t="s">
        <v>3215</v>
      </c>
      <c r="C1113" s="206" t="s">
        <v>8352</v>
      </c>
      <c r="D1113" s="207" t="s">
        <v>2236</v>
      </c>
      <c r="E1113" s="208" t="s">
        <v>4685</v>
      </c>
      <c r="F1113" s="209"/>
      <c r="G1113" s="350" t="s">
        <v>8279</v>
      </c>
      <c r="H1113" s="204"/>
    </row>
    <row r="1114" spans="2:8">
      <c r="B1114" s="211" t="s">
        <v>3216</v>
      </c>
      <c r="C1114" s="212" t="s">
        <v>8353</v>
      </c>
      <c r="D1114" s="213" t="s">
        <v>1574</v>
      </c>
      <c r="E1114" s="214" t="s">
        <v>4685</v>
      </c>
      <c r="F1114" s="215"/>
      <c r="G1114" s="233"/>
      <c r="H1114" s="204"/>
    </row>
    <row r="1115" spans="2:8">
      <c r="B1115" s="211" t="s">
        <v>8262</v>
      </c>
      <c r="C1115" s="212" t="s">
        <v>8354</v>
      </c>
      <c r="D1115" s="213" t="s">
        <v>1389</v>
      </c>
      <c r="E1115" s="214" t="s">
        <v>4685</v>
      </c>
      <c r="F1115" s="215"/>
      <c r="G1115" s="233"/>
      <c r="H1115" s="204"/>
    </row>
    <row r="1116" spans="2:8">
      <c r="B1116" s="211" t="s">
        <v>8265</v>
      </c>
      <c r="C1116" s="212" t="s">
        <v>8355</v>
      </c>
      <c r="D1116" s="213" t="s">
        <v>3217</v>
      </c>
      <c r="E1116" s="214" t="s">
        <v>1998</v>
      </c>
      <c r="F1116" s="215"/>
      <c r="G1116" s="233"/>
      <c r="H1116" s="204"/>
    </row>
    <row r="1117" spans="2:8">
      <c r="B1117" s="211" t="s">
        <v>8267</v>
      </c>
      <c r="C1117" s="212" t="s">
        <v>8356</v>
      </c>
      <c r="D1117" s="213" t="s">
        <v>1426</v>
      </c>
      <c r="E1117" s="214" t="s">
        <v>1999</v>
      </c>
      <c r="F1117" s="215"/>
      <c r="G1117" s="233"/>
      <c r="H1117" s="204"/>
    </row>
    <row r="1118" spans="2:8">
      <c r="B1118" s="211" t="s">
        <v>8269</v>
      </c>
      <c r="C1118" s="212" t="s">
        <v>8357</v>
      </c>
      <c r="D1118" s="213" t="s">
        <v>1426</v>
      </c>
      <c r="E1118" s="214" t="s">
        <v>4671</v>
      </c>
      <c r="F1118" s="215"/>
      <c r="G1118" s="233"/>
      <c r="H1118" s="204"/>
    </row>
    <row r="1119" spans="2:8">
      <c r="B1119" s="211" t="s">
        <v>8285</v>
      </c>
      <c r="C1119" s="212" t="s">
        <v>8358</v>
      </c>
      <c r="D1119" s="213" t="s">
        <v>1389</v>
      </c>
      <c r="E1119" s="214" t="s">
        <v>4685</v>
      </c>
      <c r="F1119" s="215"/>
      <c r="G1119" s="233"/>
      <c r="H1119" s="204"/>
    </row>
    <row r="1120" spans="2:8" ht="17.25" thickBot="1">
      <c r="B1120" s="218" t="s">
        <v>8274</v>
      </c>
      <c r="C1120" s="219" t="s">
        <v>8359</v>
      </c>
      <c r="D1120" s="220" t="s">
        <v>1591</v>
      </c>
      <c r="E1120" s="221" t="s">
        <v>4685</v>
      </c>
      <c r="F1120" s="222"/>
      <c r="G1120" s="234"/>
      <c r="H1120" s="204"/>
    </row>
    <row r="1121" spans="2:8">
      <c r="B1121" s="211" t="s">
        <v>8360</v>
      </c>
      <c r="C1121" s="212" t="s">
        <v>8361</v>
      </c>
      <c r="D1121" s="213" t="s">
        <v>2370</v>
      </c>
      <c r="E1121" s="214" t="s">
        <v>4671</v>
      </c>
      <c r="F1121" s="215"/>
      <c r="G1121" s="232" t="s">
        <v>1374</v>
      </c>
      <c r="H1121" s="204"/>
    </row>
    <row r="1122" spans="2:8">
      <c r="B1122" s="211" t="s">
        <v>8362</v>
      </c>
      <c r="C1122" s="212" t="s">
        <v>8363</v>
      </c>
      <c r="D1122" s="213" t="s">
        <v>1962</v>
      </c>
      <c r="E1122" s="214" t="s">
        <v>2337</v>
      </c>
      <c r="F1122" s="215"/>
      <c r="G1122" s="258"/>
      <c r="H1122" s="204"/>
    </row>
    <row r="1123" spans="2:8">
      <c r="B1123" s="259" t="s">
        <v>8364</v>
      </c>
      <c r="C1123" s="260" t="s">
        <v>8365</v>
      </c>
      <c r="D1123" s="261" t="s">
        <v>2370</v>
      </c>
      <c r="E1123" s="262" t="s">
        <v>1357</v>
      </c>
      <c r="F1123" s="263"/>
      <c r="G1123" s="608" t="s">
        <v>8371</v>
      </c>
      <c r="H1123" s="204"/>
    </row>
    <row r="1124" spans="2:8">
      <c r="B1124" s="259" t="s">
        <v>8366</v>
      </c>
      <c r="C1124" s="260" t="s">
        <v>8367</v>
      </c>
      <c r="D1124" s="261" t="s">
        <v>1962</v>
      </c>
      <c r="E1124" s="262" t="s">
        <v>2337</v>
      </c>
      <c r="F1124" s="263"/>
      <c r="G1124" s="609"/>
      <c r="H1124" s="204"/>
    </row>
    <row r="1125" spans="2:8">
      <c r="B1125" s="211" t="s">
        <v>8368</v>
      </c>
      <c r="C1125" s="212" t="s">
        <v>1114</v>
      </c>
      <c r="D1125" s="213" t="s">
        <v>2370</v>
      </c>
      <c r="E1125" s="214" t="s">
        <v>4671</v>
      </c>
      <c r="F1125" s="215"/>
      <c r="G1125" s="232" t="s">
        <v>1374</v>
      </c>
      <c r="H1125" s="204"/>
    </row>
    <row r="1126" spans="2:8" ht="17.25" thickBot="1">
      <c r="B1126" s="211" t="s">
        <v>8369</v>
      </c>
      <c r="C1126" s="212" t="s">
        <v>8370</v>
      </c>
      <c r="D1126" s="213" t="s">
        <v>1962</v>
      </c>
      <c r="E1126" s="214" t="s">
        <v>4671</v>
      </c>
      <c r="F1126" s="215"/>
      <c r="G1126" s="258"/>
      <c r="H1126" s="204"/>
    </row>
    <row r="1127" spans="2:8">
      <c r="B1127" s="339"/>
      <c r="C1127" s="339"/>
      <c r="D1127" s="227"/>
      <c r="E1127" s="227"/>
      <c r="F1127" s="227"/>
      <c r="G1127" s="436"/>
      <c r="H1127" s="8"/>
    </row>
  </sheetData>
  <mergeCells count="2">
    <mergeCell ref="G32:G33"/>
    <mergeCell ref="G1123:G1124"/>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8">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8377</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30">
      <c r="B5" s="205" t="s">
        <v>8378</v>
      </c>
      <c r="C5" s="206" t="s">
        <v>8379</v>
      </c>
      <c r="D5" s="207" t="s">
        <v>1356</v>
      </c>
      <c r="E5" s="208" t="s">
        <v>1357</v>
      </c>
      <c r="F5" s="209" t="s">
        <v>1358</v>
      </c>
      <c r="G5" s="210" t="s">
        <v>8380</v>
      </c>
      <c r="H5" s="204"/>
    </row>
    <row r="6" spans="1:8" ht="17.25" thickBot="1">
      <c r="B6" s="211" t="s">
        <v>8381</v>
      </c>
      <c r="C6" s="212" t="s">
        <v>8382</v>
      </c>
      <c r="D6" s="213" t="s">
        <v>1426</v>
      </c>
      <c r="E6" s="214" t="s">
        <v>1363</v>
      </c>
      <c r="F6" s="215"/>
      <c r="G6" s="313"/>
      <c r="H6" s="204"/>
    </row>
    <row r="7" spans="1:8" ht="20.100000000000001" customHeight="1">
      <c r="B7" s="224"/>
      <c r="C7" s="224"/>
      <c r="D7" s="225"/>
      <c r="E7" s="226"/>
      <c r="F7" s="226"/>
      <c r="G7" s="224"/>
      <c r="H7"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outlinePr summaryBelow="0"/>
    <pageSetUpPr fitToPage="1"/>
  </sheetPr>
  <dimension ref="A1:H13"/>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8383</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c r="B5" s="205" t="s">
        <v>7204</v>
      </c>
      <c r="C5" s="206" t="s">
        <v>8384</v>
      </c>
      <c r="D5" s="207" t="s">
        <v>2158</v>
      </c>
      <c r="E5" s="208" t="s">
        <v>1357</v>
      </c>
      <c r="F5" s="209" t="s">
        <v>1358</v>
      </c>
      <c r="G5" s="210"/>
      <c r="H5" s="204"/>
    </row>
    <row r="6" spans="1:8">
      <c r="B6" s="211" t="s">
        <v>8385</v>
      </c>
      <c r="C6" s="212" t="s">
        <v>8386</v>
      </c>
      <c r="D6" s="213" t="s">
        <v>3214</v>
      </c>
      <c r="E6" s="214" t="s">
        <v>1363</v>
      </c>
      <c r="F6" s="215"/>
      <c r="G6" s="313"/>
      <c r="H6" s="204"/>
    </row>
    <row r="7" spans="1:8" ht="30" customHeight="1">
      <c r="B7" s="211" t="s">
        <v>8387</v>
      </c>
      <c r="C7" s="212" t="s">
        <v>8388</v>
      </c>
      <c r="D7" s="213" t="s">
        <v>2158</v>
      </c>
      <c r="E7" s="214" t="s">
        <v>1998</v>
      </c>
      <c r="F7" s="215"/>
      <c r="G7" s="232" t="s">
        <v>8389</v>
      </c>
      <c r="H7" s="204"/>
    </row>
    <row r="8" spans="1:8" ht="30" customHeight="1">
      <c r="B8" s="211" t="s">
        <v>8390</v>
      </c>
      <c r="C8" s="212" t="s">
        <v>8391</v>
      </c>
      <c r="D8" s="213" t="s">
        <v>2158</v>
      </c>
      <c r="E8" s="214" t="s">
        <v>1998</v>
      </c>
      <c r="F8" s="215"/>
      <c r="G8" s="233"/>
      <c r="H8" s="204"/>
    </row>
    <row r="9" spans="1:8" ht="30" customHeight="1">
      <c r="B9" s="211" t="s">
        <v>8392</v>
      </c>
      <c r="C9" s="212" t="s">
        <v>8393</v>
      </c>
      <c r="D9" s="213" t="s">
        <v>2158</v>
      </c>
      <c r="E9" s="214" t="s">
        <v>1998</v>
      </c>
      <c r="F9" s="215"/>
      <c r="G9" s="233"/>
      <c r="H9" s="204"/>
    </row>
    <row r="10" spans="1:8" ht="30" customHeight="1">
      <c r="B10" s="211" t="s">
        <v>8394</v>
      </c>
      <c r="C10" s="212" t="s">
        <v>8395</v>
      </c>
      <c r="D10" s="213" t="s">
        <v>2158</v>
      </c>
      <c r="E10" s="214" t="s">
        <v>1998</v>
      </c>
      <c r="F10" s="215"/>
      <c r="G10" s="233"/>
      <c r="H10" s="204"/>
    </row>
    <row r="11" spans="1:8" ht="30" customHeight="1">
      <c r="B11" s="211" t="s">
        <v>8396</v>
      </c>
      <c r="C11" s="212" t="s">
        <v>8397</v>
      </c>
      <c r="D11" s="213" t="s">
        <v>2158</v>
      </c>
      <c r="E11" s="214" t="s">
        <v>1998</v>
      </c>
      <c r="F11" s="215"/>
      <c r="G11" s="233"/>
      <c r="H11" s="204"/>
    </row>
    <row r="12" spans="1:8" ht="30.75" customHeight="1" thickBot="1">
      <c r="B12" s="211" t="s">
        <v>8398</v>
      </c>
      <c r="C12" s="212" t="s">
        <v>8399</v>
      </c>
      <c r="D12" s="213" t="s">
        <v>2158</v>
      </c>
      <c r="E12" s="214" t="s">
        <v>1998</v>
      </c>
      <c r="F12" s="215"/>
      <c r="G12" s="234"/>
      <c r="H12" s="204"/>
    </row>
    <row r="13" spans="1:8" ht="20.100000000000001" customHeight="1">
      <c r="B13" s="224"/>
      <c r="C13" s="224"/>
      <c r="D13" s="225"/>
      <c r="E13" s="226"/>
      <c r="F13" s="226"/>
      <c r="G13" s="224"/>
      <c r="H13"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1056"/>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228" customWidth="1"/>
    <col min="7" max="7" width="98.7109375" style="8" customWidth="1"/>
    <col min="8" max="8" width="2.7109375" style="8" customWidth="1"/>
    <col min="9" max="16384" width="10.28515625" style="8"/>
  </cols>
  <sheetData>
    <row r="1" spans="2:8" ht="13.5" customHeight="1" thickBot="1">
      <c r="B1" s="430"/>
      <c r="C1" s="430"/>
      <c r="D1" s="526"/>
      <c r="E1" s="527"/>
      <c r="F1" s="527"/>
      <c r="G1" s="430"/>
      <c r="H1" s="430"/>
    </row>
    <row r="2" spans="2:8" ht="44.1" customHeight="1" thickBot="1">
      <c r="B2" s="528" t="s">
        <v>28</v>
      </c>
      <c r="C2" s="529"/>
      <c r="D2" s="529"/>
      <c r="E2" s="529"/>
      <c r="F2" s="529"/>
      <c r="G2" s="530"/>
      <c r="H2" s="531"/>
    </row>
    <row r="3" spans="2:8" ht="13.5" customHeight="1">
      <c r="B3" s="436"/>
      <c r="C3" s="436"/>
      <c r="D3" s="436"/>
      <c r="E3" s="436"/>
      <c r="F3" s="436"/>
      <c r="G3" s="436"/>
    </row>
    <row r="4" spans="2:8">
      <c r="B4" s="8" t="s">
        <v>8400</v>
      </c>
      <c r="D4" s="8"/>
      <c r="E4" s="8"/>
      <c r="F4" s="8"/>
    </row>
    <row r="5" spans="2:8" ht="13.5" customHeight="1" thickBot="1">
      <c r="B5" s="532"/>
      <c r="C5" s="532"/>
      <c r="D5" s="532"/>
      <c r="E5" s="532"/>
      <c r="F5" s="532"/>
      <c r="G5" s="532"/>
    </row>
    <row r="6" spans="2:8" ht="20.25" customHeight="1" thickBot="1">
      <c r="B6" s="533" t="s">
        <v>26</v>
      </c>
      <c r="C6" s="534" t="s">
        <v>1348</v>
      </c>
      <c r="D6" s="534" t="s">
        <v>1349</v>
      </c>
      <c r="E6" s="534" t="s">
        <v>1350</v>
      </c>
      <c r="F6" s="535" t="s">
        <v>1351</v>
      </c>
      <c r="G6" s="536" t="s">
        <v>1041</v>
      </c>
    </row>
    <row r="7" spans="2:8" ht="20.100000000000001" customHeight="1" thickBot="1">
      <c r="B7" s="201" t="s">
        <v>7007</v>
      </c>
      <c r="C7" s="416"/>
      <c r="D7" s="417"/>
      <c r="E7" s="428"/>
      <c r="F7" s="428"/>
      <c r="G7" s="537"/>
      <c r="H7" s="238"/>
    </row>
    <row r="8" spans="2:8" ht="30">
      <c r="B8" s="438" t="s">
        <v>8401</v>
      </c>
      <c r="C8" s="206" t="s">
        <v>8402</v>
      </c>
      <c r="D8" s="207" t="s">
        <v>1526</v>
      </c>
      <c r="E8" s="431" t="s">
        <v>1357</v>
      </c>
      <c r="F8" s="432" t="s">
        <v>1358</v>
      </c>
      <c r="G8" s="538" t="s">
        <v>8403</v>
      </c>
      <c r="H8" s="238"/>
    </row>
    <row r="9" spans="2:8" ht="30">
      <c r="B9" s="235" t="s">
        <v>8404</v>
      </c>
      <c r="C9" s="212" t="s">
        <v>8405</v>
      </c>
      <c r="D9" s="213" t="s">
        <v>2241</v>
      </c>
      <c r="E9" s="4" t="s">
        <v>1998</v>
      </c>
      <c r="F9" s="236"/>
      <c r="G9" s="237" t="s">
        <v>8406</v>
      </c>
      <c r="H9" s="238"/>
    </row>
    <row r="10" spans="2:8">
      <c r="B10" s="235" t="s">
        <v>8407</v>
      </c>
      <c r="C10" s="212" t="s">
        <v>8408</v>
      </c>
      <c r="D10" s="213" t="s">
        <v>1362</v>
      </c>
      <c r="E10" s="4" t="s">
        <v>6913</v>
      </c>
      <c r="F10" s="236"/>
      <c r="G10" s="237"/>
      <c r="H10" s="238"/>
    </row>
    <row r="11" spans="2:8">
      <c r="B11" s="235" t="s">
        <v>8409</v>
      </c>
      <c r="C11" s="212" t="s">
        <v>8410</v>
      </c>
      <c r="D11" s="213" t="s">
        <v>1362</v>
      </c>
      <c r="E11" s="4" t="s">
        <v>4671</v>
      </c>
      <c r="F11" s="236"/>
      <c r="G11" s="237"/>
      <c r="H11" s="238"/>
    </row>
    <row r="12" spans="2:8">
      <c r="B12" s="235" t="s">
        <v>7017</v>
      </c>
      <c r="C12" s="212" t="s">
        <v>8411</v>
      </c>
      <c r="D12" s="213" t="s">
        <v>1387</v>
      </c>
      <c r="E12" s="4" t="s">
        <v>6913</v>
      </c>
      <c r="F12" s="236"/>
      <c r="G12" s="237"/>
      <c r="H12" s="238"/>
    </row>
    <row r="13" spans="2:8">
      <c r="B13" s="235" t="s">
        <v>8412</v>
      </c>
      <c r="C13" s="212" t="s">
        <v>8413</v>
      </c>
      <c r="D13" s="213" t="s">
        <v>1387</v>
      </c>
      <c r="E13" s="4" t="s">
        <v>4671</v>
      </c>
      <c r="F13" s="236"/>
      <c r="G13" s="237"/>
      <c r="H13" s="238"/>
    </row>
    <row r="14" spans="2:8">
      <c r="B14" s="235" t="s">
        <v>8414</v>
      </c>
      <c r="C14" s="212" t="s">
        <v>8415</v>
      </c>
      <c r="D14" s="213" t="s">
        <v>1362</v>
      </c>
      <c r="E14" s="4" t="s">
        <v>6913</v>
      </c>
      <c r="F14" s="236"/>
      <c r="G14" s="237"/>
      <c r="H14" s="238"/>
    </row>
    <row r="15" spans="2:8">
      <c r="B15" s="235" t="s">
        <v>8416</v>
      </c>
      <c r="C15" s="212" t="s">
        <v>8417</v>
      </c>
      <c r="D15" s="213" t="s">
        <v>1367</v>
      </c>
      <c r="E15" s="4" t="s">
        <v>4685</v>
      </c>
      <c r="F15" s="236"/>
      <c r="G15" s="237" t="s">
        <v>8418</v>
      </c>
      <c r="H15" s="238"/>
    </row>
    <row r="16" spans="2:8">
      <c r="B16" s="235" t="s">
        <v>1445</v>
      </c>
      <c r="C16" s="212" t="s">
        <v>8419</v>
      </c>
      <c r="D16" s="213" t="s">
        <v>1397</v>
      </c>
      <c r="E16" s="4" t="s">
        <v>1357</v>
      </c>
      <c r="F16" s="236"/>
      <c r="G16" s="237"/>
      <c r="H16" s="238"/>
    </row>
    <row r="17" spans="2:8" ht="30">
      <c r="B17" s="347" t="s">
        <v>7027</v>
      </c>
      <c r="C17" s="260" t="s">
        <v>8420</v>
      </c>
      <c r="D17" s="261" t="s">
        <v>1367</v>
      </c>
      <c r="E17" s="242" t="s">
        <v>1998</v>
      </c>
      <c r="F17" s="348"/>
      <c r="G17" s="351" t="s">
        <v>7029</v>
      </c>
      <c r="H17" s="238"/>
    </row>
    <row r="18" spans="2:8" ht="30">
      <c r="B18" s="235" t="s">
        <v>7030</v>
      </c>
      <c r="C18" s="212" t="s">
        <v>1344</v>
      </c>
      <c r="D18" s="256" t="s">
        <v>1367</v>
      </c>
      <c r="E18" s="5" t="s">
        <v>4685</v>
      </c>
      <c r="F18" s="236"/>
      <c r="G18" s="237" t="s">
        <v>10840</v>
      </c>
      <c r="H18" s="238"/>
    </row>
    <row r="19" spans="2:8" ht="45">
      <c r="B19" s="235" t="s">
        <v>7032</v>
      </c>
      <c r="C19" s="212" t="s">
        <v>1345</v>
      </c>
      <c r="D19" s="213" t="s">
        <v>1582</v>
      </c>
      <c r="E19" s="4" t="s">
        <v>7033</v>
      </c>
      <c r="F19" s="236"/>
      <c r="G19" s="237" t="s">
        <v>10842</v>
      </c>
      <c r="H19" s="238"/>
    </row>
    <row r="20" spans="2:8">
      <c r="B20" s="235" t="s">
        <v>7034</v>
      </c>
      <c r="C20" s="212" t="s">
        <v>8421</v>
      </c>
      <c r="D20" s="213" t="s">
        <v>1397</v>
      </c>
      <c r="E20" s="4" t="s">
        <v>4685</v>
      </c>
      <c r="F20" s="236"/>
      <c r="G20" s="237"/>
      <c r="H20" s="238"/>
    </row>
    <row r="21" spans="2:8">
      <c r="B21" s="235" t="s">
        <v>8422</v>
      </c>
      <c r="C21" s="212" t="s">
        <v>8423</v>
      </c>
      <c r="D21" s="213" t="s">
        <v>1464</v>
      </c>
      <c r="E21" s="4" t="s">
        <v>6913</v>
      </c>
      <c r="F21" s="236"/>
      <c r="G21" s="237"/>
      <c r="H21" s="238"/>
    </row>
    <row r="22" spans="2:8">
      <c r="B22" s="235" t="s">
        <v>8424</v>
      </c>
      <c r="C22" s="212" t="s">
        <v>8425</v>
      </c>
      <c r="D22" s="213" t="s">
        <v>2238</v>
      </c>
      <c r="E22" s="4" t="s">
        <v>6913</v>
      </c>
      <c r="F22" s="236"/>
      <c r="G22" s="237"/>
      <c r="H22" s="238"/>
    </row>
    <row r="23" spans="2:8">
      <c r="B23" s="235" t="s">
        <v>8426</v>
      </c>
      <c r="C23" s="212" t="s">
        <v>8427</v>
      </c>
      <c r="D23" s="213" t="s">
        <v>1426</v>
      </c>
      <c r="E23" s="4" t="s">
        <v>6913</v>
      </c>
      <c r="F23" s="236"/>
      <c r="G23" s="237"/>
      <c r="H23" s="238"/>
    </row>
    <row r="24" spans="2:8">
      <c r="B24" s="235" t="s">
        <v>8428</v>
      </c>
      <c r="C24" s="212" t="s">
        <v>8429</v>
      </c>
      <c r="D24" s="213" t="s">
        <v>2239</v>
      </c>
      <c r="E24" s="4" t="s">
        <v>6913</v>
      </c>
      <c r="F24" s="236"/>
      <c r="G24" s="237"/>
      <c r="H24" s="238"/>
    </row>
    <row r="25" spans="2:8">
      <c r="B25" s="235" t="s">
        <v>7044</v>
      </c>
      <c r="C25" s="212" t="s">
        <v>8430</v>
      </c>
      <c r="D25" s="213" t="s">
        <v>1531</v>
      </c>
      <c r="E25" s="4" t="s">
        <v>6913</v>
      </c>
      <c r="F25" s="236"/>
      <c r="G25" s="237"/>
      <c r="H25" s="238"/>
    </row>
    <row r="26" spans="2:8">
      <c r="B26" s="235" t="s">
        <v>7046</v>
      </c>
      <c r="C26" s="212" t="s">
        <v>8431</v>
      </c>
      <c r="D26" s="213" t="s">
        <v>1531</v>
      </c>
      <c r="E26" s="4" t="s">
        <v>6913</v>
      </c>
      <c r="F26" s="236"/>
      <c r="G26" s="237"/>
      <c r="H26" s="238"/>
    </row>
    <row r="27" spans="2:8">
      <c r="B27" s="235" t="s">
        <v>7048</v>
      </c>
      <c r="C27" s="212" t="s">
        <v>8432</v>
      </c>
      <c r="D27" s="213" t="s">
        <v>7050</v>
      </c>
      <c r="E27" s="4" t="s">
        <v>1999</v>
      </c>
      <c r="F27" s="236"/>
      <c r="G27" s="237"/>
      <c r="H27" s="238"/>
    </row>
    <row r="28" spans="2:8">
      <c r="B28" s="235" t="s">
        <v>1494</v>
      </c>
      <c r="C28" s="212" t="s">
        <v>8433</v>
      </c>
      <c r="D28" s="213" t="s">
        <v>1387</v>
      </c>
      <c r="E28" s="4" t="s">
        <v>6913</v>
      </c>
      <c r="F28" s="236"/>
      <c r="G28" s="237"/>
      <c r="H28" s="238"/>
    </row>
    <row r="29" spans="2:8">
      <c r="B29" s="235" t="s">
        <v>1496</v>
      </c>
      <c r="C29" s="212" t="s">
        <v>8434</v>
      </c>
      <c r="D29" s="213" t="s">
        <v>1387</v>
      </c>
      <c r="E29" s="4" t="s">
        <v>6913</v>
      </c>
      <c r="F29" s="236"/>
      <c r="G29" s="237"/>
      <c r="H29" s="238"/>
    </row>
    <row r="30" spans="2:8">
      <c r="B30" s="235" t="s">
        <v>1498</v>
      </c>
      <c r="C30" s="212" t="s">
        <v>8435</v>
      </c>
      <c r="D30" s="213" t="s">
        <v>1387</v>
      </c>
      <c r="E30" s="4" t="s">
        <v>1363</v>
      </c>
      <c r="F30" s="236"/>
      <c r="G30" s="237"/>
      <c r="H30" s="238"/>
    </row>
    <row r="31" spans="2:8" ht="60">
      <c r="B31" s="347" t="s">
        <v>8436</v>
      </c>
      <c r="C31" s="260" t="s">
        <v>1122</v>
      </c>
      <c r="D31" s="261" t="s">
        <v>1526</v>
      </c>
      <c r="E31" s="242" t="s">
        <v>1357</v>
      </c>
      <c r="F31" s="348"/>
      <c r="G31" s="352" t="s">
        <v>8437</v>
      </c>
      <c r="H31" s="238"/>
    </row>
    <row r="32" spans="2:8" ht="30">
      <c r="B32" s="347" t="s">
        <v>8438</v>
      </c>
      <c r="C32" s="260" t="s">
        <v>1123</v>
      </c>
      <c r="D32" s="261" t="s">
        <v>1362</v>
      </c>
      <c r="E32" s="242" t="s">
        <v>6913</v>
      </c>
      <c r="F32" s="348"/>
      <c r="G32" s="352" t="s">
        <v>7058</v>
      </c>
      <c r="H32" s="238"/>
    </row>
    <row r="33" spans="2:8" ht="30.75" thickBot="1">
      <c r="B33" s="347" t="s">
        <v>8439</v>
      </c>
      <c r="C33" s="260" t="s">
        <v>1124</v>
      </c>
      <c r="D33" s="261" t="s">
        <v>1387</v>
      </c>
      <c r="E33" s="242" t="s">
        <v>6913</v>
      </c>
      <c r="F33" s="348"/>
      <c r="G33" s="352" t="s">
        <v>7058</v>
      </c>
      <c r="H33" s="238"/>
    </row>
    <row r="34" spans="2:8" ht="20.100000000000001" customHeight="1" thickBot="1">
      <c r="B34" s="201" t="s">
        <v>7063</v>
      </c>
      <c r="C34" s="416"/>
      <c r="D34" s="417"/>
      <c r="E34" s="428"/>
      <c r="F34" s="428"/>
      <c r="G34" s="537"/>
      <c r="H34" s="238"/>
    </row>
    <row r="35" spans="2:8">
      <c r="B35" s="438" t="s">
        <v>8440</v>
      </c>
      <c r="C35" s="206" t="s">
        <v>8441</v>
      </c>
      <c r="D35" s="207" t="s">
        <v>1387</v>
      </c>
      <c r="E35" s="431" t="s">
        <v>1999</v>
      </c>
      <c r="F35" s="432"/>
      <c r="G35" s="538"/>
      <c r="H35" s="238"/>
    </row>
    <row r="36" spans="2:8">
      <c r="B36" s="235" t="s">
        <v>8442</v>
      </c>
      <c r="C36" s="212" t="s">
        <v>8443</v>
      </c>
      <c r="D36" s="213" t="s">
        <v>1531</v>
      </c>
      <c r="E36" s="4" t="s">
        <v>1999</v>
      </c>
      <c r="F36" s="236"/>
      <c r="G36" s="237"/>
      <c r="H36" s="238"/>
    </row>
    <row r="37" spans="2:8">
      <c r="B37" s="235" t="s">
        <v>8444</v>
      </c>
      <c r="C37" s="212" t="s">
        <v>8445</v>
      </c>
      <c r="D37" s="213" t="s">
        <v>1531</v>
      </c>
      <c r="E37" s="4" t="s">
        <v>1999</v>
      </c>
      <c r="F37" s="236"/>
      <c r="G37" s="237"/>
      <c r="H37" s="238"/>
    </row>
    <row r="38" spans="2:8">
      <c r="B38" s="235" t="s">
        <v>8446</v>
      </c>
      <c r="C38" s="212" t="s">
        <v>8447</v>
      </c>
      <c r="D38" s="213" t="s">
        <v>1426</v>
      </c>
      <c r="E38" s="4" t="s">
        <v>1999</v>
      </c>
      <c r="F38" s="236"/>
      <c r="G38" s="237"/>
      <c r="H38" s="238"/>
    </row>
    <row r="39" spans="2:8">
      <c r="B39" s="235" t="s">
        <v>8448</v>
      </c>
      <c r="C39" s="212" t="s">
        <v>8449</v>
      </c>
      <c r="D39" s="213" t="s">
        <v>1426</v>
      </c>
      <c r="E39" s="4" t="s">
        <v>1999</v>
      </c>
      <c r="F39" s="236"/>
      <c r="G39" s="237"/>
      <c r="H39" s="238"/>
    </row>
    <row r="40" spans="2:8">
      <c r="B40" s="235" t="s">
        <v>8450</v>
      </c>
      <c r="C40" s="212" t="s">
        <v>8451</v>
      </c>
      <c r="D40" s="213" t="s">
        <v>1531</v>
      </c>
      <c r="E40" s="4" t="s">
        <v>1999</v>
      </c>
      <c r="F40" s="236"/>
      <c r="G40" s="237"/>
      <c r="H40" s="238"/>
    </row>
    <row r="41" spans="2:8" ht="17.25" thickBot="1">
      <c r="B41" s="235" t="s">
        <v>7076</v>
      </c>
      <c r="C41" s="212" t="s">
        <v>8452</v>
      </c>
      <c r="D41" s="213" t="s">
        <v>7050</v>
      </c>
      <c r="E41" s="4" t="s">
        <v>4646</v>
      </c>
      <c r="F41" s="236"/>
      <c r="G41" s="237"/>
      <c r="H41" s="238"/>
    </row>
    <row r="42" spans="2:8" ht="20.100000000000001" customHeight="1" thickBot="1">
      <c r="B42" s="201" t="s">
        <v>4664</v>
      </c>
      <c r="C42" s="416"/>
      <c r="D42" s="417"/>
      <c r="E42" s="428"/>
      <c r="F42" s="428"/>
      <c r="G42" s="537"/>
      <c r="H42" s="238"/>
    </row>
    <row r="43" spans="2:8" ht="30" customHeight="1">
      <c r="B43" s="438" t="s">
        <v>8453</v>
      </c>
      <c r="C43" s="206" t="s">
        <v>8454</v>
      </c>
      <c r="D43" s="207" t="s">
        <v>1356</v>
      </c>
      <c r="E43" s="431" t="s">
        <v>2337</v>
      </c>
      <c r="F43" s="432"/>
      <c r="G43" s="485" t="s">
        <v>8455</v>
      </c>
      <c r="H43" s="238"/>
    </row>
    <row r="44" spans="2:8">
      <c r="B44" s="235" t="s">
        <v>8456</v>
      </c>
      <c r="C44" s="212" t="s">
        <v>8457</v>
      </c>
      <c r="D44" s="213" t="s">
        <v>1356</v>
      </c>
      <c r="E44" s="4" t="s">
        <v>2337</v>
      </c>
      <c r="F44" s="236"/>
      <c r="G44" s="346"/>
      <c r="H44" s="238"/>
    </row>
    <row r="45" spans="2:8">
      <c r="B45" s="235" t="s">
        <v>8458</v>
      </c>
      <c r="C45" s="212" t="s">
        <v>8459</v>
      </c>
      <c r="D45" s="213" t="s">
        <v>1356</v>
      </c>
      <c r="E45" s="4" t="s">
        <v>2337</v>
      </c>
      <c r="F45" s="236"/>
      <c r="G45" s="346"/>
      <c r="H45" s="238"/>
    </row>
    <row r="46" spans="2:8">
      <c r="B46" s="235" t="s">
        <v>8460</v>
      </c>
      <c r="C46" s="212" t="s">
        <v>8461</v>
      </c>
      <c r="D46" s="213" t="s">
        <v>1356</v>
      </c>
      <c r="E46" s="4" t="s">
        <v>2337</v>
      </c>
      <c r="F46" s="236"/>
      <c r="G46" s="346"/>
      <c r="H46" s="238"/>
    </row>
    <row r="47" spans="2:8" ht="17.25" thickBot="1">
      <c r="B47" s="235" t="s">
        <v>8462</v>
      </c>
      <c r="C47" s="212" t="s">
        <v>8463</v>
      </c>
      <c r="D47" s="213" t="s">
        <v>1356</v>
      </c>
      <c r="E47" s="4" t="s">
        <v>2337</v>
      </c>
      <c r="F47" s="236"/>
      <c r="G47" s="248"/>
      <c r="H47" s="238"/>
    </row>
    <row r="48" spans="2:8" ht="20.100000000000001" customHeight="1" thickBot="1">
      <c r="B48" s="201" t="s">
        <v>8464</v>
      </c>
      <c r="C48" s="416"/>
      <c r="D48" s="417"/>
      <c r="E48" s="428"/>
      <c r="F48" s="428"/>
      <c r="G48" s="537"/>
      <c r="H48" s="238"/>
    </row>
    <row r="49" spans="2:8">
      <c r="B49" s="438" t="s">
        <v>8465</v>
      </c>
      <c r="C49" s="206" t="s">
        <v>8466</v>
      </c>
      <c r="D49" s="207" t="s">
        <v>1612</v>
      </c>
      <c r="E49" s="431" t="s">
        <v>1998</v>
      </c>
      <c r="F49" s="432"/>
      <c r="G49" s="538" t="s">
        <v>8467</v>
      </c>
      <c r="H49" s="238"/>
    </row>
    <row r="50" spans="2:8" ht="90">
      <c r="B50" s="235" t="s">
        <v>7099</v>
      </c>
      <c r="C50" s="212" t="s">
        <v>8468</v>
      </c>
      <c r="D50" s="213" t="s">
        <v>1574</v>
      </c>
      <c r="E50" s="4" t="s">
        <v>7101</v>
      </c>
      <c r="F50" s="236"/>
      <c r="G50" s="237" t="s">
        <v>4683</v>
      </c>
      <c r="H50" s="238"/>
    </row>
    <row r="51" spans="2:8" ht="90">
      <c r="B51" s="235" t="s">
        <v>7102</v>
      </c>
      <c r="C51" s="212" t="s">
        <v>8469</v>
      </c>
      <c r="D51" s="213" t="s">
        <v>1525</v>
      </c>
      <c r="E51" s="4" t="s">
        <v>7104</v>
      </c>
      <c r="F51" s="236"/>
      <c r="G51" s="237" t="s">
        <v>8470</v>
      </c>
      <c r="H51" s="238"/>
    </row>
    <row r="52" spans="2:8">
      <c r="B52" s="235" t="s">
        <v>8471</v>
      </c>
      <c r="C52" s="212" t="s">
        <v>8472</v>
      </c>
      <c r="D52" s="213" t="s">
        <v>2234</v>
      </c>
      <c r="E52" s="4" t="s">
        <v>4671</v>
      </c>
      <c r="F52" s="236"/>
      <c r="G52" s="237" t="s">
        <v>8473</v>
      </c>
      <c r="H52" s="238"/>
    </row>
    <row r="53" spans="2:8">
      <c r="B53" s="235" t="s">
        <v>8474</v>
      </c>
      <c r="C53" s="212" t="s">
        <v>8475</v>
      </c>
      <c r="D53" s="213" t="s">
        <v>8476</v>
      </c>
      <c r="E53" s="4" t="s">
        <v>4671</v>
      </c>
      <c r="F53" s="236"/>
      <c r="G53" s="237" t="s">
        <v>8473</v>
      </c>
      <c r="H53" s="238"/>
    </row>
    <row r="54" spans="2:8" ht="45">
      <c r="B54" s="235" t="s">
        <v>8477</v>
      </c>
      <c r="C54" s="212" t="s">
        <v>8478</v>
      </c>
      <c r="D54" s="213" t="s">
        <v>2235</v>
      </c>
      <c r="E54" s="4" t="s">
        <v>4671</v>
      </c>
      <c r="F54" s="236"/>
      <c r="G54" s="237" t="s">
        <v>8479</v>
      </c>
      <c r="H54" s="238"/>
    </row>
    <row r="55" spans="2:8" ht="60">
      <c r="B55" s="347" t="s">
        <v>8480</v>
      </c>
      <c r="C55" s="260" t="s">
        <v>886</v>
      </c>
      <c r="D55" s="261" t="s">
        <v>1526</v>
      </c>
      <c r="E55" s="242" t="s">
        <v>4671</v>
      </c>
      <c r="F55" s="348"/>
      <c r="G55" s="351" t="s">
        <v>7143</v>
      </c>
      <c r="H55" s="238"/>
    </row>
    <row r="56" spans="2:8" ht="30">
      <c r="B56" s="347" t="s">
        <v>1565</v>
      </c>
      <c r="C56" s="260" t="s">
        <v>8481</v>
      </c>
      <c r="D56" s="261" t="s">
        <v>2158</v>
      </c>
      <c r="E56" s="242" t="s">
        <v>1465</v>
      </c>
      <c r="F56" s="348"/>
      <c r="G56" s="237" t="s">
        <v>8482</v>
      </c>
      <c r="H56" s="238"/>
    </row>
    <row r="57" spans="2:8" ht="30">
      <c r="B57" s="235" t="s">
        <v>8483</v>
      </c>
      <c r="C57" s="212" t="s">
        <v>8484</v>
      </c>
      <c r="D57" s="213" t="s">
        <v>2158</v>
      </c>
      <c r="E57" s="4" t="s">
        <v>1998</v>
      </c>
      <c r="F57" s="236"/>
      <c r="G57" s="237" t="s">
        <v>8485</v>
      </c>
      <c r="H57" s="238"/>
    </row>
    <row r="58" spans="2:8" ht="30">
      <c r="B58" s="235" t="s">
        <v>8486</v>
      </c>
      <c r="C58" s="212" t="s">
        <v>8487</v>
      </c>
      <c r="D58" s="213">
        <v>9</v>
      </c>
      <c r="E58" s="4" t="s">
        <v>1998</v>
      </c>
      <c r="F58" s="236"/>
      <c r="G58" s="237" t="s">
        <v>8488</v>
      </c>
      <c r="H58" s="238"/>
    </row>
    <row r="59" spans="2:8" ht="30">
      <c r="B59" s="235" t="s">
        <v>8489</v>
      </c>
      <c r="C59" s="212" t="s">
        <v>8490</v>
      </c>
      <c r="D59" s="213" t="s">
        <v>1367</v>
      </c>
      <c r="E59" s="4" t="s">
        <v>1998</v>
      </c>
      <c r="F59" s="236"/>
      <c r="G59" s="237" t="s">
        <v>8491</v>
      </c>
      <c r="H59" s="238"/>
    </row>
    <row r="60" spans="2:8" ht="30">
      <c r="B60" s="235" t="s">
        <v>8492</v>
      </c>
      <c r="C60" s="212" t="s">
        <v>8493</v>
      </c>
      <c r="D60" s="213" t="s">
        <v>1367</v>
      </c>
      <c r="E60" s="4" t="s">
        <v>4685</v>
      </c>
      <c r="F60" s="236"/>
      <c r="G60" s="237" t="s">
        <v>8494</v>
      </c>
      <c r="H60" s="238"/>
    </row>
    <row r="61" spans="2:8" ht="45">
      <c r="B61" s="235" t="s">
        <v>8495</v>
      </c>
      <c r="C61" s="212" t="s">
        <v>8496</v>
      </c>
      <c r="D61" s="213" t="s">
        <v>1529</v>
      </c>
      <c r="E61" s="4" t="s">
        <v>4685</v>
      </c>
      <c r="F61" s="236"/>
      <c r="G61" s="237" t="s">
        <v>8497</v>
      </c>
      <c r="H61" s="238"/>
    </row>
    <row r="62" spans="2:8">
      <c r="B62" s="235" t="s">
        <v>8498</v>
      </c>
      <c r="C62" s="212" t="s">
        <v>885</v>
      </c>
      <c r="D62" s="213" t="s">
        <v>1393</v>
      </c>
      <c r="E62" s="4" t="s">
        <v>1998</v>
      </c>
      <c r="F62" s="236"/>
      <c r="G62" s="351" t="s">
        <v>8501</v>
      </c>
      <c r="H62" s="238"/>
    </row>
    <row r="63" spans="2:8">
      <c r="B63" s="235" t="s">
        <v>8499</v>
      </c>
      <c r="C63" s="212" t="s">
        <v>8500</v>
      </c>
      <c r="D63" s="213" t="s">
        <v>1397</v>
      </c>
      <c r="E63" s="4" t="s">
        <v>4671</v>
      </c>
      <c r="F63" s="236"/>
      <c r="G63" s="435"/>
      <c r="H63" s="238"/>
    </row>
    <row r="64" spans="2:8">
      <c r="B64" s="235" t="s">
        <v>851</v>
      </c>
      <c r="C64" s="212" t="s">
        <v>852</v>
      </c>
      <c r="D64" s="213" t="s">
        <v>1393</v>
      </c>
      <c r="E64" s="4" t="s">
        <v>1998</v>
      </c>
      <c r="F64" s="236"/>
      <c r="G64" s="237"/>
      <c r="H64" s="238"/>
    </row>
    <row r="65" spans="2:8">
      <c r="B65" s="235" t="s">
        <v>853</v>
      </c>
      <c r="C65" s="212" t="s">
        <v>854</v>
      </c>
      <c r="D65" s="213" t="s">
        <v>1397</v>
      </c>
      <c r="E65" s="4" t="s">
        <v>4671</v>
      </c>
      <c r="F65" s="236"/>
      <c r="G65" s="237"/>
      <c r="H65" s="238"/>
    </row>
    <row r="66" spans="2:8">
      <c r="B66" s="235" t="s">
        <v>383</v>
      </c>
      <c r="C66" s="212" t="s">
        <v>855</v>
      </c>
      <c r="D66" s="213" t="s">
        <v>1393</v>
      </c>
      <c r="E66" s="4" t="s">
        <v>1998</v>
      </c>
      <c r="F66" s="236"/>
      <c r="G66" s="237"/>
      <c r="H66" s="238"/>
    </row>
    <row r="67" spans="2:8">
      <c r="B67" s="235" t="s">
        <v>384</v>
      </c>
      <c r="C67" s="212" t="s">
        <v>856</v>
      </c>
      <c r="D67" s="213" t="s">
        <v>1397</v>
      </c>
      <c r="E67" s="4" t="s">
        <v>4671</v>
      </c>
      <c r="F67" s="236"/>
      <c r="G67" s="237"/>
      <c r="H67" s="238"/>
    </row>
    <row r="68" spans="2:8" ht="30">
      <c r="B68" s="347" t="s">
        <v>808</v>
      </c>
      <c r="C68" s="260" t="s">
        <v>8502</v>
      </c>
      <c r="D68" s="261" t="s">
        <v>1367</v>
      </c>
      <c r="E68" s="242" t="s">
        <v>1465</v>
      </c>
      <c r="F68" s="348"/>
      <c r="G68" s="351" t="s">
        <v>8503</v>
      </c>
      <c r="H68" s="238"/>
    </row>
    <row r="69" spans="2:8">
      <c r="B69" s="235" t="s">
        <v>8504</v>
      </c>
      <c r="C69" s="212" t="s">
        <v>1118</v>
      </c>
      <c r="D69" s="213" t="s">
        <v>1367</v>
      </c>
      <c r="E69" s="4" t="s">
        <v>1998</v>
      </c>
      <c r="F69" s="236"/>
      <c r="G69" s="237" t="s">
        <v>8505</v>
      </c>
      <c r="H69" s="238"/>
    </row>
    <row r="70" spans="2:8" ht="30">
      <c r="B70" s="235" t="s">
        <v>8506</v>
      </c>
      <c r="C70" s="212" t="s">
        <v>8507</v>
      </c>
      <c r="D70" s="213" t="s">
        <v>2234</v>
      </c>
      <c r="E70" s="4" t="s">
        <v>4671</v>
      </c>
      <c r="F70" s="236"/>
      <c r="G70" s="237" t="s">
        <v>8508</v>
      </c>
      <c r="H70" s="238"/>
    </row>
    <row r="71" spans="2:8" ht="45">
      <c r="B71" s="235" t="s">
        <v>8509</v>
      </c>
      <c r="C71" s="212" t="s">
        <v>8510</v>
      </c>
      <c r="D71" s="213" t="s">
        <v>1367</v>
      </c>
      <c r="E71" s="4" t="s">
        <v>4685</v>
      </c>
      <c r="F71" s="236"/>
      <c r="G71" s="237" t="s">
        <v>8511</v>
      </c>
      <c r="H71" s="238"/>
    </row>
    <row r="72" spans="2:8" ht="60">
      <c r="B72" s="235" t="s">
        <v>8512</v>
      </c>
      <c r="C72" s="212" t="s">
        <v>8513</v>
      </c>
      <c r="D72" s="213" t="s">
        <v>2235</v>
      </c>
      <c r="E72" s="4" t="s">
        <v>4671</v>
      </c>
      <c r="F72" s="236"/>
      <c r="G72" s="237" t="s">
        <v>8514</v>
      </c>
      <c r="H72" s="238"/>
    </row>
    <row r="73" spans="2:8" ht="75">
      <c r="B73" s="347" t="s">
        <v>8515</v>
      </c>
      <c r="C73" s="260" t="s">
        <v>8516</v>
      </c>
      <c r="D73" s="261" t="s">
        <v>1367</v>
      </c>
      <c r="E73" s="242" t="s">
        <v>4685</v>
      </c>
      <c r="F73" s="348"/>
      <c r="G73" s="351" t="s">
        <v>8517</v>
      </c>
      <c r="H73" s="238"/>
    </row>
    <row r="74" spans="2:8" ht="75">
      <c r="B74" s="347" t="s">
        <v>8518</v>
      </c>
      <c r="C74" s="260" t="s">
        <v>8519</v>
      </c>
      <c r="D74" s="261" t="s">
        <v>1526</v>
      </c>
      <c r="E74" s="242" t="s">
        <v>4671</v>
      </c>
      <c r="F74" s="348"/>
      <c r="G74" s="351" t="s">
        <v>8520</v>
      </c>
      <c r="H74" s="238"/>
    </row>
    <row r="75" spans="2:8" ht="45">
      <c r="B75" s="235" t="s">
        <v>657</v>
      </c>
      <c r="C75" s="212" t="s">
        <v>857</v>
      </c>
      <c r="D75" s="213" t="s">
        <v>1356</v>
      </c>
      <c r="E75" s="4" t="s">
        <v>1357</v>
      </c>
      <c r="F75" s="236"/>
      <c r="G75" s="351" t="s">
        <v>9585</v>
      </c>
      <c r="H75" s="238"/>
    </row>
    <row r="76" spans="2:8" ht="45">
      <c r="B76" s="235" t="s">
        <v>658</v>
      </c>
      <c r="C76" s="212" t="s">
        <v>858</v>
      </c>
      <c r="D76" s="213" t="s">
        <v>1356</v>
      </c>
      <c r="E76" s="4" t="s">
        <v>1357</v>
      </c>
      <c r="F76" s="236"/>
      <c r="G76" s="237" t="s">
        <v>8521</v>
      </c>
      <c r="H76" s="238"/>
    </row>
    <row r="77" spans="2:8" ht="45">
      <c r="B77" s="235" t="s">
        <v>659</v>
      </c>
      <c r="C77" s="212" t="s">
        <v>859</v>
      </c>
      <c r="D77" s="213" t="s">
        <v>1356</v>
      </c>
      <c r="E77" s="4" t="s">
        <v>1357</v>
      </c>
      <c r="F77" s="236"/>
      <c r="G77" s="237" t="s">
        <v>8522</v>
      </c>
      <c r="H77" s="238"/>
    </row>
    <row r="78" spans="2:8" ht="45">
      <c r="B78" s="235" t="s">
        <v>660</v>
      </c>
      <c r="C78" s="212" t="s">
        <v>860</v>
      </c>
      <c r="D78" s="213" t="s">
        <v>1356</v>
      </c>
      <c r="E78" s="4" t="s">
        <v>1357</v>
      </c>
      <c r="F78" s="236"/>
      <c r="G78" s="237" t="s">
        <v>8523</v>
      </c>
      <c r="H78" s="238"/>
    </row>
    <row r="79" spans="2:8" ht="45">
      <c r="B79" s="235" t="s">
        <v>661</v>
      </c>
      <c r="C79" s="212" t="s">
        <v>861</v>
      </c>
      <c r="D79" s="213" t="s">
        <v>1356</v>
      </c>
      <c r="E79" s="4" t="s">
        <v>1357</v>
      </c>
      <c r="F79" s="236"/>
      <c r="G79" s="237" t="s">
        <v>8524</v>
      </c>
      <c r="H79" s="238"/>
    </row>
    <row r="80" spans="2:8" ht="45">
      <c r="B80" s="235" t="s">
        <v>662</v>
      </c>
      <c r="C80" s="212" t="s">
        <v>862</v>
      </c>
      <c r="D80" s="213" t="s">
        <v>1356</v>
      </c>
      <c r="E80" s="4" t="s">
        <v>1357</v>
      </c>
      <c r="F80" s="236"/>
      <c r="G80" s="237" t="s">
        <v>8525</v>
      </c>
      <c r="H80" s="238"/>
    </row>
    <row r="81" spans="2:8" ht="30">
      <c r="B81" s="235" t="s">
        <v>7151</v>
      </c>
      <c r="C81" s="212" t="s">
        <v>8526</v>
      </c>
      <c r="D81" s="213" t="s">
        <v>1367</v>
      </c>
      <c r="E81" s="4" t="s">
        <v>4685</v>
      </c>
      <c r="F81" s="236"/>
      <c r="G81" s="237" t="s">
        <v>8527</v>
      </c>
      <c r="H81" s="238"/>
    </row>
    <row r="82" spans="2:8" ht="45.75" thickBot="1">
      <c r="B82" s="539" t="s">
        <v>7153</v>
      </c>
      <c r="C82" s="219" t="s">
        <v>8528</v>
      </c>
      <c r="D82" s="220" t="s">
        <v>1525</v>
      </c>
      <c r="E82" s="540" t="s">
        <v>1357</v>
      </c>
      <c r="F82" s="541"/>
      <c r="G82" s="542" t="s">
        <v>8529</v>
      </c>
      <c r="H82" s="238"/>
    </row>
    <row r="83" spans="2:8">
      <c r="B83" s="249" t="s">
        <v>4311</v>
      </c>
      <c r="C83" s="520"/>
      <c r="D83" s="454"/>
      <c r="E83" s="521"/>
      <c r="F83" s="521"/>
      <c r="G83" s="522"/>
      <c r="H83" s="238"/>
    </row>
    <row r="84" spans="2:8" ht="17.25" thickBot="1">
      <c r="B84" s="252" t="s">
        <v>8530</v>
      </c>
      <c r="C84" s="523"/>
      <c r="D84" s="459"/>
      <c r="E84" s="524"/>
      <c r="F84" s="524"/>
      <c r="G84" s="525"/>
      <c r="H84" s="238"/>
    </row>
    <row r="85" spans="2:8">
      <c r="B85" s="235" t="s">
        <v>8531</v>
      </c>
      <c r="C85" s="212" t="s">
        <v>8532</v>
      </c>
      <c r="D85" s="213" t="s">
        <v>1367</v>
      </c>
      <c r="E85" s="4" t="s">
        <v>1998</v>
      </c>
      <c r="F85" s="236"/>
      <c r="G85" s="237" t="s">
        <v>7159</v>
      </c>
      <c r="H85" s="238"/>
    </row>
    <row r="86" spans="2:8">
      <c r="B86" s="235" t="s">
        <v>8533</v>
      </c>
      <c r="C86" s="212" t="s">
        <v>8534</v>
      </c>
      <c r="D86" s="213" t="s">
        <v>1367</v>
      </c>
      <c r="E86" s="4" t="s">
        <v>1998</v>
      </c>
      <c r="F86" s="236"/>
      <c r="G86" s="237" t="s">
        <v>1553</v>
      </c>
      <c r="H86" s="238"/>
    </row>
    <row r="87" spans="2:8">
      <c r="B87" s="235" t="s">
        <v>8535</v>
      </c>
      <c r="C87" s="212" t="s">
        <v>1132</v>
      </c>
      <c r="D87" s="213" t="s">
        <v>1367</v>
      </c>
      <c r="E87" s="4" t="s">
        <v>1998</v>
      </c>
      <c r="F87" s="236"/>
      <c r="G87" s="237" t="s">
        <v>8536</v>
      </c>
      <c r="H87" s="238"/>
    </row>
    <row r="88" spans="2:8">
      <c r="B88" s="235" t="s">
        <v>8537</v>
      </c>
      <c r="C88" s="212" t="s">
        <v>1133</v>
      </c>
      <c r="D88" s="213" t="s">
        <v>1367</v>
      </c>
      <c r="E88" s="4" t="s">
        <v>1998</v>
      </c>
      <c r="F88" s="236"/>
      <c r="G88" s="237" t="s">
        <v>8538</v>
      </c>
      <c r="H88" s="238"/>
    </row>
    <row r="89" spans="2:8" ht="17.25" thickBot="1">
      <c r="B89" s="235" t="s">
        <v>4343</v>
      </c>
      <c r="C89" s="212" t="s">
        <v>1134</v>
      </c>
      <c r="D89" s="213" t="s">
        <v>1367</v>
      </c>
      <c r="E89" s="4" t="s">
        <v>1998</v>
      </c>
      <c r="F89" s="236"/>
      <c r="G89" s="237" t="s">
        <v>8539</v>
      </c>
      <c r="H89" s="238"/>
    </row>
    <row r="90" spans="2:8">
      <c r="B90" s="249" t="s">
        <v>8540</v>
      </c>
      <c r="C90" s="520"/>
      <c r="D90" s="454"/>
      <c r="E90" s="521"/>
      <c r="F90" s="521"/>
      <c r="G90" s="522"/>
      <c r="H90" s="238"/>
    </row>
    <row r="91" spans="2:8" ht="17.25" thickBot="1">
      <c r="B91" s="252" t="s">
        <v>8530</v>
      </c>
      <c r="C91" s="523"/>
      <c r="D91" s="459"/>
      <c r="E91" s="524"/>
      <c r="F91" s="524"/>
      <c r="G91" s="525"/>
      <c r="H91" s="238"/>
    </row>
    <row r="92" spans="2:8" ht="30.75" thickBot="1">
      <c r="B92" s="438" t="s">
        <v>8541</v>
      </c>
      <c r="C92" s="206" t="s">
        <v>8542</v>
      </c>
      <c r="D92" s="207" t="s">
        <v>1526</v>
      </c>
      <c r="E92" s="431" t="s">
        <v>4671</v>
      </c>
      <c r="F92" s="432"/>
      <c r="G92" s="538" t="s">
        <v>8543</v>
      </c>
      <c r="H92" s="238"/>
    </row>
    <row r="93" spans="2:8" ht="20.100000000000001" customHeight="1" thickBot="1">
      <c r="B93" s="474" t="s">
        <v>8544</v>
      </c>
      <c r="C93" s="463"/>
      <c r="D93" s="464"/>
      <c r="E93" s="475"/>
      <c r="F93" s="475"/>
      <c r="G93" s="476"/>
      <c r="H93" s="238"/>
    </row>
    <row r="94" spans="2:8" ht="90">
      <c r="B94" s="438" t="s">
        <v>7198</v>
      </c>
      <c r="C94" s="206" t="s">
        <v>8545</v>
      </c>
      <c r="D94" s="423" t="s">
        <v>1574</v>
      </c>
      <c r="E94" s="433" t="s">
        <v>7200</v>
      </c>
      <c r="F94" s="432"/>
      <c r="G94" s="538" t="s">
        <v>4683</v>
      </c>
      <c r="H94" s="238"/>
    </row>
    <row r="95" spans="2:8" ht="30">
      <c r="B95" s="543" t="s">
        <v>433</v>
      </c>
      <c r="C95" s="544" t="s">
        <v>8546</v>
      </c>
      <c r="D95" s="545" t="s">
        <v>1367</v>
      </c>
      <c r="E95" s="6" t="s">
        <v>1998</v>
      </c>
      <c r="F95" s="546"/>
      <c r="G95" s="346" t="s">
        <v>8547</v>
      </c>
      <c r="H95" s="238"/>
    </row>
    <row r="96" spans="2:8">
      <c r="B96" s="235" t="s">
        <v>8548</v>
      </c>
      <c r="C96" s="212" t="s">
        <v>8549</v>
      </c>
      <c r="D96" s="213" t="s">
        <v>2158</v>
      </c>
      <c r="E96" s="4" t="s">
        <v>2337</v>
      </c>
      <c r="F96" s="236"/>
      <c r="G96" s="237" t="s">
        <v>8550</v>
      </c>
      <c r="H96" s="238"/>
    </row>
    <row r="97" spans="2:8" ht="30">
      <c r="B97" s="235" t="s">
        <v>8551</v>
      </c>
      <c r="C97" s="212" t="s">
        <v>8552</v>
      </c>
      <c r="D97" s="213" t="s">
        <v>1367</v>
      </c>
      <c r="E97" s="4" t="s">
        <v>1998</v>
      </c>
      <c r="F97" s="236"/>
      <c r="G97" s="237" t="s">
        <v>8553</v>
      </c>
      <c r="H97" s="238"/>
    </row>
    <row r="98" spans="2:8" ht="30">
      <c r="B98" s="235" t="s">
        <v>8554</v>
      </c>
      <c r="C98" s="212" t="s">
        <v>8555</v>
      </c>
      <c r="D98" s="213" t="s">
        <v>1367</v>
      </c>
      <c r="E98" s="4" t="s">
        <v>1998</v>
      </c>
      <c r="F98" s="236"/>
      <c r="G98" s="237" t="s">
        <v>8556</v>
      </c>
      <c r="H98" s="238"/>
    </row>
    <row r="99" spans="2:8" ht="45">
      <c r="B99" s="347" t="s">
        <v>8557</v>
      </c>
      <c r="C99" s="260" t="s">
        <v>8558</v>
      </c>
      <c r="D99" s="261" t="s">
        <v>2158</v>
      </c>
      <c r="E99" s="242" t="s">
        <v>2337</v>
      </c>
      <c r="F99" s="348"/>
      <c r="G99" s="351" t="s">
        <v>8559</v>
      </c>
      <c r="H99" s="238"/>
    </row>
    <row r="100" spans="2:8" ht="60">
      <c r="B100" s="347" t="s">
        <v>8560</v>
      </c>
      <c r="C100" s="260" t="s">
        <v>8561</v>
      </c>
      <c r="D100" s="261" t="s">
        <v>1367</v>
      </c>
      <c r="E100" s="242" t="s">
        <v>1998</v>
      </c>
      <c r="F100" s="348"/>
      <c r="G100" s="351" t="s">
        <v>8562</v>
      </c>
      <c r="H100" s="238"/>
    </row>
    <row r="101" spans="2:8" ht="60.75" thickBot="1">
      <c r="B101" s="347" t="s">
        <v>809</v>
      </c>
      <c r="C101" s="260" t="s">
        <v>8563</v>
      </c>
      <c r="D101" s="261" t="s">
        <v>1367</v>
      </c>
      <c r="E101" s="242" t="s">
        <v>1998</v>
      </c>
      <c r="F101" s="348"/>
      <c r="G101" s="351" t="s">
        <v>8562</v>
      </c>
      <c r="H101" s="238"/>
    </row>
    <row r="102" spans="2:8" ht="20.100000000000001" customHeight="1" thickBot="1">
      <c r="B102" s="474" t="s">
        <v>8564</v>
      </c>
      <c r="C102" s="463"/>
      <c r="D102" s="464"/>
      <c r="E102" s="475"/>
      <c r="F102" s="475"/>
      <c r="G102" s="476"/>
      <c r="H102" s="238"/>
    </row>
    <row r="103" spans="2:8" ht="20.100000000000001" customHeight="1" thickBot="1">
      <c r="B103" s="474" t="s">
        <v>4715</v>
      </c>
      <c r="C103" s="463"/>
      <c r="D103" s="464"/>
      <c r="E103" s="475"/>
      <c r="F103" s="475"/>
      <c r="G103" s="476"/>
      <c r="H103" s="238"/>
    </row>
    <row r="104" spans="2:8">
      <c r="B104" s="438" t="s">
        <v>8565</v>
      </c>
      <c r="C104" s="206" t="s">
        <v>8566</v>
      </c>
      <c r="D104" s="207" t="s">
        <v>1367</v>
      </c>
      <c r="E104" s="431" t="s">
        <v>1998</v>
      </c>
      <c r="F104" s="432"/>
      <c r="G104" s="538" t="s">
        <v>8567</v>
      </c>
      <c r="H104" s="238"/>
    </row>
    <row r="105" spans="2:8" ht="30">
      <c r="B105" s="235" t="s">
        <v>4719</v>
      </c>
      <c r="C105" s="212" t="s">
        <v>8568</v>
      </c>
      <c r="D105" s="213" t="s">
        <v>3219</v>
      </c>
      <c r="E105" s="4" t="s">
        <v>1998</v>
      </c>
      <c r="F105" s="236"/>
      <c r="G105" s="237" t="s">
        <v>8569</v>
      </c>
      <c r="H105" s="238"/>
    </row>
    <row r="106" spans="2:8" ht="30">
      <c r="B106" s="235" t="s">
        <v>4723</v>
      </c>
      <c r="C106" s="212" t="s">
        <v>8570</v>
      </c>
      <c r="D106" s="213" t="s">
        <v>1367</v>
      </c>
      <c r="E106" s="4" t="s">
        <v>1998</v>
      </c>
      <c r="F106" s="236"/>
      <c r="G106" s="237" t="s">
        <v>7225</v>
      </c>
      <c r="H106" s="238"/>
    </row>
    <row r="107" spans="2:8" ht="33">
      <c r="B107" s="235" t="s">
        <v>4726</v>
      </c>
      <c r="C107" s="212" t="s">
        <v>8571</v>
      </c>
      <c r="D107" s="213" t="s">
        <v>1356</v>
      </c>
      <c r="E107" s="4" t="s">
        <v>2337</v>
      </c>
      <c r="F107" s="236"/>
      <c r="G107" s="237" t="s">
        <v>4728</v>
      </c>
      <c r="H107" s="238"/>
    </row>
    <row r="108" spans="2:8">
      <c r="B108" s="235" t="s">
        <v>8572</v>
      </c>
      <c r="C108" s="212" t="s">
        <v>8573</v>
      </c>
      <c r="D108" s="213" t="s">
        <v>1367</v>
      </c>
      <c r="E108" s="4" t="s">
        <v>1998</v>
      </c>
      <c r="F108" s="236"/>
      <c r="G108" s="237" t="s">
        <v>7230</v>
      </c>
      <c r="H108" s="238"/>
    </row>
    <row r="109" spans="2:8" ht="33">
      <c r="B109" s="235" t="s">
        <v>4732</v>
      </c>
      <c r="C109" s="212" t="s">
        <v>8574</v>
      </c>
      <c r="D109" s="213">
        <v>3</v>
      </c>
      <c r="E109" s="4" t="s">
        <v>1998</v>
      </c>
      <c r="F109" s="236"/>
      <c r="G109" s="237" t="s">
        <v>8575</v>
      </c>
      <c r="H109" s="238"/>
    </row>
    <row r="110" spans="2:8" ht="33">
      <c r="B110" s="235" t="s">
        <v>8576</v>
      </c>
      <c r="C110" s="212" t="s">
        <v>8577</v>
      </c>
      <c r="D110" s="213" t="s">
        <v>1367</v>
      </c>
      <c r="E110" s="4" t="s">
        <v>1998</v>
      </c>
      <c r="F110" s="236"/>
      <c r="G110" s="237" t="s">
        <v>7236</v>
      </c>
      <c r="H110" s="238"/>
    </row>
    <row r="111" spans="2:8" ht="60">
      <c r="B111" s="235" t="s">
        <v>8578</v>
      </c>
      <c r="C111" s="212" t="s">
        <v>8579</v>
      </c>
      <c r="D111" s="213" t="s">
        <v>2158</v>
      </c>
      <c r="E111" s="4" t="s">
        <v>1998</v>
      </c>
      <c r="F111" s="236"/>
      <c r="G111" s="237" t="s">
        <v>4740</v>
      </c>
      <c r="H111" s="238"/>
    </row>
    <row r="112" spans="2:8" ht="60">
      <c r="B112" s="235" t="s">
        <v>8580</v>
      </c>
      <c r="C112" s="212" t="s">
        <v>8581</v>
      </c>
      <c r="D112" s="213">
        <v>3</v>
      </c>
      <c r="E112" s="4" t="s">
        <v>1998</v>
      </c>
      <c r="F112" s="236"/>
      <c r="G112" s="237" t="s">
        <v>4743</v>
      </c>
      <c r="H112" s="238"/>
    </row>
    <row r="113" spans="2:8" ht="33">
      <c r="B113" s="235" t="s">
        <v>4744</v>
      </c>
      <c r="C113" s="212" t="s">
        <v>8582</v>
      </c>
      <c r="D113" s="213">
        <v>1</v>
      </c>
      <c r="E113" s="4" t="s">
        <v>1998</v>
      </c>
      <c r="F113" s="236"/>
      <c r="G113" s="237" t="s">
        <v>8583</v>
      </c>
      <c r="H113" s="238"/>
    </row>
    <row r="114" spans="2:8" ht="135">
      <c r="B114" s="235" t="s">
        <v>8584</v>
      </c>
      <c r="C114" s="212" t="s">
        <v>8585</v>
      </c>
      <c r="D114" s="213" t="s">
        <v>4749</v>
      </c>
      <c r="E114" s="4" t="s">
        <v>1998</v>
      </c>
      <c r="F114" s="236"/>
      <c r="G114" s="237" t="s">
        <v>8586</v>
      </c>
      <c r="H114" s="238"/>
    </row>
    <row r="115" spans="2:8" ht="33">
      <c r="B115" s="235" t="s">
        <v>4751</v>
      </c>
      <c r="C115" s="212" t="s">
        <v>8587</v>
      </c>
      <c r="D115" s="213" t="s">
        <v>1356</v>
      </c>
      <c r="E115" s="4" t="s">
        <v>2337</v>
      </c>
      <c r="F115" s="236"/>
      <c r="G115" s="351" t="s">
        <v>8588</v>
      </c>
      <c r="H115" s="238"/>
    </row>
    <row r="116" spans="2:8">
      <c r="B116" s="235" t="s">
        <v>8589</v>
      </c>
      <c r="C116" s="212" t="s">
        <v>8590</v>
      </c>
      <c r="D116" s="213" t="s">
        <v>1367</v>
      </c>
      <c r="E116" s="4" t="s">
        <v>1998</v>
      </c>
      <c r="F116" s="236"/>
      <c r="G116" s="301"/>
      <c r="H116" s="238"/>
    </row>
    <row r="117" spans="2:8" ht="33">
      <c r="B117" s="235" t="s">
        <v>4756</v>
      </c>
      <c r="C117" s="212" t="s">
        <v>8591</v>
      </c>
      <c r="D117" s="213">
        <v>3</v>
      </c>
      <c r="E117" s="4" t="s">
        <v>1998</v>
      </c>
      <c r="F117" s="236"/>
      <c r="G117" s="301"/>
      <c r="H117" s="238"/>
    </row>
    <row r="118" spans="2:8" ht="33">
      <c r="B118" s="235" t="s">
        <v>8592</v>
      </c>
      <c r="C118" s="212" t="s">
        <v>8593</v>
      </c>
      <c r="D118" s="213" t="s">
        <v>1367</v>
      </c>
      <c r="E118" s="4" t="s">
        <v>1998</v>
      </c>
      <c r="F118" s="236"/>
      <c r="G118" s="301"/>
      <c r="H118" s="238"/>
    </row>
    <row r="119" spans="2:8" ht="33">
      <c r="B119" s="235" t="s">
        <v>8594</v>
      </c>
      <c r="C119" s="212" t="s">
        <v>8595</v>
      </c>
      <c r="D119" s="213" t="s">
        <v>2158</v>
      </c>
      <c r="E119" s="4" t="s">
        <v>1998</v>
      </c>
      <c r="F119" s="236"/>
      <c r="G119" s="301"/>
      <c r="H119" s="238"/>
    </row>
    <row r="120" spans="2:8" ht="33">
      <c r="B120" s="235" t="s">
        <v>8596</v>
      </c>
      <c r="C120" s="212" t="s">
        <v>8597</v>
      </c>
      <c r="D120" s="213">
        <v>3</v>
      </c>
      <c r="E120" s="4" t="s">
        <v>1998</v>
      </c>
      <c r="F120" s="236"/>
      <c r="G120" s="301"/>
      <c r="H120" s="238"/>
    </row>
    <row r="121" spans="2:8" ht="33">
      <c r="B121" s="235" t="s">
        <v>4764</v>
      </c>
      <c r="C121" s="212" t="s">
        <v>8598</v>
      </c>
      <c r="D121" s="213">
        <v>1</v>
      </c>
      <c r="E121" s="4" t="s">
        <v>1998</v>
      </c>
      <c r="F121" s="236"/>
      <c r="G121" s="301"/>
      <c r="H121" s="238"/>
    </row>
    <row r="122" spans="2:8">
      <c r="B122" s="235" t="s">
        <v>8599</v>
      </c>
      <c r="C122" s="212" t="s">
        <v>8600</v>
      </c>
      <c r="D122" s="213" t="s">
        <v>4749</v>
      </c>
      <c r="E122" s="4" t="s">
        <v>1998</v>
      </c>
      <c r="F122" s="236"/>
      <c r="G122" s="547"/>
      <c r="H122" s="238"/>
    </row>
    <row r="123" spans="2:8" ht="33">
      <c r="B123" s="235" t="s">
        <v>4768</v>
      </c>
      <c r="C123" s="212" t="s">
        <v>8601</v>
      </c>
      <c r="D123" s="213" t="s">
        <v>1356</v>
      </c>
      <c r="E123" s="4" t="s">
        <v>2337</v>
      </c>
      <c r="F123" s="236"/>
      <c r="G123" s="351" t="s">
        <v>8602</v>
      </c>
      <c r="H123" s="238"/>
    </row>
    <row r="124" spans="2:8">
      <c r="B124" s="235" t="s">
        <v>8603</v>
      </c>
      <c r="C124" s="212" t="s">
        <v>8604</v>
      </c>
      <c r="D124" s="213" t="s">
        <v>1367</v>
      </c>
      <c r="E124" s="4" t="s">
        <v>1998</v>
      </c>
      <c r="F124" s="236"/>
      <c r="G124" s="301"/>
      <c r="H124" s="238"/>
    </row>
    <row r="125" spans="2:8" ht="33">
      <c r="B125" s="235" t="s">
        <v>4773</v>
      </c>
      <c r="C125" s="212" t="s">
        <v>8605</v>
      </c>
      <c r="D125" s="213">
        <v>3</v>
      </c>
      <c r="E125" s="4" t="s">
        <v>1998</v>
      </c>
      <c r="F125" s="236"/>
      <c r="G125" s="301"/>
      <c r="H125" s="238"/>
    </row>
    <row r="126" spans="2:8" ht="33">
      <c r="B126" s="235" t="s">
        <v>8606</v>
      </c>
      <c r="C126" s="212" t="s">
        <v>8607</v>
      </c>
      <c r="D126" s="213" t="s">
        <v>1367</v>
      </c>
      <c r="E126" s="4" t="s">
        <v>1998</v>
      </c>
      <c r="F126" s="236"/>
      <c r="G126" s="301"/>
      <c r="H126" s="238"/>
    </row>
    <row r="127" spans="2:8" ht="33">
      <c r="B127" s="235" t="s">
        <v>8608</v>
      </c>
      <c r="C127" s="212" t="s">
        <v>8609</v>
      </c>
      <c r="D127" s="213" t="s">
        <v>2158</v>
      </c>
      <c r="E127" s="4" t="s">
        <v>1998</v>
      </c>
      <c r="F127" s="236"/>
      <c r="G127" s="301"/>
      <c r="H127" s="238"/>
    </row>
    <row r="128" spans="2:8" ht="33">
      <c r="B128" s="235" t="s">
        <v>8610</v>
      </c>
      <c r="C128" s="212" t="s">
        <v>8611</v>
      </c>
      <c r="D128" s="213">
        <v>3</v>
      </c>
      <c r="E128" s="4" t="s">
        <v>1998</v>
      </c>
      <c r="F128" s="236"/>
      <c r="G128" s="301"/>
      <c r="H128" s="238"/>
    </row>
    <row r="129" spans="2:8" ht="33">
      <c r="B129" s="235" t="s">
        <v>4781</v>
      </c>
      <c r="C129" s="212" t="s">
        <v>8612</v>
      </c>
      <c r="D129" s="213">
        <v>1</v>
      </c>
      <c r="E129" s="4" t="s">
        <v>1998</v>
      </c>
      <c r="F129" s="236"/>
      <c r="G129" s="301"/>
      <c r="H129" s="238"/>
    </row>
    <row r="130" spans="2:8" ht="17.25" thickBot="1">
      <c r="B130" s="235" t="s">
        <v>8613</v>
      </c>
      <c r="C130" s="212" t="s">
        <v>8614</v>
      </c>
      <c r="D130" s="213" t="s">
        <v>4749</v>
      </c>
      <c r="E130" s="4" t="s">
        <v>1998</v>
      </c>
      <c r="F130" s="236"/>
      <c r="G130" s="302"/>
      <c r="H130" s="238"/>
    </row>
    <row r="131" spans="2:8" ht="20.100000000000001" customHeight="1" thickBot="1">
      <c r="B131" s="474" t="s">
        <v>4785</v>
      </c>
      <c r="C131" s="463"/>
      <c r="D131" s="464"/>
      <c r="E131" s="475"/>
      <c r="F131" s="475"/>
      <c r="G131" s="476"/>
      <c r="H131" s="238"/>
    </row>
    <row r="132" spans="2:8" ht="105">
      <c r="B132" s="468" t="s">
        <v>8615</v>
      </c>
      <c r="C132" s="317" t="s">
        <v>8616</v>
      </c>
      <c r="D132" s="500" t="s">
        <v>4749</v>
      </c>
      <c r="E132" s="246" t="s">
        <v>1998</v>
      </c>
      <c r="F132" s="344"/>
      <c r="G132" s="516" t="s">
        <v>8617</v>
      </c>
      <c r="H132" s="238"/>
    </row>
    <row r="133" spans="2:8" ht="30" customHeight="1">
      <c r="B133" s="235" t="s">
        <v>8618</v>
      </c>
      <c r="C133" s="212" t="s">
        <v>8619</v>
      </c>
      <c r="D133" s="213" t="s">
        <v>1367</v>
      </c>
      <c r="E133" s="4" t="s">
        <v>1998</v>
      </c>
      <c r="F133" s="236"/>
      <c r="G133" s="351" t="s">
        <v>4791</v>
      </c>
      <c r="H133" s="238"/>
    </row>
    <row r="134" spans="2:8">
      <c r="B134" s="235" t="s">
        <v>4792</v>
      </c>
      <c r="C134" s="212" t="s">
        <v>8620</v>
      </c>
      <c r="D134" s="213" t="s">
        <v>3219</v>
      </c>
      <c r="E134" s="4" t="s">
        <v>1998</v>
      </c>
      <c r="F134" s="236"/>
      <c r="G134" s="346"/>
      <c r="H134" s="238"/>
    </row>
    <row r="135" spans="2:8">
      <c r="B135" s="235" t="s">
        <v>4794</v>
      </c>
      <c r="C135" s="212" t="s">
        <v>8621</v>
      </c>
      <c r="D135" s="213" t="s">
        <v>1367</v>
      </c>
      <c r="E135" s="4" t="s">
        <v>1998</v>
      </c>
      <c r="F135" s="236"/>
      <c r="G135" s="346"/>
      <c r="H135" s="238"/>
    </row>
    <row r="136" spans="2:8" ht="33">
      <c r="B136" s="235" t="s">
        <v>4796</v>
      </c>
      <c r="C136" s="212" t="s">
        <v>8622</v>
      </c>
      <c r="D136" s="213" t="s">
        <v>1356</v>
      </c>
      <c r="E136" s="4" t="s">
        <v>2337</v>
      </c>
      <c r="F136" s="236"/>
      <c r="G136" s="346"/>
      <c r="H136" s="238"/>
    </row>
    <row r="137" spans="2:8">
      <c r="B137" s="235" t="s">
        <v>8623</v>
      </c>
      <c r="C137" s="212" t="s">
        <v>8624</v>
      </c>
      <c r="D137" s="213" t="s">
        <v>1367</v>
      </c>
      <c r="E137" s="4" t="s">
        <v>1998</v>
      </c>
      <c r="F137" s="236"/>
      <c r="G137" s="346"/>
      <c r="H137" s="238"/>
    </row>
    <row r="138" spans="2:8" ht="33">
      <c r="B138" s="235" t="s">
        <v>4800</v>
      </c>
      <c r="C138" s="212" t="s">
        <v>8625</v>
      </c>
      <c r="D138" s="213">
        <v>3</v>
      </c>
      <c r="E138" s="4" t="s">
        <v>1998</v>
      </c>
      <c r="F138" s="236"/>
      <c r="G138" s="346"/>
      <c r="H138" s="238"/>
    </row>
    <row r="139" spans="2:8" ht="33">
      <c r="B139" s="235" t="s">
        <v>8626</v>
      </c>
      <c r="C139" s="212" t="s">
        <v>8627</v>
      </c>
      <c r="D139" s="213" t="s">
        <v>1367</v>
      </c>
      <c r="E139" s="4" t="s">
        <v>1998</v>
      </c>
      <c r="F139" s="236"/>
      <c r="G139" s="346"/>
      <c r="H139" s="238"/>
    </row>
    <row r="140" spans="2:8" ht="33">
      <c r="B140" s="235" t="s">
        <v>8628</v>
      </c>
      <c r="C140" s="212" t="s">
        <v>8629</v>
      </c>
      <c r="D140" s="213" t="s">
        <v>2158</v>
      </c>
      <c r="E140" s="4" t="s">
        <v>1998</v>
      </c>
      <c r="F140" s="236"/>
      <c r="G140" s="346"/>
      <c r="H140" s="238"/>
    </row>
    <row r="141" spans="2:8" ht="33">
      <c r="B141" s="235" t="s">
        <v>8630</v>
      </c>
      <c r="C141" s="212" t="s">
        <v>8631</v>
      </c>
      <c r="D141" s="213">
        <v>3</v>
      </c>
      <c r="E141" s="4" t="s">
        <v>1998</v>
      </c>
      <c r="F141" s="236"/>
      <c r="G141" s="346"/>
      <c r="H141" s="238"/>
    </row>
    <row r="142" spans="2:8" ht="33">
      <c r="B142" s="235" t="s">
        <v>4808</v>
      </c>
      <c r="C142" s="212" t="s">
        <v>8632</v>
      </c>
      <c r="D142" s="213">
        <v>1</v>
      </c>
      <c r="E142" s="4" t="s">
        <v>1998</v>
      </c>
      <c r="F142" s="236"/>
      <c r="G142" s="346"/>
      <c r="H142" s="238"/>
    </row>
    <row r="143" spans="2:8">
      <c r="B143" s="235" t="s">
        <v>8633</v>
      </c>
      <c r="C143" s="212" t="s">
        <v>8634</v>
      </c>
      <c r="D143" s="213" t="s">
        <v>4749</v>
      </c>
      <c r="E143" s="4" t="s">
        <v>1998</v>
      </c>
      <c r="F143" s="236"/>
      <c r="G143" s="346"/>
      <c r="H143" s="238"/>
    </row>
    <row r="144" spans="2:8" ht="33">
      <c r="B144" s="235" t="s">
        <v>4812</v>
      </c>
      <c r="C144" s="212" t="s">
        <v>8635</v>
      </c>
      <c r="D144" s="213" t="s">
        <v>1356</v>
      </c>
      <c r="E144" s="4" t="s">
        <v>2337</v>
      </c>
      <c r="F144" s="236"/>
      <c r="G144" s="346"/>
      <c r="H144" s="238"/>
    </row>
    <row r="145" spans="2:8">
      <c r="B145" s="235" t="s">
        <v>8636</v>
      </c>
      <c r="C145" s="212" t="s">
        <v>8637</v>
      </c>
      <c r="D145" s="213" t="s">
        <v>1367</v>
      </c>
      <c r="E145" s="4" t="s">
        <v>1998</v>
      </c>
      <c r="F145" s="236"/>
      <c r="G145" s="346"/>
      <c r="H145" s="238"/>
    </row>
    <row r="146" spans="2:8" ht="33">
      <c r="B146" s="235" t="s">
        <v>4816</v>
      </c>
      <c r="C146" s="212" t="s">
        <v>8638</v>
      </c>
      <c r="D146" s="213">
        <v>3</v>
      </c>
      <c r="E146" s="4" t="s">
        <v>1998</v>
      </c>
      <c r="F146" s="236"/>
      <c r="G146" s="346"/>
      <c r="H146" s="238"/>
    </row>
    <row r="147" spans="2:8" ht="33">
      <c r="B147" s="235" t="s">
        <v>8639</v>
      </c>
      <c r="C147" s="212" t="s">
        <v>8640</v>
      </c>
      <c r="D147" s="213" t="s">
        <v>1367</v>
      </c>
      <c r="E147" s="4" t="s">
        <v>1998</v>
      </c>
      <c r="F147" s="236"/>
      <c r="G147" s="346"/>
      <c r="H147" s="238"/>
    </row>
    <row r="148" spans="2:8" ht="33">
      <c r="B148" s="235" t="s">
        <v>8641</v>
      </c>
      <c r="C148" s="212" t="s">
        <v>8642</v>
      </c>
      <c r="D148" s="213" t="s">
        <v>2158</v>
      </c>
      <c r="E148" s="4" t="s">
        <v>1998</v>
      </c>
      <c r="F148" s="236"/>
      <c r="G148" s="346"/>
      <c r="H148" s="238"/>
    </row>
    <row r="149" spans="2:8" ht="33">
      <c r="B149" s="235" t="s">
        <v>8643</v>
      </c>
      <c r="C149" s="212" t="s">
        <v>8644</v>
      </c>
      <c r="D149" s="213">
        <v>3</v>
      </c>
      <c r="E149" s="4" t="s">
        <v>1998</v>
      </c>
      <c r="F149" s="236"/>
      <c r="G149" s="346"/>
      <c r="H149" s="238"/>
    </row>
    <row r="150" spans="2:8" ht="33">
      <c r="B150" s="235" t="s">
        <v>4824</v>
      </c>
      <c r="C150" s="212" t="s">
        <v>8645</v>
      </c>
      <c r="D150" s="213">
        <v>1</v>
      </c>
      <c r="E150" s="4" t="s">
        <v>1998</v>
      </c>
      <c r="F150" s="236"/>
      <c r="G150" s="346"/>
      <c r="H150" s="238"/>
    </row>
    <row r="151" spans="2:8">
      <c r="B151" s="235" t="s">
        <v>8646</v>
      </c>
      <c r="C151" s="212" t="s">
        <v>8647</v>
      </c>
      <c r="D151" s="213" t="s">
        <v>4749</v>
      </c>
      <c r="E151" s="4" t="s">
        <v>1998</v>
      </c>
      <c r="F151" s="236"/>
      <c r="G151" s="346"/>
      <c r="H151" s="238"/>
    </row>
    <row r="152" spans="2:8" ht="33">
      <c r="B152" s="235" t="s">
        <v>4828</v>
      </c>
      <c r="C152" s="212" t="s">
        <v>8648</v>
      </c>
      <c r="D152" s="213" t="s">
        <v>1356</v>
      </c>
      <c r="E152" s="4" t="s">
        <v>2337</v>
      </c>
      <c r="F152" s="236"/>
      <c r="G152" s="346"/>
      <c r="H152" s="238"/>
    </row>
    <row r="153" spans="2:8">
      <c r="B153" s="235" t="s">
        <v>8649</v>
      </c>
      <c r="C153" s="212" t="s">
        <v>8650</v>
      </c>
      <c r="D153" s="213" t="s">
        <v>1367</v>
      </c>
      <c r="E153" s="4" t="s">
        <v>1998</v>
      </c>
      <c r="F153" s="236"/>
      <c r="G153" s="346"/>
      <c r="H153" s="238"/>
    </row>
    <row r="154" spans="2:8" ht="33">
      <c r="B154" s="235" t="s">
        <v>4832</v>
      </c>
      <c r="C154" s="212" t="s">
        <v>8651</v>
      </c>
      <c r="D154" s="213">
        <v>3</v>
      </c>
      <c r="E154" s="4" t="s">
        <v>1998</v>
      </c>
      <c r="F154" s="236"/>
      <c r="G154" s="346"/>
      <c r="H154" s="238"/>
    </row>
    <row r="155" spans="2:8" ht="33">
      <c r="B155" s="235" t="s">
        <v>8652</v>
      </c>
      <c r="C155" s="212" t="s">
        <v>8653</v>
      </c>
      <c r="D155" s="213" t="s">
        <v>1367</v>
      </c>
      <c r="E155" s="4" t="s">
        <v>1998</v>
      </c>
      <c r="F155" s="236"/>
      <c r="G155" s="346"/>
      <c r="H155" s="238"/>
    </row>
    <row r="156" spans="2:8" ht="33">
      <c r="B156" s="235" t="s">
        <v>8654</v>
      </c>
      <c r="C156" s="212" t="s">
        <v>8655</v>
      </c>
      <c r="D156" s="213" t="s">
        <v>2158</v>
      </c>
      <c r="E156" s="4" t="s">
        <v>1998</v>
      </c>
      <c r="F156" s="236"/>
      <c r="G156" s="346"/>
      <c r="H156" s="238"/>
    </row>
    <row r="157" spans="2:8" ht="33">
      <c r="B157" s="235" t="s">
        <v>8656</v>
      </c>
      <c r="C157" s="212" t="s">
        <v>8657</v>
      </c>
      <c r="D157" s="213">
        <v>3</v>
      </c>
      <c r="E157" s="4" t="s">
        <v>1998</v>
      </c>
      <c r="F157" s="236"/>
      <c r="G157" s="346"/>
      <c r="H157" s="238"/>
    </row>
    <row r="158" spans="2:8" ht="33">
      <c r="B158" s="235" t="s">
        <v>4840</v>
      </c>
      <c r="C158" s="212" t="s">
        <v>8658</v>
      </c>
      <c r="D158" s="213">
        <v>1</v>
      </c>
      <c r="E158" s="4" t="s">
        <v>1998</v>
      </c>
      <c r="F158" s="236"/>
      <c r="G158" s="610"/>
      <c r="H158" s="238"/>
    </row>
    <row r="159" spans="2:8" ht="17.25" thickBot="1">
      <c r="B159" s="235" t="s">
        <v>8659</v>
      </c>
      <c r="C159" s="212" t="s">
        <v>8660</v>
      </c>
      <c r="D159" s="213" t="s">
        <v>4749</v>
      </c>
      <c r="E159" s="4" t="s">
        <v>1998</v>
      </c>
      <c r="F159" s="236"/>
      <c r="G159" s="614"/>
      <c r="H159" s="238"/>
    </row>
    <row r="160" spans="2:8" ht="20.100000000000001" customHeight="1" thickBot="1">
      <c r="B160" s="474" t="s">
        <v>4960</v>
      </c>
      <c r="C160" s="463"/>
      <c r="D160" s="464"/>
      <c r="E160" s="475"/>
      <c r="F160" s="475"/>
      <c r="G160" s="476"/>
      <c r="H160" s="238"/>
    </row>
    <row r="161" spans="2:8" ht="30" customHeight="1">
      <c r="B161" s="235" t="s">
        <v>8661</v>
      </c>
      <c r="C161" s="212" t="s">
        <v>8662</v>
      </c>
      <c r="D161" s="256" t="s">
        <v>4749</v>
      </c>
      <c r="E161" s="5" t="s">
        <v>1998</v>
      </c>
      <c r="F161" s="236"/>
      <c r="G161" s="351" t="s">
        <v>8663</v>
      </c>
      <c r="H161" s="238"/>
    </row>
    <row r="162" spans="2:8">
      <c r="B162" s="235" t="s">
        <v>8664</v>
      </c>
      <c r="C162" s="212" t="s">
        <v>8665</v>
      </c>
      <c r="D162" s="213" t="s">
        <v>1367</v>
      </c>
      <c r="E162" s="4" t="s">
        <v>1998</v>
      </c>
      <c r="F162" s="236"/>
      <c r="G162" s="301"/>
      <c r="H162" s="238"/>
    </row>
    <row r="163" spans="2:8">
      <c r="B163" s="235" t="s">
        <v>4849</v>
      </c>
      <c r="C163" s="212" t="s">
        <v>8666</v>
      </c>
      <c r="D163" s="213" t="s">
        <v>3219</v>
      </c>
      <c r="E163" s="4" t="s">
        <v>1998</v>
      </c>
      <c r="F163" s="236"/>
      <c r="G163" s="346"/>
      <c r="H163" s="238"/>
    </row>
    <row r="164" spans="2:8">
      <c r="B164" s="235" t="s">
        <v>4851</v>
      </c>
      <c r="C164" s="212" t="s">
        <v>8667</v>
      </c>
      <c r="D164" s="213" t="s">
        <v>1367</v>
      </c>
      <c r="E164" s="4" t="s">
        <v>1998</v>
      </c>
      <c r="F164" s="236"/>
      <c r="G164" s="346"/>
      <c r="H164" s="238"/>
    </row>
    <row r="165" spans="2:8" ht="33">
      <c r="B165" s="235" t="s">
        <v>4853</v>
      </c>
      <c r="C165" s="212" t="s">
        <v>8668</v>
      </c>
      <c r="D165" s="213" t="s">
        <v>1356</v>
      </c>
      <c r="E165" s="4" t="s">
        <v>2337</v>
      </c>
      <c r="F165" s="236"/>
      <c r="G165" s="346"/>
      <c r="H165" s="238"/>
    </row>
    <row r="166" spans="2:8">
      <c r="B166" s="235" t="s">
        <v>8669</v>
      </c>
      <c r="C166" s="212" t="s">
        <v>8670</v>
      </c>
      <c r="D166" s="213" t="s">
        <v>1367</v>
      </c>
      <c r="E166" s="4" t="s">
        <v>1998</v>
      </c>
      <c r="F166" s="236"/>
      <c r="G166" s="346"/>
      <c r="H166" s="238"/>
    </row>
    <row r="167" spans="2:8" ht="33">
      <c r="B167" s="235" t="s">
        <v>4857</v>
      </c>
      <c r="C167" s="212" t="s">
        <v>8671</v>
      </c>
      <c r="D167" s="213">
        <v>3</v>
      </c>
      <c r="E167" s="4" t="s">
        <v>1998</v>
      </c>
      <c r="F167" s="236"/>
      <c r="G167" s="346"/>
      <c r="H167" s="238"/>
    </row>
    <row r="168" spans="2:8" ht="33">
      <c r="B168" s="235" t="s">
        <v>8672</v>
      </c>
      <c r="C168" s="212" t="s">
        <v>8673</v>
      </c>
      <c r="D168" s="213" t="s">
        <v>1367</v>
      </c>
      <c r="E168" s="4" t="s">
        <v>1998</v>
      </c>
      <c r="F168" s="236"/>
      <c r="G168" s="346"/>
      <c r="H168" s="238"/>
    </row>
    <row r="169" spans="2:8" ht="33">
      <c r="B169" s="235" t="s">
        <v>8674</v>
      </c>
      <c r="C169" s="212" t="s">
        <v>8675</v>
      </c>
      <c r="D169" s="213" t="s">
        <v>2158</v>
      </c>
      <c r="E169" s="4" t="s">
        <v>1998</v>
      </c>
      <c r="F169" s="236"/>
      <c r="G169" s="346"/>
      <c r="H169" s="238"/>
    </row>
    <row r="170" spans="2:8" ht="33">
      <c r="B170" s="235" t="s">
        <v>8676</v>
      </c>
      <c r="C170" s="212" t="s">
        <v>8677</v>
      </c>
      <c r="D170" s="213">
        <v>3</v>
      </c>
      <c r="E170" s="4" t="s">
        <v>1998</v>
      </c>
      <c r="F170" s="236"/>
      <c r="G170" s="346"/>
      <c r="H170" s="238"/>
    </row>
    <row r="171" spans="2:8" ht="33">
      <c r="B171" s="235" t="s">
        <v>4865</v>
      </c>
      <c r="C171" s="212" t="s">
        <v>8678</v>
      </c>
      <c r="D171" s="213">
        <v>1</v>
      </c>
      <c r="E171" s="4" t="s">
        <v>1998</v>
      </c>
      <c r="F171" s="236"/>
      <c r="G171" s="346"/>
      <c r="H171" s="238"/>
    </row>
    <row r="172" spans="2:8">
      <c r="B172" s="235" t="s">
        <v>8679</v>
      </c>
      <c r="C172" s="212" t="s">
        <v>8680</v>
      </c>
      <c r="D172" s="213" t="s">
        <v>4749</v>
      </c>
      <c r="E172" s="4" t="s">
        <v>1998</v>
      </c>
      <c r="F172" s="236"/>
      <c r="G172" s="346"/>
      <c r="H172" s="238"/>
    </row>
    <row r="173" spans="2:8" ht="33">
      <c r="B173" s="235" t="s">
        <v>4869</v>
      </c>
      <c r="C173" s="212" t="s">
        <v>8681</v>
      </c>
      <c r="D173" s="213" t="s">
        <v>1356</v>
      </c>
      <c r="E173" s="4" t="s">
        <v>2337</v>
      </c>
      <c r="F173" s="236"/>
      <c r="G173" s="346"/>
      <c r="H173" s="238"/>
    </row>
    <row r="174" spans="2:8">
      <c r="B174" s="235" t="s">
        <v>8682</v>
      </c>
      <c r="C174" s="212" t="s">
        <v>8683</v>
      </c>
      <c r="D174" s="213" t="s">
        <v>1367</v>
      </c>
      <c r="E174" s="4" t="s">
        <v>1998</v>
      </c>
      <c r="F174" s="236"/>
      <c r="G174" s="346"/>
      <c r="H174" s="238"/>
    </row>
    <row r="175" spans="2:8" ht="33">
      <c r="B175" s="235" t="s">
        <v>4873</v>
      </c>
      <c r="C175" s="212" t="s">
        <v>8684</v>
      </c>
      <c r="D175" s="213">
        <v>3</v>
      </c>
      <c r="E175" s="4" t="s">
        <v>1998</v>
      </c>
      <c r="F175" s="236"/>
      <c r="G175" s="346"/>
      <c r="H175" s="238"/>
    </row>
    <row r="176" spans="2:8" ht="33">
      <c r="B176" s="235" t="s">
        <v>8685</v>
      </c>
      <c r="C176" s="212" t="s">
        <v>8686</v>
      </c>
      <c r="D176" s="213" t="s">
        <v>1367</v>
      </c>
      <c r="E176" s="4" t="s">
        <v>1998</v>
      </c>
      <c r="F176" s="236"/>
      <c r="G176" s="346"/>
      <c r="H176" s="238"/>
    </row>
    <row r="177" spans="2:8" ht="33">
      <c r="B177" s="235" t="s">
        <v>8687</v>
      </c>
      <c r="C177" s="212" t="s">
        <v>8688</v>
      </c>
      <c r="D177" s="213" t="s">
        <v>2158</v>
      </c>
      <c r="E177" s="4" t="s">
        <v>1998</v>
      </c>
      <c r="F177" s="236"/>
      <c r="G177" s="346"/>
      <c r="H177" s="238"/>
    </row>
    <row r="178" spans="2:8" ht="33">
      <c r="B178" s="235" t="s">
        <v>8689</v>
      </c>
      <c r="C178" s="212" t="s">
        <v>8690</v>
      </c>
      <c r="D178" s="213">
        <v>3</v>
      </c>
      <c r="E178" s="4" t="s">
        <v>1998</v>
      </c>
      <c r="F178" s="236"/>
      <c r="G178" s="346"/>
      <c r="H178" s="238"/>
    </row>
    <row r="179" spans="2:8" ht="33">
      <c r="B179" s="235" t="s">
        <v>4881</v>
      </c>
      <c r="C179" s="212" t="s">
        <v>8691</v>
      </c>
      <c r="D179" s="213">
        <v>1</v>
      </c>
      <c r="E179" s="4" t="s">
        <v>1998</v>
      </c>
      <c r="F179" s="236"/>
      <c r="G179" s="346"/>
      <c r="H179" s="238"/>
    </row>
    <row r="180" spans="2:8">
      <c r="B180" s="235" t="s">
        <v>8692</v>
      </c>
      <c r="C180" s="212" t="s">
        <v>8693</v>
      </c>
      <c r="D180" s="213" t="s">
        <v>4749</v>
      </c>
      <c r="E180" s="4" t="s">
        <v>1998</v>
      </c>
      <c r="F180" s="236"/>
      <c r="G180" s="346"/>
      <c r="H180" s="238"/>
    </row>
    <row r="181" spans="2:8" ht="33">
      <c r="B181" s="235" t="s">
        <v>4885</v>
      </c>
      <c r="C181" s="212" t="s">
        <v>8694</v>
      </c>
      <c r="D181" s="213" t="s">
        <v>1356</v>
      </c>
      <c r="E181" s="4" t="s">
        <v>2337</v>
      </c>
      <c r="F181" s="236"/>
      <c r="G181" s="346"/>
      <c r="H181" s="238"/>
    </row>
    <row r="182" spans="2:8">
      <c r="B182" s="235" t="s">
        <v>8695</v>
      </c>
      <c r="C182" s="212" t="s">
        <v>8696</v>
      </c>
      <c r="D182" s="213" t="s">
        <v>1367</v>
      </c>
      <c r="E182" s="4" t="s">
        <v>1998</v>
      </c>
      <c r="F182" s="236"/>
      <c r="G182" s="346"/>
      <c r="H182" s="238"/>
    </row>
    <row r="183" spans="2:8" ht="33">
      <c r="B183" s="235" t="s">
        <v>4889</v>
      </c>
      <c r="C183" s="212" t="s">
        <v>8697</v>
      </c>
      <c r="D183" s="213">
        <v>3</v>
      </c>
      <c r="E183" s="4" t="s">
        <v>1998</v>
      </c>
      <c r="F183" s="236"/>
      <c r="G183" s="346"/>
      <c r="H183" s="238"/>
    </row>
    <row r="184" spans="2:8" ht="33">
      <c r="B184" s="235" t="s">
        <v>8698</v>
      </c>
      <c r="C184" s="212" t="s">
        <v>8699</v>
      </c>
      <c r="D184" s="213" t="s">
        <v>1367</v>
      </c>
      <c r="E184" s="4" t="s">
        <v>1998</v>
      </c>
      <c r="F184" s="236"/>
      <c r="G184" s="346"/>
      <c r="H184" s="238"/>
    </row>
    <row r="185" spans="2:8" ht="33">
      <c r="B185" s="235" t="s">
        <v>8700</v>
      </c>
      <c r="C185" s="212" t="s">
        <v>8701</v>
      </c>
      <c r="D185" s="213" t="s">
        <v>2158</v>
      </c>
      <c r="E185" s="4" t="s">
        <v>1998</v>
      </c>
      <c r="F185" s="236"/>
      <c r="G185" s="346"/>
      <c r="H185" s="238"/>
    </row>
    <row r="186" spans="2:8" ht="33">
      <c r="B186" s="235" t="s">
        <v>8702</v>
      </c>
      <c r="C186" s="212" t="s">
        <v>8703</v>
      </c>
      <c r="D186" s="213">
        <v>3</v>
      </c>
      <c r="E186" s="4" t="s">
        <v>1998</v>
      </c>
      <c r="F186" s="236"/>
      <c r="G186" s="610"/>
      <c r="H186" s="238"/>
    </row>
    <row r="187" spans="2:8" ht="33">
      <c r="B187" s="235" t="s">
        <v>4897</v>
      </c>
      <c r="C187" s="212" t="s">
        <v>8704</v>
      </c>
      <c r="D187" s="213">
        <v>1</v>
      </c>
      <c r="E187" s="4" t="s">
        <v>1998</v>
      </c>
      <c r="F187" s="236"/>
      <c r="G187" s="613"/>
      <c r="H187" s="238"/>
    </row>
    <row r="188" spans="2:8" ht="17.25" thickBot="1">
      <c r="B188" s="235" t="s">
        <v>8705</v>
      </c>
      <c r="C188" s="212" t="s">
        <v>8706</v>
      </c>
      <c r="D188" s="213" t="s">
        <v>4749</v>
      </c>
      <c r="E188" s="4" t="s">
        <v>1998</v>
      </c>
      <c r="F188" s="236"/>
      <c r="G188" s="614"/>
      <c r="H188" s="238"/>
    </row>
    <row r="189" spans="2:8" ht="18">
      <c r="B189" s="469" t="s">
        <v>4901</v>
      </c>
      <c r="C189" s="548"/>
      <c r="D189" s="274"/>
      <c r="E189" s="437"/>
      <c r="F189" s="437"/>
      <c r="G189" s="470"/>
      <c r="H189" s="238"/>
    </row>
    <row r="190" spans="2:8" ht="18.75" thickBot="1">
      <c r="B190" s="549" t="s">
        <v>8707</v>
      </c>
      <c r="C190" s="550"/>
      <c r="D190" s="280"/>
      <c r="E190" s="472"/>
      <c r="F190" s="472"/>
      <c r="G190" s="473"/>
      <c r="H190" s="238"/>
    </row>
    <row r="191" spans="2:8" ht="20.100000000000001" customHeight="1" thickBot="1">
      <c r="B191" s="474" t="s">
        <v>8708</v>
      </c>
      <c r="C191" s="463"/>
      <c r="D191" s="464"/>
      <c r="E191" s="475"/>
      <c r="F191" s="475"/>
      <c r="G191" s="476"/>
      <c r="H191" s="238"/>
    </row>
    <row r="192" spans="2:8">
      <c r="B192" s="235" t="s">
        <v>8565</v>
      </c>
      <c r="C192" s="212" t="s">
        <v>8709</v>
      </c>
      <c r="D192" s="213" t="s">
        <v>1367</v>
      </c>
      <c r="E192" s="4" t="s">
        <v>1998</v>
      </c>
      <c r="F192" s="236"/>
      <c r="G192" s="485" t="s">
        <v>8710</v>
      </c>
      <c r="H192" s="238"/>
    </row>
    <row r="193" spans="2:8">
      <c r="B193" s="235" t="s">
        <v>4719</v>
      </c>
      <c r="C193" s="212" t="s">
        <v>8711</v>
      </c>
      <c r="D193" s="213" t="s">
        <v>3219</v>
      </c>
      <c r="E193" s="4" t="s">
        <v>1998</v>
      </c>
      <c r="F193" s="236"/>
      <c r="G193" s="346"/>
      <c r="H193" s="238"/>
    </row>
    <row r="194" spans="2:8">
      <c r="B194" s="235" t="s">
        <v>4723</v>
      </c>
      <c r="C194" s="212" t="s">
        <v>8712</v>
      </c>
      <c r="D194" s="213" t="s">
        <v>1367</v>
      </c>
      <c r="E194" s="4" t="s">
        <v>1998</v>
      </c>
      <c r="F194" s="236"/>
      <c r="G194" s="346"/>
      <c r="H194" s="238"/>
    </row>
    <row r="195" spans="2:8" ht="33">
      <c r="B195" s="235" t="s">
        <v>4726</v>
      </c>
      <c r="C195" s="212" t="s">
        <v>8713</v>
      </c>
      <c r="D195" s="213" t="s">
        <v>1356</v>
      </c>
      <c r="E195" s="4" t="s">
        <v>2337</v>
      </c>
      <c r="F195" s="236"/>
      <c r="G195" s="346"/>
      <c r="H195" s="238"/>
    </row>
    <row r="196" spans="2:8">
      <c r="B196" s="235" t="s">
        <v>8572</v>
      </c>
      <c r="C196" s="212" t="s">
        <v>8714</v>
      </c>
      <c r="D196" s="213" t="s">
        <v>1367</v>
      </c>
      <c r="E196" s="4" t="s">
        <v>1998</v>
      </c>
      <c r="F196" s="236"/>
      <c r="G196" s="346"/>
      <c r="H196" s="238"/>
    </row>
    <row r="197" spans="2:8" ht="33">
      <c r="B197" s="235" t="s">
        <v>4732</v>
      </c>
      <c r="C197" s="212" t="s">
        <v>8715</v>
      </c>
      <c r="D197" s="213">
        <v>3</v>
      </c>
      <c r="E197" s="4" t="s">
        <v>1998</v>
      </c>
      <c r="F197" s="236"/>
      <c r="G197" s="346"/>
      <c r="H197" s="238"/>
    </row>
    <row r="198" spans="2:8" ht="33">
      <c r="B198" s="235" t="s">
        <v>8576</v>
      </c>
      <c r="C198" s="212" t="s">
        <v>8716</v>
      </c>
      <c r="D198" s="213" t="s">
        <v>1367</v>
      </c>
      <c r="E198" s="4" t="s">
        <v>1998</v>
      </c>
      <c r="F198" s="236"/>
      <c r="G198" s="346"/>
      <c r="H198" s="238"/>
    </row>
    <row r="199" spans="2:8" ht="33">
      <c r="B199" s="235" t="s">
        <v>8578</v>
      </c>
      <c r="C199" s="212" t="s">
        <v>8717</v>
      </c>
      <c r="D199" s="213" t="s">
        <v>2158</v>
      </c>
      <c r="E199" s="4" t="s">
        <v>1998</v>
      </c>
      <c r="F199" s="236"/>
      <c r="G199" s="346"/>
      <c r="H199" s="238"/>
    </row>
    <row r="200" spans="2:8" ht="33">
      <c r="B200" s="235" t="s">
        <v>8580</v>
      </c>
      <c r="C200" s="212" t="s">
        <v>8718</v>
      </c>
      <c r="D200" s="213">
        <v>3</v>
      </c>
      <c r="E200" s="4" t="s">
        <v>1998</v>
      </c>
      <c r="F200" s="236"/>
      <c r="G200" s="346"/>
      <c r="H200" s="238"/>
    </row>
    <row r="201" spans="2:8" ht="33">
      <c r="B201" s="235" t="s">
        <v>4744</v>
      </c>
      <c r="C201" s="212" t="s">
        <v>8719</v>
      </c>
      <c r="D201" s="213">
        <v>1</v>
      </c>
      <c r="E201" s="4" t="s">
        <v>1998</v>
      </c>
      <c r="F201" s="236"/>
      <c r="G201" s="346"/>
      <c r="H201" s="238"/>
    </row>
    <row r="202" spans="2:8">
      <c r="B202" s="235" t="s">
        <v>8584</v>
      </c>
      <c r="C202" s="212" t="s">
        <v>8720</v>
      </c>
      <c r="D202" s="213" t="s">
        <v>4749</v>
      </c>
      <c r="E202" s="4" t="s">
        <v>1998</v>
      </c>
      <c r="F202" s="236"/>
      <c r="G202" s="346"/>
      <c r="H202" s="238"/>
    </row>
    <row r="203" spans="2:8" ht="33">
      <c r="B203" s="235" t="s">
        <v>4751</v>
      </c>
      <c r="C203" s="212" t="s">
        <v>8721</v>
      </c>
      <c r="D203" s="213" t="s">
        <v>1356</v>
      </c>
      <c r="E203" s="4" t="s">
        <v>2337</v>
      </c>
      <c r="F203" s="236"/>
      <c r="G203" s="346"/>
      <c r="H203" s="238"/>
    </row>
    <row r="204" spans="2:8">
      <c r="B204" s="235" t="s">
        <v>8589</v>
      </c>
      <c r="C204" s="212" t="s">
        <v>8722</v>
      </c>
      <c r="D204" s="213" t="s">
        <v>1367</v>
      </c>
      <c r="E204" s="4" t="s">
        <v>1998</v>
      </c>
      <c r="F204" s="236"/>
      <c r="G204" s="346"/>
      <c r="H204" s="238"/>
    </row>
    <row r="205" spans="2:8" ht="33">
      <c r="B205" s="235" t="s">
        <v>4756</v>
      </c>
      <c r="C205" s="212" t="s">
        <v>8723</v>
      </c>
      <c r="D205" s="213">
        <v>3</v>
      </c>
      <c r="E205" s="4" t="s">
        <v>1998</v>
      </c>
      <c r="F205" s="236"/>
      <c r="G205" s="346"/>
      <c r="H205" s="238"/>
    </row>
    <row r="206" spans="2:8" ht="33">
      <c r="B206" s="235" t="s">
        <v>8592</v>
      </c>
      <c r="C206" s="212" t="s">
        <v>8724</v>
      </c>
      <c r="D206" s="213" t="s">
        <v>1367</v>
      </c>
      <c r="E206" s="4" t="s">
        <v>1998</v>
      </c>
      <c r="F206" s="236"/>
      <c r="G206" s="346"/>
      <c r="H206" s="238"/>
    </row>
    <row r="207" spans="2:8" ht="33">
      <c r="B207" s="235" t="s">
        <v>8594</v>
      </c>
      <c r="C207" s="212" t="s">
        <v>8725</v>
      </c>
      <c r="D207" s="213" t="s">
        <v>2158</v>
      </c>
      <c r="E207" s="4" t="s">
        <v>1998</v>
      </c>
      <c r="F207" s="236"/>
      <c r="G207" s="346"/>
      <c r="H207" s="238"/>
    </row>
    <row r="208" spans="2:8" ht="33">
      <c r="B208" s="235" t="s">
        <v>8596</v>
      </c>
      <c r="C208" s="212" t="s">
        <v>8726</v>
      </c>
      <c r="D208" s="213">
        <v>3</v>
      </c>
      <c r="E208" s="4" t="s">
        <v>1998</v>
      </c>
      <c r="F208" s="236"/>
      <c r="G208" s="346"/>
      <c r="H208" s="238"/>
    </row>
    <row r="209" spans="2:8" ht="33">
      <c r="B209" s="235" t="s">
        <v>4764</v>
      </c>
      <c r="C209" s="212" t="s">
        <v>8727</v>
      </c>
      <c r="D209" s="213">
        <v>1</v>
      </c>
      <c r="E209" s="4" t="s">
        <v>1998</v>
      </c>
      <c r="F209" s="236"/>
      <c r="G209" s="346"/>
      <c r="H209" s="238"/>
    </row>
    <row r="210" spans="2:8">
      <c r="B210" s="235" t="s">
        <v>8599</v>
      </c>
      <c r="C210" s="212" t="s">
        <v>8728</v>
      </c>
      <c r="D210" s="213" t="s">
        <v>4749</v>
      </c>
      <c r="E210" s="4" t="s">
        <v>1998</v>
      </c>
      <c r="F210" s="236"/>
      <c r="G210" s="346"/>
      <c r="H210" s="238"/>
    </row>
    <row r="211" spans="2:8" ht="33">
      <c r="B211" s="235" t="s">
        <v>4768</v>
      </c>
      <c r="C211" s="212" t="s">
        <v>8729</v>
      </c>
      <c r="D211" s="213" t="s">
        <v>1356</v>
      </c>
      <c r="E211" s="4" t="s">
        <v>2337</v>
      </c>
      <c r="F211" s="236"/>
      <c r="G211" s="346"/>
      <c r="H211" s="238"/>
    </row>
    <row r="212" spans="2:8">
      <c r="B212" s="235" t="s">
        <v>8603</v>
      </c>
      <c r="C212" s="212" t="s">
        <v>8730</v>
      </c>
      <c r="D212" s="213" t="s">
        <v>1367</v>
      </c>
      <c r="E212" s="4" t="s">
        <v>1998</v>
      </c>
      <c r="F212" s="236"/>
      <c r="G212" s="346"/>
      <c r="H212" s="238"/>
    </row>
    <row r="213" spans="2:8" ht="33">
      <c r="B213" s="235" t="s">
        <v>4773</v>
      </c>
      <c r="C213" s="212" t="s">
        <v>8731</v>
      </c>
      <c r="D213" s="213">
        <v>3</v>
      </c>
      <c r="E213" s="4" t="s">
        <v>1998</v>
      </c>
      <c r="F213" s="236"/>
      <c r="G213" s="346"/>
      <c r="H213" s="238"/>
    </row>
    <row r="214" spans="2:8" ht="33">
      <c r="B214" s="235" t="s">
        <v>8606</v>
      </c>
      <c r="C214" s="212" t="s">
        <v>8732</v>
      </c>
      <c r="D214" s="213" t="s">
        <v>1367</v>
      </c>
      <c r="E214" s="4" t="s">
        <v>1998</v>
      </c>
      <c r="F214" s="236"/>
      <c r="G214" s="346"/>
      <c r="H214" s="238"/>
    </row>
    <row r="215" spans="2:8" ht="33">
      <c r="B215" s="235" t="s">
        <v>8608</v>
      </c>
      <c r="C215" s="212" t="s">
        <v>8733</v>
      </c>
      <c r="D215" s="213" t="s">
        <v>2158</v>
      </c>
      <c r="E215" s="4" t="s">
        <v>1998</v>
      </c>
      <c r="F215" s="236"/>
      <c r="G215" s="346"/>
      <c r="H215" s="238"/>
    </row>
    <row r="216" spans="2:8" ht="33">
      <c r="B216" s="235" t="s">
        <v>8610</v>
      </c>
      <c r="C216" s="212" t="s">
        <v>8734</v>
      </c>
      <c r="D216" s="213">
        <v>3</v>
      </c>
      <c r="E216" s="4" t="s">
        <v>1998</v>
      </c>
      <c r="F216" s="236"/>
      <c r="G216" s="610"/>
      <c r="H216" s="238"/>
    </row>
    <row r="217" spans="2:8" ht="33">
      <c r="B217" s="235" t="s">
        <v>4781</v>
      </c>
      <c r="C217" s="212" t="s">
        <v>8735</v>
      </c>
      <c r="D217" s="213">
        <v>1</v>
      </c>
      <c r="E217" s="4" t="s">
        <v>1998</v>
      </c>
      <c r="F217" s="236"/>
      <c r="G217" s="613"/>
      <c r="H217" s="238"/>
    </row>
    <row r="218" spans="2:8" ht="17.25" thickBot="1">
      <c r="B218" s="539" t="s">
        <v>8613</v>
      </c>
      <c r="C218" s="219" t="s">
        <v>8736</v>
      </c>
      <c r="D218" s="220" t="s">
        <v>4749</v>
      </c>
      <c r="E218" s="540" t="s">
        <v>1998</v>
      </c>
      <c r="F218" s="541"/>
      <c r="G218" s="614"/>
      <c r="H218" s="238"/>
    </row>
    <row r="219" spans="2:8" ht="20.100000000000001" customHeight="1" thickBot="1">
      <c r="B219" s="474" t="s">
        <v>4785</v>
      </c>
      <c r="C219" s="463"/>
      <c r="D219" s="464"/>
      <c r="E219" s="475"/>
      <c r="F219" s="475"/>
      <c r="G219" s="476"/>
      <c r="H219" s="238"/>
    </row>
    <row r="220" spans="2:8">
      <c r="B220" s="235" t="s">
        <v>8615</v>
      </c>
      <c r="C220" s="212" t="s">
        <v>8737</v>
      </c>
      <c r="D220" s="213" t="s">
        <v>4749</v>
      </c>
      <c r="E220" s="4" t="s">
        <v>1998</v>
      </c>
      <c r="F220" s="236"/>
      <c r="G220" s="351" t="s">
        <v>8738</v>
      </c>
      <c r="H220" s="238"/>
    </row>
    <row r="221" spans="2:8">
      <c r="B221" s="235" t="s">
        <v>8618</v>
      </c>
      <c r="C221" s="212" t="s">
        <v>8739</v>
      </c>
      <c r="D221" s="213" t="s">
        <v>1367</v>
      </c>
      <c r="E221" s="4" t="s">
        <v>1998</v>
      </c>
      <c r="F221" s="236"/>
      <c r="G221" s="346"/>
      <c r="H221" s="238"/>
    </row>
    <row r="222" spans="2:8">
      <c r="B222" s="235" t="s">
        <v>4792</v>
      </c>
      <c r="C222" s="212" t="s">
        <v>8740</v>
      </c>
      <c r="D222" s="213" t="s">
        <v>3219</v>
      </c>
      <c r="E222" s="4" t="s">
        <v>1998</v>
      </c>
      <c r="F222" s="236"/>
      <c r="G222" s="346"/>
      <c r="H222" s="238"/>
    </row>
    <row r="223" spans="2:8">
      <c r="B223" s="235" t="s">
        <v>4794</v>
      </c>
      <c r="C223" s="212" t="s">
        <v>8741</v>
      </c>
      <c r="D223" s="213" t="s">
        <v>1367</v>
      </c>
      <c r="E223" s="4" t="s">
        <v>1998</v>
      </c>
      <c r="F223" s="236"/>
      <c r="G223" s="346"/>
      <c r="H223" s="238"/>
    </row>
    <row r="224" spans="2:8" ht="33">
      <c r="B224" s="235" t="s">
        <v>4796</v>
      </c>
      <c r="C224" s="212" t="s">
        <v>8742</v>
      </c>
      <c r="D224" s="213" t="s">
        <v>1356</v>
      </c>
      <c r="E224" s="4" t="s">
        <v>2337</v>
      </c>
      <c r="F224" s="236"/>
      <c r="G224" s="346"/>
      <c r="H224" s="238"/>
    </row>
    <row r="225" spans="2:8">
      <c r="B225" s="235" t="s">
        <v>8623</v>
      </c>
      <c r="C225" s="212" t="s">
        <v>8743</v>
      </c>
      <c r="D225" s="213" t="s">
        <v>1367</v>
      </c>
      <c r="E225" s="4" t="s">
        <v>1998</v>
      </c>
      <c r="F225" s="236"/>
      <c r="G225" s="346"/>
      <c r="H225" s="238"/>
    </row>
    <row r="226" spans="2:8" ht="33">
      <c r="B226" s="235" t="s">
        <v>4800</v>
      </c>
      <c r="C226" s="212" t="s">
        <v>8744</v>
      </c>
      <c r="D226" s="213">
        <v>3</v>
      </c>
      <c r="E226" s="4" t="s">
        <v>1998</v>
      </c>
      <c r="F226" s="236"/>
      <c r="G226" s="346"/>
      <c r="H226" s="238"/>
    </row>
    <row r="227" spans="2:8" ht="33">
      <c r="B227" s="235" t="s">
        <v>8626</v>
      </c>
      <c r="C227" s="212" t="s">
        <v>8745</v>
      </c>
      <c r="D227" s="213" t="s">
        <v>1367</v>
      </c>
      <c r="E227" s="4" t="s">
        <v>1998</v>
      </c>
      <c r="F227" s="236"/>
      <c r="G227" s="346"/>
      <c r="H227" s="238"/>
    </row>
    <row r="228" spans="2:8" ht="33">
      <c r="B228" s="235" t="s">
        <v>8628</v>
      </c>
      <c r="C228" s="212" t="s">
        <v>8746</v>
      </c>
      <c r="D228" s="213" t="s">
        <v>2158</v>
      </c>
      <c r="E228" s="4" t="s">
        <v>1998</v>
      </c>
      <c r="F228" s="236"/>
      <c r="G228" s="346"/>
      <c r="H228" s="238"/>
    </row>
    <row r="229" spans="2:8" ht="33">
      <c r="B229" s="235" t="s">
        <v>8630</v>
      </c>
      <c r="C229" s="212" t="s">
        <v>8747</v>
      </c>
      <c r="D229" s="213">
        <v>3</v>
      </c>
      <c r="E229" s="4" t="s">
        <v>1998</v>
      </c>
      <c r="F229" s="236"/>
      <c r="G229" s="346"/>
      <c r="H229" s="238"/>
    </row>
    <row r="230" spans="2:8" ht="33">
      <c r="B230" s="235" t="s">
        <v>4808</v>
      </c>
      <c r="C230" s="212" t="s">
        <v>8748</v>
      </c>
      <c r="D230" s="213">
        <v>1</v>
      </c>
      <c r="E230" s="4" t="s">
        <v>1998</v>
      </c>
      <c r="F230" s="236"/>
      <c r="G230" s="346"/>
      <c r="H230" s="238"/>
    </row>
    <row r="231" spans="2:8">
      <c r="B231" s="235" t="s">
        <v>8633</v>
      </c>
      <c r="C231" s="212" t="s">
        <v>8749</v>
      </c>
      <c r="D231" s="213" t="s">
        <v>4749</v>
      </c>
      <c r="E231" s="4" t="s">
        <v>1998</v>
      </c>
      <c r="F231" s="236"/>
      <c r="G231" s="346"/>
      <c r="H231" s="238"/>
    </row>
    <row r="232" spans="2:8" ht="33">
      <c r="B232" s="235" t="s">
        <v>4812</v>
      </c>
      <c r="C232" s="212" t="s">
        <v>8750</v>
      </c>
      <c r="D232" s="213" t="s">
        <v>1356</v>
      </c>
      <c r="E232" s="4" t="s">
        <v>2337</v>
      </c>
      <c r="F232" s="236"/>
      <c r="G232" s="346"/>
      <c r="H232" s="238"/>
    </row>
    <row r="233" spans="2:8">
      <c r="B233" s="235" t="s">
        <v>8636</v>
      </c>
      <c r="C233" s="212" t="s">
        <v>8751</v>
      </c>
      <c r="D233" s="213" t="s">
        <v>1367</v>
      </c>
      <c r="E233" s="4" t="s">
        <v>1998</v>
      </c>
      <c r="F233" s="236"/>
      <c r="G233" s="346"/>
      <c r="H233" s="238"/>
    </row>
    <row r="234" spans="2:8" ht="33">
      <c r="B234" s="235" t="s">
        <v>4816</v>
      </c>
      <c r="C234" s="212" t="s">
        <v>8752</v>
      </c>
      <c r="D234" s="213">
        <v>3</v>
      </c>
      <c r="E234" s="4" t="s">
        <v>1998</v>
      </c>
      <c r="F234" s="236"/>
      <c r="G234" s="346"/>
      <c r="H234" s="238"/>
    </row>
    <row r="235" spans="2:8" ht="33">
      <c r="B235" s="235" t="s">
        <v>8639</v>
      </c>
      <c r="C235" s="212" t="s">
        <v>8753</v>
      </c>
      <c r="D235" s="213" t="s">
        <v>1367</v>
      </c>
      <c r="E235" s="4" t="s">
        <v>1998</v>
      </c>
      <c r="F235" s="236"/>
      <c r="G235" s="346"/>
      <c r="H235" s="238"/>
    </row>
    <row r="236" spans="2:8" ht="33">
      <c r="B236" s="235" t="s">
        <v>8641</v>
      </c>
      <c r="C236" s="212" t="s">
        <v>8754</v>
      </c>
      <c r="D236" s="213" t="s">
        <v>2158</v>
      </c>
      <c r="E236" s="4" t="s">
        <v>1998</v>
      </c>
      <c r="F236" s="236"/>
      <c r="G236" s="346"/>
      <c r="H236" s="238"/>
    </row>
    <row r="237" spans="2:8" ht="33">
      <c r="B237" s="235" t="s">
        <v>8643</v>
      </c>
      <c r="C237" s="212" t="s">
        <v>8755</v>
      </c>
      <c r="D237" s="213">
        <v>3</v>
      </c>
      <c r="E237" s="4" t="s">
        <v>1998</v>
      </c>
      <c r="F237" s="236"/>
      <c r="G237" s="346"/>
      <c r="H237" s="238"/>
    </row>
    <row r="238" spans="2:8" ht="33">
      <c r="B238" s="235" t="s">
        <v>4824</v>
      </c>
      <c r="C238" s="212" t="s">
        <v>8756</v>
      </c>
      <c r="D238" s="213">
        <v>1</v>
      </c>
      <c r="E238" s="4" t="s">
        <v>1998</v>
      </c>
      <c r="F238" s="236"/>
      <c r="G238" s="346"/>
      <c r="H238" s="238"/>
    </row>
    <row r="239" spans="2:8">
      <c r="B239" s="235" t="s">
        <v>8646</v>
      </c>
      <c r="C239" s="212" t="s">
        <v>8757</v>
      </c>
      <c r="D239" s="213" t="s">
        <v>4749</v>
      </c>
      <c r="E239" s="4" t="s">
        <v>1998</v>
      </c>
      <c r="F239" s="236"/>
      <c r="G239" s="346"/>
      <c r="H239" s="238"/>
    </row>
    <row r="240" spans="2:8" ht="33">
      <c r="B240" s="235" t="s">
        <v>4828</v>
      </c>
      <c r="C240" s="212" t="s">
        <v>8758</v>
      </c>
      <c r="D240" s="213" t="s">
        <v>1356</v>
      </c>
      <c r="E240" s="4" t="s">
        <v>2337</v>
      </c>
      <c r="F240" s="236"/>
      <c r="G240" s="346"/>
      <c r="H240" s="238"/>
    </row>
    <row r="241" spans="2:8">
      <c r="B241" s="235" t="s">
        <v>8649</v>
      </c>
      <c r="C241" s="212" t="s">
        <v>8759</v>
      </c>
      <c r="D241" s="213" t="s">
        <v>1367</v>
      </c>
      <c r="E241" s="4" t="s">
        <v>1998</v>
      </c>
      <c r="F241" s="236"/>
      <c r="G241" s="346"/>
      <c r="H241" s="238"/>
    </row>
    <row r="242" spans="2:8" ht="33">
      <c r="B242" s="235" t="s">
        <v>4832</v>
      </c>
      <c r="C242" s="212" t="s">
        <v>8760</v>
      </c>
      <c r="D242" s="213">
        <v>3</v>
      </c>
      <c r="E242" s="4" t="s">
        <v>1998</v>
      </c>
      <c r="F242" s="236"/>
      <c r="G242" s="346"/>
      <c r="H242" s="238"/>
    </row>
    <row r="243" spans="2:8" ht="33">
      <c r="B243" s="235" t="s">
        <v>8652</v>
      </c>
      <c r="C243" s="212" t="s">
        <v>8761</v>
      </c>
      <c r="D243" s="213" t="s">
        <v>1367</v>
      </c>
      <c r="E243" s="4" t="s">
        <v>1998</v>
      </c>
      <c r="F243" s="236"/>
      <c r="G243" s="346"/>
      <c r="H243" s="238"/>
    </row>
    <row r="244" spans="2:8" ht="33">
      <c r="B244" s="235" t="s">
        <v>8654</v>
      </c>
      <c r="C244" s="212" t="s">
        <v>8762</v>
      </c>
      <c r="D244" s="213" t="s">
        <v>2158</v>
      </c>
      <c r="E244" s="4" t="s">
        <v>1998</v>
      </c>
      <c r="F244" s="236"/>
      <c r="G244" s="346"/>
      <c r="H244" s="238"/>
    </row>
    <row r="245" spans="2:8" ht="33">
      <c r="B245" s="235" t="s">
        <v>8656</v>
      </c>
      <c r="C245" s="212" t="s">
        <v>8763</v>
      </c>
      <c r="D245" s="213">
        <v>3</v>
      </c>
      <c r="E245" s="4" t="s">
        <v>1998</v>
      </c>
      <c r="F245" s="236"/>
      <c r="G245" s="610"/>
      <c r="H245" s="238"/>
    </row>
    <row r="246" spans="2:8" ht="33">
      <c r="B246" s="235" t="s">
        <v>4840</v>
      </c>
      <c r="C246" s="212" t="s">
        <v>8764</v>
      </c>
      <c r="D246" s="213">
        <v>1</v>
      </c>
      <c r="E246" s="4" t="s">
        <v>1998</v>
      </c>
      <c r="F246" s="236"/>
      <c r="G246" s="613"/>
      <c r="H246" s="238"/>
    </row>
    <row r="247" spans="2:8" ht="17.25" thickBot="1">
      <c r="B247" s="539" t="s">
        <v>8659</v>
      </c>
      <c r="C247" s="219" t="s">
        <v>8765</v>
      </c>
      <c r="D247" s="220" t="s">
        <v>4749</v>
      </c>
      <c r="E247" s="540" t="s">
        <v>1998</v>
      </c>
      <c r="F247" s="541"/>
      <c r="G247" s="614"/>
      <c r="H247" s="238"/>
    </row>
    <row r="248" spans="2:8" ht="20.100000000000001" customHeight="1" thickBot="1">
      <c r="B248" s="474" t="s">
        <v>4960</v>
      </c>
      <c r="C248" s="463"/>
      <c r="D248" s="464"/>
      <c r="E248" s="475"/>
      <c r="F248" s="475"/>
      <c r="G248" s="476"/>
      <c r="H248" s="238"/>
    </row>
    <row r="249" spans="2:8">
      <c r="B249" s="235" t="s">
        <v>8661</v>
      </c>
      <c r="C249" s="212" t="s">
        <v>8766</v>
      </c>
      <c r="D249" s="213" t="s">
        <v>4749</v>
      </c>
      <c r="E249" s="4" t="s">
        <v>1998</v>
      </c>
      <c r="F249" s="236"/>
      <c r="G249" s="351" t="s">
        <v>8767</v>
      </c>
      <c r="H249" s="238"/>
    </row>
    <row r="250" spans="2:8">
      <c r="B250" s="235" t="s">
        <v>8664</v>
      </c>
      <c r="C250" s="212" t="s">
        <v>8768</v>
      </c>
      <c r="D250" s="213" t="s">
        <v>1367</v>
      </c>
      <c r="E250" s="4" t="s">
        <v>1998</v>
      </c>
      <c r="F250" s="236"/>
      <c r="G250" s="346"/>
      <c r="H250" s="238"/>
    </row>
    <row r="251" spans="2:8">
      <c r="B251" s="235" t="s">
        <v>4849</v>
      </c>
      <c r="C251" s="212" t="s">
        <v>8769</v>
      </c>
      <c r="D251" s="213" t="s">
        <v>3219</v>
      </c>
      <c r="E251" s="4" t="s">
        <v>1998</v>
      </c>
      <c r="F251" s="236"/>
      <c r="G251" s="346"/>
      <c r="H251" s="238"/>
    </row>
    <row r="252" spans="2:8">
      <c r="B252" s="235" t="s">
        <v>4851</v>
      </c>
      <c r="C252" s="212" t="s">
        <v>8770</v>
      </c>
      <c r="D252" s="213" t="s">
        <v>1367</v>
      </c>
      <c r="E252" s="4" t="s">
        <v>1998</v>
      </c>
      <c r="F252" s="236"/>
      <c r="G252" s="346"/>
      <c r="H252" s="238"/>
    </row>
    <row r="253" spans="2:8" ht="33">
      <c r="B253" s="235" t="s">
        <v>4853</v>
      </c>
      <c r="C253" s="212" t="s">
        <v>8771</v>
      </c>
      <c r="D253" s="213" t="s">
        <v>1356</v>
      </c>
      <c r="E253" s="4" t="s">
        <v>2337</v>
      </c>
      <c r="F253" s="236"/>
      <c r="G253" s="346"/>
      <c r="H253" s="238"/>
    </row>
    <row r="254" spans="2:8">
      <c r="B254" s="235" t="s">
        <v>8669</v>
      </c>
      <c r="C254" s="212" t="s">
        <v>8772</v>
      </c>
      <c r="D254" s="213" t="s">
        <v>1367</v>
      </c>
      <c r="E254" s="4" t="s">
        <v>1998</v>
      </c>
      <c r="F254" s="236"/>
      <c r="G254" s="346"/>
      <c r="H254" s="238"/>
    </row>
    <row r="255" spans="2:8" ht="33">
      <c r="B255" s="235" t="s">
        <v>4857</v>
      </c>
      <c r="C255" s="212" t="s">
        <v>8773</v>
      </c>
      <c r="D255" s="213">
        <v>3</v>
      </c>
      <c r="E255" s="4" t="s">
        <v>1998</v>
      </c>
      <c r="F255" s="236"/>
      <c r="G255" s="346"/>
      <c r="H255" s="238"/>
    </row>
    <row r="256" spans="2:8" ht="33">
      <c r="B256" s="235" t="s">
        <v>8672</v>
      </c>
      <c r="C256" s="212" t="s">
        <v>8774</v>
      </c>
      <c r="D256" s="213" t="s">
        <v>1367</v>
      </c>
      <c r="E256" s="4" t="s">
        <v>1998</v>
      </c>
      <c r="F256" s="236"/>
      <c r="G256" s="346"/>
      <c r="H256" s="238"/>
    </row>
    <row r="257" spans="2:8" ht="33">
      <c r="B257" s="235" t="s">
        <v>8674</v>
      </c>
      <c r="C257" s="212" t="s">
        <v>8775</v>
      </c>
      <c r="D257" s="213" t="s">
        <v>2158</v>
      </c>
      <c r="E257" s="4" t="s">
        <v>1998</v>
      </c>
      <c r="F257" s="236"/>
      <c r="G257" s="346"/>
      <c r="H257" s="238"/>
    </row>
    <row r="258" spans="2:8" ht="33">
      <c r="B258" s="235" t="s">
        <v>8676</v>
      </c>
      <c r="C258" s="212" t="s">
        <v>8776</v>
      </c>
      <c r="D258" s="213">
        <v>3</v>
      </c>
      <c r="E258" s="4" t="s">
        <v>1998</v>
      </c>
      <c r="F258" s="236"/>
      <c r="G258" s="346"/>
      <c r="H258" s="238"/>
    </row>
    <row r="259" spans="2:8" ht="33">
      <c r="B259" s="235" t="s">
        <v>4865</v>
      </c>
      <c r="C259" s="212" t="s">
        <v>8777</v>
      </c>
      <c r="D259" s="213">
        <v>1</v>
      </c>
      <c r="E259" s="4" t="s">
        <v>1998</v>
      </c>
      <c r="F259" s="236"/>
      <c r="G259" s="346"/>
      <c r="H259" s="238"/>
    </row>
    <row r="260" spans="2:8">
      <c r="B260" s="235" t="s">
        <v>8679</v>
      </c>
      <c r="C260" s="212" t="s">
        <v>8778</v>
      </c>
      <c r="D260" s="213" t="s">
        <v>4749</v>
      </c>
      <c r="E260" s="4" t="s">
        <v>1998</v>
      </c>
      <c r="F260" s="236"/>
      <c r="G260" s="346"/>
      <c r="H260" s="238"/>
    </row>
    <row r="261" spans="2:8" ht="33">
      <c r="B261" s="235" t="s">
        <v>4869</v>
      </c>
      <c r="C261" s="212" t="s">
        <v>8779</v>
      </c>
      <c r="D261" s="213" t="s">
        <v>1356</v>
      </c>
      <c r="E261" s="4" t="s">
        <v>2337</v>
      </c>
      <c r="F261" s="236"/>
      <c r="G261" s="346"/>
      <c r="H261" s="238"/>
    </row>
    <row r="262" spans="2:8">
      <c r="B262" s="235" t="s">
        <v>8682</v>
      </c>
      <c r="C262" s="212" t="s">
        <v>8780</v>
      </c>
      <c r="D262" s="213" t="s">
        <v>1367</v>
      </c>
      <c r="E262" s="4" t="s">
        <v>1998</v>
      </c>
      <c r="F262" s="236"/>
      <c r="G262" s="346"/>
      <c r="H262" s="238"/>
    </row>
    <row r="263" spans="2:8" ht="33">
      <c r="B263" s="235" t="s">
        <v>4873</v>
      </c>
      <c r="C263" s="212" t="s">
        <v>8781</v>
      </c>
      <c r="D263" s="213">
        <v>3</v>
      </c>
      <c r="E263" s="4" t="s">
        <v>1998</v>
      </c>
      <c r="F263" s="236"/>
      <c r="G263" s="346"/>
      <c r="H263" s="238"/>
    </row>
    <row r="264" spans="2:8" ht="33">
      <c r="B264" s="235" t="s">
        <v>8685</v>
      </c>
      <c r="C264" s="212" t="s">
        <v>8782</v>
      </c>
      <c r="D264" s="213" t="s">
        <v>1367</v>
      </c>
      <c r="E264" s="4" t="s">
        <v>1998</v>
      </c>
      <c r="F264" s="236"/>
      <c r="G264" s="346"/>
      <c r="H264" s="238"/>
    </row>
    <row r="265" spans="2:8" ht="33">
      <c r="B265" s="235" t="s">
        <v>8687</v>
      </c>
      <c r="C265" s="212" t="s">
        <v>8783</v>
      </c>
      <c r="D265" s="213" t="s">
        <v>2158</v>
      </c>
      <c r="E265" s="4" t="s">
        <v>1998</v>
      </c>
      <c r="F265" s="236"/>
      <c r="G265" s="346"/>
      <c r="H265" s="238"/>
    </row>
    <row r="266" spans="2:8" ht="33">
      <c r="B266" s="235" t="s">
        <v>8689</v>
      </c>
      <c r="C266" s="212" t="s">
        <v>8784</v>
      </c>
      <c r="D266" s="213">
        <v>3</v>
      </c>
      <c r="E266" s="4" t="s">
        <v>1998</v>
      </c>
      <c r="F266" s="236"/>
      <c r="G266" s="346"/>
      <c r="H266" s="238"/>
    </row>
    <row r="267" spans="2:8" ht="33">
      <c r="B267" s="235" t="s">
        <v>4881</v>
      </c>
      <c r="C267" s="212" t="s">
        <v>8785</v>
      </c>
      <c r="D267" s="213">
        <v>1</v>
      </c>
      <c r="E267" s="4" t="s">
        <v>1998</v>
      </c>
      <c r="F267" s="236"/>
      <c r="G267" s="346"/>
      <c r="H267" s="238"/>
    </row>
    <row r="268" spans="2:8">
      <c r="B268" s="235" t="s">
        <v>8692</v>
      </c>
      <c r="C268" s="212" t="s">
        <v>8786</v>
      </c>
      <c r="D268" s="213" t="s">
        <v>4749</v>
      </c>
      <c r="E268" s="4" t="s">
        <v>1998</v>
      </c>
      <c r="F268" s="236"/>
      <c r="G268" s="346"/>
      <c r="H268" s="238"/>
    </row>
    <row r="269" spans="2:8" ht="33">
      <c r="B269" s="235" t="s">
        <v>4885</v>
      </c>
      <c r="C269" s="212" t="s">
        <v>8787</v>
      </c>
      <c r="D269" s="213" t="s">
        <v>1356</v>
      </c>
      <c r="E269" s="4" t="s">
        <v>2337</v>
      </c>
      <c r="F269" s="236"/>
      <c r="G269" s="346"/>
      <c r="H269" s="238"/>
    </row>
    <row r="270" spans="2:8">
      <c r="B270" s="235" t="s">
        <v>8695</v>
      </c>
      <c r="C270" s="212" t="s">
        <v>8788</v>
      </c>
      <c r="D270" s="213" t="s">
        <v>1367</v>
      </c>
      <c r="E270" s="4" t="s">
        <v>1998</v>
      </c>
      <c r="F270" s="236"/>
      <c r="G270" s="346"/>
      <c r="H270" s="238"/>
    </row>
    <row r="271" spans="2:8" ht="33">
      <c r="B271" s="235" t="s">
        <v>4889</v>
      </c>
      <c r="C271" s="212" t="s">
        <v>8789</v>
      </c>
      <c r="D271" s="213">
        <v>3</v>
      </c>
      <c r="E271" s="4" t="s">
        <v>1998</v>
      </c>
      <c r="F271" s="236"/>
      <c r="G271" s="346"/>
      <c r="H271" s="238"/>
    </row>
    <row r="272" spans="2:8" ht="33">
      <c r="B272" s="235" t="s">
        <v>8698</v>
      </c>
      <c r="C272" s="212" t="s">
        <v>8790</v>
      </c>
      <c r="D272" s="213" t="s">
        <v>1367</v>
      </c>
      <c r="E272" s="4" t="s">
        <v>1998</v>
      </c>
      <c r="F272" s="236"/>
      <c r="G272" s="346"/>
      <c r="H272" s="238"/>
    </row>
    <row r="273" spans="2:8" ht="33">
      <c r="B273" s="235" t="s">
        <v>8700</v>
      </c>
      <c r="C273" s="212" t="s">
        <v>8791</v>
      </c>
      <c r="D273" s="213" t="s">
        <v>2158</v>
      </c>
      <c r="E273" s="4" t="s">
        <v>1998</v>
      </c>
      <c r="F273" s="236"/>
      <c r="G273" s="346"/>
      <c r="H273" s="238"/>
    </row>
    <row r="274" spans="2:8" ht="33">
      <c r="B274" s="235" t="s">
        <v>8702</v>
      </c>
      <c r="C274" s="212" t="s">
        <v>8792</v>
      </c>
      <c r="D274" s="213">
        <v>3</v>
      </c>
      <c r="E274" s="4" t="s">
        <v>1998</v>
      </c>
      <c r="F274" s="236"/>
      <c r="G274" s="346"/>
      <c r="H274" s="238"/>
    </row>
    <row r="275" spans="2:8" ht="33">
      <c r="B275" s="235" t="s">
        <v>4897</v>
      </c>
      <c r="C275" s="212" t="s">
        <v>8793</v>
      </c>
      <c r="D275" s="213">
        <v>1</v>
      </c>
      <c r="E275" s="4" t="s">
        <v>1998</v>
      </c>
      <c r="F275" s="236"/>
      <c r="G275" s="610"/>
      <c r="H275" s="238"/>
    </row>
    <row r="276" spans="2:8" ht="17.25" thickBot="1">
      <c r="B276" s="539" t="s">
        <v>8705</v>
      </c>
      <c r="C276" s="219" t="s">
        <v>8794</v>
      </c>
      <c r="D276" s="220" t="s">
        <v>4749</v>
      </c>
      <c r="E276" s="540" t="s">
        <v>1998</v>
      </c>
      <c r="F276" s="541"/>
      <c r="G276" s="614"/>
      <c r="H276" s="238"/>
    </row>
    <row r="277" spans="2:8" ht="17.25" thickBot="1">
      <c r="B277" s="551" t="s">
        <v>4989</v>
      </c>
      <c r="C277" s="463"/>
      <c r="D277" s="464"/>
      <c r="E277" s="475"/>
      <c r="F277" s="475"/>
      <c r="G277" s="476"/>
      <c r="H277" s="238"/>
    </row>
    <row r="278" spans="2:8">
      <c r="B278" s="235" t="s">
        <v>7198</v>
      </c>
      <c r="C278" s="515" t="s">
        <v>8795</v>
      </c>
      <c r="D278" s="213" t="s">
        <v>1574</v>
      </c>
      <c r="E278" s="4" t="s">
        <v>7200</v>
      </c>
      <c r="F278" s="236"/>
      <c r="G278" s="485" t="s">
        <v>8796</v>
      </c>
      <c r="H278" s="238"/>
    </row>
    <row r="279" spans="2:8">
      <c r="B279" s="235" t="s">
        <v>8797</v>
      </c>
      <c r="C279" s="552" t="s">
        <v>8798</v>
      </c>
      <c r="D279" s="213" t="s">
        <v>1367</v>
      </c>
      <c r="E279" s="4" t="s">
        <v>1998</v>
      </c>
      <c r="F279" s="236"/>
      <c r="G279" s="301"/>
      <c r="H279" s="238"/>
    </row>
    <row r="280" spans="2:8">
      <c r="B280" s="235" t="s">
        <v>8548</v>
      </c>
      <c r="C280" s="552" t="s">
        <v>8799</v>
      </c>
      <c r="D280" s="213" t="s">
        <v>2158</v>
      </c>
      <c r="E280" s="4" t="s">
        <v>2337</v>
      </c>
      <c r="F280" s="236"/>
      <c r="G280" s="301"/>
      <c r="H280" s="238"/>
    </row>
    <row r="281" spans="2:8">
      <c r="B281" s="235" t="s">
        <v>8551</v>
      </c>
      <c r="C281" s="552" t="s">
        <v>8800</v>
      </c>
      <c r="D281" s="213" t="s">
        <v>1367</v>
      </c>
      <c r="E281" s="4" t="s">
        <v>1998</v>
      </c>
      <c r="F281" s="236"/>
      <c r="G281" s="301"/>
      <c r="H281" s="238"/>
    </row>
    <row r="282" spans="2:8">
      <c r="B282" s="235" t="s">
        <v>8554</v>
      </c>
      <c r="C282" s="552" t="s">
        <v>8801</v>
      </c>
      <c r="D282" s="213" t="s">
        <v>1367</v>
      </c>
      <c r="E282" s="4" t="s">
        <v>1998</v>
      </c>
      <c r="F282" s="236"/>
      <c r="G282" s="301"/>
      <c r="H282" s="238"/>
    </row>
    <row r="283" spans="2:8">
      <c r="B283" s="347" t="s">
        <v>8557</v>
      </c>
      <c r="C283" s="552" t="s">
        <v>8802</v>
      </c>
      <c r="D283" s="261" t="s">
        <v>2158</v>
      </c>
      <c r="E283" s="242" t="s">
        <v>2337</v>
      </c>
      <c r="F283" s="348"/>
      <c r="G283" s="301"/>
      <c r="H283" s="238"/>
    </row>
    <row r="284" spans="2:8">
      <c r="B284" s="347" t="s">
        <v>8560</v>
      </c>
      <c r="C284" s="552" t="s">
        <v>8803</v>
      </c>
      <c r="D284" s="261" t="s">
        <v>1367</v>
      </c>
      <c r="E284" s="242" t="s">
        <v>1998</v>
      </c>
      <c r="F284" s="348"/>
      <c r="G284" s="301"/>
      <c r="H284" s="238"/>
    </row>
    <row r="285" spans="2:8" ht="17.25" thickBot="1">
      <c r="B285" s="347" t="s">
        <v>809</v>
      </c>
      <c r="C285" s="552" t="s">
        <v>8804</v>
      </c>
      <c r="D285" s="261" t="s">
        <v>1367</v>
      </c>
      <c r="E285" s="242" t="s">
        <v>1998</v>
      </c>
      <c r="F285" s="348"/>
      <c r="G285" s="302"/>
      <c r="H285" s="238"/>
    </row>
    <row r="286" spans="2:8" ht="20.100000000000001" customHeight="1" thickBot="1">
      <c r="B286" s="474" t="s">
        <v>8564</v>
      </c>
      <c r="C286" s="463"/>
      <c r="D286" s="464"/>
      <c r="E286" s="475"/>
      <c r="F286" s="475"/>
      <c r="G286" s="476"/>
      <c r="H286" s="238"/>
    </row>
    <row r="287" spans="2:8" ht="20.100000000000001" customHeight="1" thickBot="1">
      <c r="B287" s="474" t="s">
        <v>4715</v>
      </c>
      <c r="C287" s="463"/>
      <c r="D287" s="464"/>
      <c r="E287" s="475"/>
      <c r="F287" s="475"/>
      <c r="G287" s="476"/>
      <c r="H287" s="238"/>
    </row>
    <row r="288" spans="2:8" ht="30">
      <c r="B288" s="438" t="s">
        <v>8565</v>
      </c>
      <c r="C288" s="553" t="s">
        <v>8805</v>
      </c>
      <c r="D288" s="207" t="s">
        <v>1367</v>
      </c>
      <c r="E288" s="431" t="s">
        <v>1998</v>
      </c>
      <c r="F288" s="432"/>
      <c r="G288" s="485" t="s">
        <v>8806</v>
      </c>
      <c r="H288" s="238"/>
    </row>
    <row r="289" spans="2:8">
      <c r="B289" s="235" t="s">
        <v>4719</v>
      </c>
      <c r="C289" s="553" t="s">
        <v>8807</v>
      </c>
      <c r="D289" s="213" t="s">
        <v>3219</v>
      </c>
      <c r="E289" s="4" t="s">
        <v>1998</v>
      </c>
      <c r="F289" s="236"/>
      <c r="G289" s="301"/>
      <c r="H289" s="238"/>
    </row>
    <row r="290" spans="2:8">
      <c r="B290" s="235" t="s">
        <v>4723</v>
      </c>
      <c r="C290" s="553" t="s">
        <v>8808</v>
      </c>
      <c r="D290" s="213" t="s">
        <v>1367</v>
      </c>
      <c r="E290" s="4" t="s">
        <v>1998</v>
      </c>
      <c r="F290" s="236"/>
      <c r="G290" s="301"/>
      <c r="H290" s="238"/>
    </row>
    <row r="291" spans="2:8" ht="33">
      <c r="B291" s="235" t="s">
        <v>8809</v>
      </c>
      <c r="C291" s="553" t="s">
        <v>8810</v>
      </c>
      <c r="D291" s="213" t="s">
        <v>1356</v>
      </c>
      <c r="E291" s="4" t="s">
        <v>2337</v>
      </c>
      <c r="F291" s="236"/>
      <c r="G291" s="301"/>
      <c r="H291" s="238"/>
    </row>
    <row r="292" spans="2:8">
      <c r="B292" s="235" t="s">
        <v>8572</v>
      </c>
      <c r="C292" s="553" t="s">
        <v>8811</v>
      </c>
      <c r="D292" s="213" t="s">
        <v>1367</v>
      </c>
      <c r="E292" s="4" t="s">
        <v>1998</v>
      </c>
      <c r="F292" s="236"/>
      <c r="G292" s="301"/>
      <c r="H292" s="238"/>
    </row>
    <row r="293" spans="2:8" ht="33">
      <c r="B293" s="235" t="s">
        <v>4732</v>
      </c>
      <c r="C293" s="553" t="s">
        <v>8812</v>
      </c>
      <c r="D293" s="213">
        <v>3</v>
      </c>
      <c r="E293" s="4" t="s">
        <v>1998</v>
      </c>
      <c r="F293" s="236"/>
      <c r="G293" s="301"/>
      <c r="H293" s="238"/>
    </row>
    <row r="294" spans="2:8" ht="33">
      <c r="B294" s="235" t="s">
        <v>8576</v>
      </c>
      <c r="C294" s="553" t="s">
        <v>8813</v>
      </c>
      <c r="D294" s="213" t="s">
        <v>1367</v>
      </c>
      <c r="E294" s="4" t="s">
        <v>1998</v>
      </c>
      <c r="F294" s="236"/>
      <c r="G294" s="301"/>
      <c r="H294" s="238"/>
    </row>
    <row r="295" spans="2:8" ht="33">
      <c r="B295" s="235" t="s">
        <v>8578</v>
      </c>
      <c r="C295" s="553" t="s">
        <v>8814</v>
      </c>
      <c r="D295" s="213" t="s">
        <v>2158</v>
      </c>
      <c r="E295" s="4" t="s">
        <v>1998</v>
      </c>
      <c r="F295" s="236"/>
      <c r="G295" s="301"/>
      <c r="H295" s="238"/>
    </row>
    <row r="296" spans="2:8" ht="33">
      <c r="B296" s="235" t="s">
        <v>8580</v>
      </c>
      <c r="C296" s="553" t="s">
        <v>8815</v>
      </c>
      <c r="D296" s="213">
        <v>3</v>
      </c>
      <c r="E296" s="4" t="s">
        <v>1998</v>
      </c>
      <c r="F296" s="236"/>
      <c r="G296" s="301"/>
      <c r="H296" s="238"/>
    </row>
    <row r="297" spans="2:8" ht="33">
      <c r="B297" s="235" t="s">
        <v>4744</v>
      </c>
      <c r="C297" s="553" t="s">
        <v>8816</v>
      </c>
      <c r="D297" s="213">
        <v>1</v>
      </c>
      <c r="E297" s="4" t="s">
        <v>1998</v>
      </c>
      <c r="F297" s="236"/>
      <c r="G297" s="301"/>
      <c r="H297" s="238"/>
    </row>
    <row r="298" spans="2:8">
      <c r="B298" s="235" t="s">
        <v>8584</v>
      </c>
      <c r="C298" s="553" t="s">
        <v>8817</v>
      </c>
      <c r="D298" s="213" t="s">
        <v>4749</v>
      </c>
      <c r="E298" s="4" t="s">
        <v>1998</v>
      </c>
      <c r="F298" s="236"/>
      <c r="G298" s="301"/>
      <c r="H298" s="238"/>
    </row>
    <row r="299" spans="2:8" ht="33">
      <c r="B299" s="235" t="s">
        <v>4751</v>
      </c>
      <c r="C299" s="553" t="s">
        <v>8818</v>
      </c>
      <c r="D299" s="213" t="s">
        <v>1356</v>
      </c>
      <c r="E299" s="4" t="s">
        <v>2337</v>
      </c>
      <c r="F299" s="236"/>
      <c r="G299" s="301"/>
      <c r="H299" s="238"/>
    </row>
    <row r="300" spans="2:8">
      <c r="B300" s="235" t="s">
        <v>8589</v>
      </c>
      <c r="C300" s="553" t="s">
        <v>8819</v>
      </c>
      <c r="D300" s="213" t="s">
        <v>1367</v>
      </c>
      <c r="E300" s="4" t="s">
        <v>1998</v>
      </c>
      <c r="F300" s="236"/>
      <c r="G300" s="301"/>
      <c r="H300" s="238"/>
    </row>
    <row r="301" spans="2:8" ht="33">
      <c r="B301" s="235" t="s">
        <v>4756</v>
      </c>
      <c r="C301" s="553" t="s">
        <v>8820</v>
      </c>
      <c r="D301" s="213">
        <v>3</v>
      </c>
      <c r="E301" s="4" t="s">
        <v>1998</v>
      </c>
      <c r="F301" s="236"/>
      <c r="G301" s="301"/>
      <c r="H301" s="238"/>
    </row>
    <row r="302" spans="2:8" ht="33">
      <c r="B302" s="235" t="s">
        <v>8592</v>
      </c>
      <c r="C302" s="553" t="s">
        <v>8821</v>
      </c>
      <c r="D302" s="213" t="s">
        <v>1367</v>
      </c>
      <c r="E302" s="4" t="s">
        <v>1998</v>
      </c>
      <c r="F302" s="236"/>
      <c r="G302" s="301"/>
      <c r="H302" s="238"/>
    </row>
    <row r="303" spans="2:8" ht="33">
      <c r="B303" s="235" t="s">
        <v>8594</v>
      </c>
      <c r="C303" s="553" t="s">
        <v>8822</v>
      </c>
      <c r="D303" s="213" t="s">
        <v>2158</v>
      </c>
      <c r="E303" s="4" t="s">
        <v>1998</v>
      </c>
      <c r="F303" s="236"/>
      <c r="G303" s="301"/>
      <c r="H303" s="238"/>
    </row>
    <row r="304" spans="2:8" ht="33">
      <c r="B304" s="235" t="s">
        <v>8596</v>
      </c>
      <c r="C304" s="553" t="s">
        <v>8823</v>
      </c>
      <c r="D304" s="213">
        <v>3</v>
      </c>
      <c r="E304" s="4" t="s">
        <v>1998</v>
      </c>
      <c r="F304" s="236"/>
      <c r="G304" s="301"/>
      <c r="H304" s="238"/>
    </row>
    <row r="305" spans="2:8" ht="33">
      <c r="B305" s="235" t="s">
        <v>4764</v>
      </c>
      <c r="C305" s="553" t="s">
        <v>8824</v>
      </c>
      <c r="D305" s="213">
        <v>1</v>
      </c>
      <c r="E305" s="4" t="s">
        <v>1998</v>
      </c>
      <c r="F305" s="236"/>
      <c r="G305" s="301"/>
      <c r="H305" s="238"/>
    </row>
    <row r="306" spans="2:8">
      <c r="B306" s="235" t="s">
        <v>8599</v>
      </c>
      <c r="C306" s="553" t="s">
        <v>8825</v>
      </c>
      <c r="D306" s="213" t="s">
        <v>4749</v>
      </c>
      <c r="E306" s="4" t="s">
        <v>1998</v>
      </c>
      <c r="F306" s="236"/>
      <c r="G306" s="301"/>
      <c r="H306" s="238"/>
    </row>
    <row r="307" spans="2:8" ht="33">
      <c r="B307" s="235" t="s">
        <v>4768</v>
      </c>
      <c r="C307" s="553" t="s">
        <v>8826</v>
      </c>
      <c r="D307" s="213" t="s">
        <v>1356</v>
      </c>
      <c r="E307" s="4" t="s">
        <v>2337</v>
      </c>
      <c r="F307" s="236"/>
      <c r="G307" s="301"/>
      <c r="H307" s="238"/>
    </row>
    <row r="308" spans="2:8">
      <c r="B308" s="235" t="s">
        <v>8603</v>
      </c>
      <c r="C308" s="553" t="s">
        <v>8827</v>
      </c>
      <c r="D308" s="213" t="s">
        <v>1367</v>
      </c>
      <c r="E308" s="4" t="s">
        <v>1998</v>
      </c>
      <c r="F308" s="236"/>
      <c r="G308" s="301"/>
      <c r="H308" s="238"/>
    </row>
    <row r="309" spans="2:8" ht="33">
      <c r="B309" s="235" t="s">
        <v>4773</v>
      </c>
      <c r="C309" s="553" t="s">
        <v>8828</v>
      </c>
      <c r="D309" s="213">
        <v>3</v>
      </c>
      <c r="E309" s="4" t="s">
        <v>1998</v>
      </c>
      <c r="F309" s="236"/>
      <c r="G309" s="301"/>
      <c r="H309" s="238"/>
    </row>
    <row r="310" spans="2:8" ht="33">
      <c r="B310" s="235" t="s">
        <v>8606</v>
      </c>
      <c r="C310" s="553" t="s">
        <v>8829</v>
      </c>
      <c r="D310" s="213" t="s">
        <v>1367</v>
      </c>
      <c r="E310" s="4" t="s">
        <v>1998</v>
      </c>
      <c r="F310" s="236"/>
      <c r="G310" s="301"/>
      <c r="H310" s="238"/>
    </row>
    <row r="311" spans="2:8" ht="33">
      <c r="B311" s="235" t="s">
        <v>8608</v>
      </c>
      <c r="C311" s="553" t="s">
        <v>8830</v>
      </c>
      <c r="D311" s="213" t="s">
        <v>2158</v>
      </c>
      <c r="E311" s="4" t="s">
        <v>1998</v>
      </c>
      <c r="F311" s="236"/>
      <c r="G311" s="301"/>
      <c r="H311" s="238"/>
    </row>
    <row r="312" spans="2:8" ht="33">
      <c r="B312" s="235" t="s">
        <v>8610</v>
      </c>
      <c r="C312" s="553" t="s">
        <v>8831</v>
      </c>
      <c r="D312" s="213">
        <v>3</v>
      </c>
      <c r="E312" s="4" t="s">
        <v>1998</v>
      </c>
      <c r="F312" s="236"/>
      <c r="G312" s="301"/>
      <c r="H312" s="238"/>
    </row>
    <row r="313" spans="2:8" ht="33">
      <c r="B313" s="235" t="s">
        <v>4781</v>
      </c>
      <c r="C313" s="553" t="s">
        <v>8832</v>
      </c>
      <c r="D313" s="213">
        <v>1</v>
      </c>
      <c r="E313" s="4" t="s">
        <v>1998</v>
      </c>
      <c r="F313" s="236"/>
      <c r="G313" s="301"/>
      <c r="H313" s="238"/>
    </row>
    <row r="314" spans="2:8" ht="17.25" thickBot="1">
      <c r="B314" s="235" t="s">
        <v>8613</v>
      </c>
      <c r="C314" s="553" t="s">
        <v>8833</v>
      </c>
      <c r="D314" s="213" t="s">
        <v>4749</v>
      </c>
      <c r="E314" s="4" t="s">
        <v>1998</v>
      </c>
      <c r="F314" s="236"/>
      <c r="G314" s="302"/>
      <c r="H314" s="238"/>
    </row>
    <row r="315" spans="2:8" ht="20.100000000000001" customHeight="1" thickBot="1">
      <c r="B315" s="474" t="s">
        <v>4785</v>
      </c>
      <c r="C315" s="463"/>
      <c r="D315" s="464"/>
      <c r="E315" s="475"/>
      <c r="F315" s="475"/>
      <c r="G315" s="476"/>
      <c r="H315" s="238"/>
    </row>
    <row r="316" spans="2:8" ht="30">
      <c r="B316" s="438" t="s">
        <v>8615</v>
      </c>
      <c r="C316" s="554" t="s">
        <v>8834</v>
      </c>
      <c r="D316" s="207" t="s">
        <v>4749</v>
      </c>
      <c r="E316" s="431" t="s">
        <v>1998</v>
      </c>
      <c r="F316" s="432"/>
      <c r="G316" s="485" t="s">
        <v>8806</v>
      </c>
      <c r="H316" s="238"/>
    </row>
    <row r="317" spans="2:8" ht="30" customHeight="1">
      <c r="B317" s="235" t="s">
        <v>8618</v>
      </c>
      <c r="C317" s="554" t="s">
        <v>8835</v>
      </c>
      <c r="D317" s="213" t="s">
        <v>1367</v>
      </c>
      <c r="E317" s="4" t="s">
        <v>1998</v>
      </c>
      <c r="F317" s="236"/>
      <c r="G317" s="301"/>
      <c r="H317" s="238"/>
    </row>
    <row r="318" spans="2:8">
      <c r="B318" s="235" t="s">
        <v>4792</v>
      </c>
      <c r="C318" s="554" t="s">
        <v>8836</v>
      </c>
      <c r="D318" s="213" t="s">
        <v>3219</v>
      </c>
      <c r="E318" s="4" t="s">
        <v>1998</v>
      </c>
      <c r="F318" s="236"/>
      <c r="G318" s="301"/>
      <c r="H318" s="238"/>
    </row>
    <row r="319" spans="2:8">
      <c r="B319" s="235" t="s">
        <v>4794</v>
      </c>
      <c r="C319" s="554" t="s">
        <v>8837</v>
      </c>
      <c r="D319" s="213" t="s">
        <v>1367</v>
      </c>
      <c r="E319" s="4" t="s">
        <v>1998</v>
      </c>
      <c r="F319" s="236"/>
      <c r="G319" s="301"/>
      <c r="H319" s="238"/>
    </row>
    <row r="320" spans="2:8" ht="33">
      <c r="B320" s="235" t="s">
        <v>4796</v>
      </c>
      <c r="C320" s="554" t="s">
        <v>8838</v>
      </c>
      <c r="D320" s="213" t="s">
        <v>1356</v>
      </c>
      <c r="E320" s="4" t="s">
        <v>2337</v>
      </c>
      <c r="F320" s="236"/>
      <c r="G320" s="301"/>
      <c r="H320" s="238"/>
    </row>
    <row r="321" spans="2:8">
      <c r="B321" s="235" t="s">
        <v>8623</v>
      </c>
      <c r="C321" s="554" t="s">
        <v>8839</v>
      </c>
      <c r="D321" s="213" t="s">
        <v>1367</v>
      </c>
      <c r="E321" s="4" t="s">
        <v>1998</v>
      </c>
      <c r="F321" s="236"/>
      <c r="G321" s="301"/>
      <c r="H321" s="238"/>
    </row>
    <row r="322" spans="2:8" ht="33">
      <c r="B322" s="235" t="s">
        <v>4800</v>
      </c>
      <c r="C322" s="554" t="s">
        <v>8840</v>
      </c>
      <c r="D322" s="213">
        <v>3</v>
      </c>
      <c r="E322" s="4" t="s">
        <v>1998</v>
      </c>
      <c r="F322" s="236"/>
      <c r="G322" s="301"/>
      <c r="H322" s="238"/>
    </row>
    <row r="323" spans="2:8" ht="33">
      <c r="B323" s="235" t="s">
        <v>8626</v>
      </c>
      <c r="C323" s="554" t="s">
        <v>8841</v>
      </c>
      <c r="D323" s="213" t="s">
        <v>1367</v>
      </c>
      <c r="E323" s="4" t="s">
        <v>1998</v>
      </c>
      <c r="F323" s="236"/>
      <c r="G323" s="301"/>
      <c r="H323" s="238"/>
    </row>
    <row r="324" spans="2:8" ht="33">
      <c r="B324" s="235" t="s">
        <v>8628</v>
      </c>
      <c r="C324" s="554" t="s">
        <v>8842</v>
      </c>
      <c r="D324" s="213" t="s">
        <v>2158</v>
      </c>
      <c r="E324" s="4" t="s">
        <v>1998</v>
      </c>
      <c r="F324" s="236"/>
      <c r="G324" s="301"/>
      <c r="H324" s="238"/>
    </row>
    <row r="325" spans="2:8" ht="33">
      <c r="B325" s="235" t="s">
        <v>8630</v>
      </c>
      <c r="C325" s="554" t="s">
        <v>8843</v>
      </c>
      <c r="D325" s="213">
        <v>3</v>
      </c>
      <c r="E325" s="4" t="s">
        <v>1998</v>
      </c>
      <c r="F325" s="236"/>
      <c r="G325" s="301"/>
      <c r="H325" s="238"/>
    </row>
    <row r="326" spans="2:8" ht="33">
      <c r="B326" s="235" t="s">
        <v>4808</v>
      </c>
      <c r="C326" s="554" t="s">
        <v>8844</v>
      </c>
      <c r="D326" s="213">
        <v>1</v>
      </c>
      <c r="E326" s="4" t="s">
        <v>1998</v>
      </c>
      <c r="F326" s="236"/>
      <c r="G326" s="301"/>
      <c r="H326" s="238"/>
    </row>
    <row r="327" spans="2:8">
      <c r="B327" s="235" t="s">
        <v>8633</v>
      </c>
      <c r="C327" s="554" t="s">
        <v>8845</v>
      </c>
      <c r="D327" s="213" t="s">
        <v>4749</v>
      </c>
      <c r="E327" s="4" t="s">
        <v>1998</v>
      </c>
      <c r="F327" s="236"/>
      <c r="G327" s="301"/>
      <c r="H327" s="238"/>
    </row>
    <row r="328" spans="2:8" ht="33">
      <c r="B328" s="235" t="s">
        <v>4812</v>
      </c>
      <c r="C328" s="554" t="s">
        <v>8846</v>
      </c>
      <c r="D328" s="213" t="s">
        <v>1356</v>
      </c>
      <c r="E328" s="4" t="s">
        <v>2337</v>
      </c>
      <c r="F328" s="236"/>
      <c r="G328" s="301"/>
      <c r="H328" s="238"/>
    </row>
    <row r="329" spans="2:8">
      <c r="B329" s="235" t="s">
        <v>8636</v>
      </c>
      <c r="C329" s="554" t="s">
        <v>8847</v>
      </c>
      <c r="D329" s="213" t="s">
        <v>1367</v>
      </c>
      <c r="E329" s="4" t="s">
        <v>1998</v>
      </c>
      <c r="F329" s="236"/>
      <c r="G329" s="301"/>
      <c r="H329" s="238"/>
    </row>
    <row r="330" spans="2:8" ht="33">
      <c r="B330" s="235" t="s">
        <v>4816</v>
      </c>
      <c r="C330" s="554" t="s">
        <v>8848</v>
      </c>
      <c r="D330" s="213">
        <v>3</v>
      </c>
      <c r="E330" s="4" t="s">
        <v>1998</v>
      </c>
      <c r="F330" s="236"/>
      <c r="G330" s="301"/>
      <c r="H330" s="238"/>
    </row>
    <row r="331" spans="2:8" ht="33">
      <c r="B331" s="235" t="s">
        <v>8639</v>
      </c>
      <c r="C331" s="554" t="s">
        <v>8849</v>
      </c>
      <c r="D331" s="213" t="s">
        <v>1367</v>
      </c>
      <c r="E331" s="4" t="s">
        <v>1998</v>
      </c>
      <c r="F331" s="236"/>
      <c r="G331" s="301"/>
      <c r="H331" s="238"/>
    </row>
    <row r="332" spans="2:8" ht="33">
      <c r="B332" s="235" t="s">
        <v>8641</v>
      </c>
      <c r="C332" s="554" t="s">
        <v>8850</v>
      </c>
      <c r="D332" s="213" t="s">
        <v>2158</v>
      </c>
      <c r="E332" s="4" t="s">
        <v>1998</v>
      </c>
      <c r="F332" s="236"/>
      <c r="G332" s="301"/>
      <c r="H332" s="238"/>
    </row>
    <row r="333" spans="2:8" ht="33">
      <c r="B333" s="235" t="s">
        <v>8643</v>
      </c>
      <c r="C333" s="554" t="s">
        <v>8851</v>
      </c>
      <c r="D333" s="213">
        <v>3</v>
      </c>
      <c r="E333" s="4" t="s">
        <v>1998</v>
      </c>
      <c r="F333" s="236"/>
      <c r="G333" s="301"/>
      <c r="H333" s="238"/>
    </row>
    <row r="334" spans="2:8" ht="33">
      <c r="B334" s="235" t="s">
        <v>4824</v>
      </c>
      <c r="C334" s="554" t="s">
        <v>8852</v>
      </c>
      <c r="D334" s="213">
        <v>1</v>
      </c>
      <c r="E334" s="4" t="s">
        <v>1998</v>
      </c>
      <c r="F334" s="236"/>
      <c r="G334" s="301"/>
      <c r="H334" s="238"/>
    </row>
    <row r="335" spans="2:8">
      <c r="B335" s="235" t="s">
        <v>8646</v>
      </c>
      <c r="C335" s="554" t="s">
        <v>8853</v>
      </c>
      <c r="D335" s="213" t="s">
        <v>4749</v>
      </c>
      <c r="E335" s="4" t="s">
        <v>1998</v>
      </c>
      <c r="F335" s="236"/>
      <c r="G335" s="301"/>
      <c r="H335" s="238"/>
    </row>
    <row r="336" spans="2:8" ht="33">
      <c r="B336" s="235" t="s">
        <v>4828</v>
      </c>
      <c r="C336" s="554" t="s">
        <v>8854</v>
      </c>
      <c r="D336" s="213" t="s">
        <v>1356</v>
      </c>
      <c r="E336" s="4" t="s">
        <v>2337</v>
      </c>
      <c r="F336" s="236"/>
      <c r="G336" s="301"/>
      <c r="H336" s="238"/>
    </row>
    <row r="337" spans="2:8">
      <c r="B337" s="235" t="s">
        <v>8649</v>
      </c>
      <c r="C337" s="554" t="s">
        <v>8855</v>
      </c>
      <c r="D337" s="213" t="s">
        <v>1367</v>
      </c>
      <c r="E337" s="4" t="s">
        <v>1998</v>
      </c>
      <c r="F337" s="236"/>
      <c r="G337" s="301"/>
      <c r="H337" s="238"/>
    </row>
    <row r="338" spans="2:8" ht="33">
      <c r="B338" s="235" t="s">
        <v>4832</v>
      </c>
      <c r="C338" s="554" t="s">
        <v>8856</v>
      </c>
      <c r="D338" s="213">
        <v>3</v>
      </c>
      <c r="E338" s="4" t="s">
        <v>1998</v>
      </c>
      <c r="F338" s="236"/>
      <c r="G338" s="301"/>
      <c r="H338" s="238"/>
    </row>
    <row r="339" spans="2:8" ht="33">
      <c r="B339" s="235" t="s">
        <v>8652</v>
      </c>
      <c r="C339" s="554" t="s">
        <v>8857</v>
      </c>
      <c r="D339" s="213" t="s">
        <v>1367</v>
      </c>
      <c r="E339" s="4" t="s">
        <v>1998</v>
      </c>
      <c r="F339" s="236"/>
      <c r="G339" s="301"/>
      <c r="H339" s="238"/>
    </row>
    <row r="340" spans="2:8" ht="33">
      <c r="B340" s="235" t="s">
        <v>8654</v>
      </c>
      <c r="C340" s="554" t="s">
        <v>8858</v>
      </c>
      <c r="D340" s="213" t="s">
        <v>2158</v>
      </c>
      <c r="E340" s="4" t="s">
        <v>1998</v>
      </c>
      <c r="F340" s="236"/>
      <c r="G340" s="301"/>
      <c r="H340" s="238"/>
    </row>
    <row r="341" spans="2:8" ht="33">
      <c r="B341" s="235" t="s">
        <v>8656</v>
      </c>
      <c r="C341" s="554" t="s">
        <v>8859</v>
      </c>
      <c r="D341" s="213">
        <v>3</v>
      </c>
      <c r="E341" s="4" t="s">
        <v>1998</v>
      </c>
      <c r="F341" s="236"/>
      <c r="G341" s="301"/>
      <c r="H341" s="238"/>
    </row>
    <row r="342" spans="2:8" ht="33">
      <c r="B342" s="235" t="s">
        <v>4840</v>
      </c>
      <c r="C342" s="554" t="s">
        <v>8860</v>
      </c>
      <c r="D342" s="213">
        <v>1</v>
      </c>
      <c r="E342" s="4" t="s">
        <v>1998</v>
      </c>
      <c r="F342" s="236"/>
      <c r="G342" s="301"/>
      <c r="H342" s="238"/>
    </row>
    <row r="343" spans="2:8" ht="17.25" thickBot="1">
      <c r="B343" s="235" t="s">
        <v>8659</v>
      </c>
      <c r="C343" s="554" t="s">
        <v>8861</v>
      </c>
      <c r="D343" s="213" t="s">
        <v>4749</v>
      </c>
      <c r="E343" s="4" t="s">
        <v>1998</v>
      </c>
      <c r="F343" s="236"/>
      <c r="G343" s="302"/>
      <c r="H343" s="238"/>
    </row>
    <row r="344" spans="2:8" ht="20.100000000000001" customHeight="1" thickBot="1">
      <c r="B344" s="474" t="s">
        <v>4960</v>
      </c>
      <c r="C344" s="463"/>
      <c r="D344" s="464"/>
      <c r="E344" s="475"/>
      <c r="F344" s="475"/>
      <c r="G344" s="476"/>
      <c r="H344" s="238"/>
    </row>
    <row r="345" spans="2:8" ht="30">
      <c r="B345" s="438" t="s">
        <v>8661</v>
      </c>
      <c r="C345" s="554" t="s">
        <v>8862</v>
      </c>
      <c r="D345" s="207" t="s">
        <v>4749</v>
      </c>
      <c r="E345" s="431" t="s">
        <v>1998</v>
      </c>
      <c r="F345" s="432"/>
      <c r="G345" s="485" t="s">
        <v>8806</v>
      </c>
      <c r="H345" s="238"/>
    </row>
    <row r="346" spans="2:8">
      <c r="B346" s="235" t="s">
        <v>8664</v>
      </c>
      <c r="C346" s="554" t="s">
        <v>8863</v>
      </c>
      <c r="D346" s="213" t="s">
        <v>1367</v>
      </c>
      <c r="E346" s="4" t="s">
        <v>1998</v>
      </c>
      <c r="F346" s="236"/>
      <c r="G346" s="346"/>
      <c r="H346" s="238"/>
    </row>
    <row r="347" spans="2:8">
      <c r="B347" s="235" t="s">
        <v>4849</v>
      </c>
      <c r="C347" s="554" t="s">
        <v>8864</v>
      </c>
      <c r="D347" s="213" t="s">
        <v>3219</v>
      </c>
      <c r="E347" s="4" t="s">
        <v>1998</v>
      </c>
      <c r="F347" s="236"/>
      <c r="G347" s="346"/>
      <c r="H347" s="238"/>
    </row>
    <row r="348" spans="2:8">
      <c r="B348" s="235" t="s">
        <v>4851</v>
      </c>
      <c r="C348" s="554" t="s">
        <v>8865</v>
      </c>
      <c r="D348" s="213" t="s">
        <v>1367</v>
      </c>
      <c r="E348" s="4" t="s">
        <v>1998</v>
      </c>
      <c r="F348" s="236"/>
      <c r="G348" s="346"/>
      <c r="H348" s="238"/>
    </row>
    <row r="349" spans="2:8" ht="33">
      <c r="B349" s="235" t="s">
        <v>4853</v>
      </c>
      <c r="C349" s="554" t="s">
        <v>8866</v>
      </c>
      <c r="D349" s="213" t="s">
        <v>1356</v>
      </c>
      <c r="E349" s="4" t="s">
        <v>2337</v>
      </c>
      <c r="F349" s="236"/>
      <c r="G349" s="346"/>
      <c r="H349" s="238"/>
    </row>
    <row r="350" spans="2:8">
      <c r="B350" s="235" t="s">
        <v>8669</v>
      </c>
      <c r="C350" s="554" t="s">
        <v>8867</v>
      </c>
      <c r="D350" s="213" t="s">
        <v>1367</v>
      </c>
      <c r="E350" s="4" t="s">
        <v>1998</v>
      </c>
      <c r="F350" s="236"/>
      <c r="G350" s="346"/>
      <c r="H350" s="238"/>
    </row>
    <row r="351" spans="2:8" ht="33">
      <c r="B351" s="235" t="s">
        <v>4857</v>
      </c>
      <c r="C351" s="554" t="s">
        <v>8868</v>
      </c>
      <c r="D351" s="213">
        <v>3</v>
      </c>
      <c r="E351" s="4" t="s">
        <v>1998</v>
      </c>
      <c r="F351" s="236"/>
      <c r="G351" s="346"/>
      <c r="H351" s="238"/>
    </row>
    <row r="352" spans="2:8" ht="33">
      <c r="B352" s="235" t="s">
        <v>8672</v>
      </c>
      <c r="C352" s="554" t="s">
        <v>8869</v>
      </c>
      <c r="D352" s="213" t="s">
        <v>1367</v>
      </c>
      <c r="E352" s="4" t="s">
        <v>1998</v>
      </c>
      <c r="F352" s="236"/>
      <c r="G352" s="346"/>
      <c r="H352" s="238"/>
    </row>
    <row r="353" spans="2:8" ht="33">
      <c r="B353" s="235" t="s">
        <v>8674</v>
      </c>
      <c r="C353" s="554" t="s">
        <v>8870</v>
      </c>
      <c r="D353" s="213" t="s">
        <v>2158</v>
      </c>
      <c r="E353" s="4" t="s">
        <v>1998</v>
      </c>
      <c r="F353" s="236"/>
      <c r="G353" s="346"/>
      <c r="H353" s="238"/>
    </row>
    <row r="354" spans="2:8" ht="33">
      <c r="B354" s="235" t="s">
        <v>8676</v>
      </c>
      <c r="C354" s="554" t="s">
        <v>8871</v>
      </c>
      <c r="D354" s="213">
        <v>3</v>
      </c>
      <c r="E354" s="4" t="s">
        <v>1998</v>
      </c>
      <c r="F354" s="236"/>
      <c r="G354" s="346"/>
      <c r="H354" s="238"/>
    </row>
    <row r="355" spans="2:8" ht="33">
      <c r="B355" s="235" t="s">
        <v>4865</v>
      </c>
      <c r="C355" s="554" t="s">
        <v>8872</v>
      </c>
      <c r="D355" s="213">
        <v>1</v>
      </c>
      <c r="E355" s="4" t="s">
        <v>1998</v>
      </c>
      <c r="F355" s="236"/>
      <c r="G355" s="346"/>
      <c r="H355" s="238"/>
    </row>
    <row r="356" spans="2:8">
      <c r="B356" s="235" t="s">
        <v>8679</v>
      </c>
      <c r="C356" s="554" t="s">
        <v>8873</v>
      </c>
      <c r="D356" s="213" t="s">
        <v>4749</v>
      </c>
      <c r="E356" s="4" t="s">
        <v>1998</v>
      </c>
      <c r="F356" s="236"/>
      <c r="G356" s="346"/>
      <c r="H356" s="238"/>
    </row>
    <row r="357" spans="2:8" ht="33">
      <c r="B357" s="235" t="s">
        <v>4869</v>
      </c>
      <c r="C357" s="554" t="s">
        <v>8874</v>
      </c>
      <c r="D357" s="213" t="s">
        <v>1356</v>
      </c>
      <c r="E357" s="4" t="s">
        <v>2337</v>
      </c>
      <c r="F357" s="236"/>
      <c r="G357" s="346"/>
      <c r="H357" s="238"/>
    </row>
    <row r="358" spans="2:8">
      <c r="B358" s="235" t="s">
        <v>8682</v>
      </c>
      <c r="C358" s="554" t="s">
        <v>8875</v>
      </c>
      <c r="D358" s="213" t="s">
        <v>1367</v>
      </c>
      <c r="E358" s="4" t="s">
        <v>1998</v>
      </c>
      <c r="F358" s="236"/>
      <c r="G358" s="346"/>
      <c r="H358" s="238"/>
    </row>
    <row r="359" spans="2:8" ht="33">
      <c r="B359" s="235" t="s">
        <v>4873</v>
      </c>
      <c r="C359" s="554" t="s">
        <v>8876</v>
      </c>
      <c r="D359" s="213">
        <v>3</v>
      </c>
      <c r="E359" s="4" t="s">
        <v>1998</v>
      </c>
      <c r="F359" s="236"/>
      <c r="G359" s="346"/>
      <c r="H359" s="238"/>
    </row>
    <row r="360" spans="2:8" ht="33">
      <c r="B360" s="235" t="s">
        <v>8685</v>
      </c>
      <c r="C360" s="554" t="s">
        <v>8877</v>
      </c>
      <c r="D360" s="213" t="s">
        <v>1367</v>
      </c>
      <c r="E360" s="4" t="s">
        <v>1998</v>
      </c>
      <c r="F360" s="236"/>
      <c r="G360" s="346"/>
      <c r="H360" s="238"/>
    </row>
    <row r="361" spans="2:8" ht="33">
      <c r="B361" s="235" t="s">
        <v>8687</v>
      </c>
      <c r="C361" s="554" t="s">
        <v>8878</v>
      </c>
      <c r="D361" s="213" t="s">
        <v>2158</v>
      </c>
      <c r="E361" s="4" t="s">
        <v>1998</v>
      </c>
      <c r="F361" s="236"/>
      <c r="G361" s="346"/>
      <c r="H361" s="238"/>
    </row>
    <row r="362" spans="2:8" ht="33">
      <c r="B362" s="235" t="s">
        <v>8689</v>
      </c>
      <c r="C362" s="554" t="s">
        <v>8879</v>
      </c>
      <c r="D362" s="213">
        <v>3</v>
      </c>
      <c r="E362" s="4" t="s">
        <v>1998</v>
      </c>
      <c r="F362" s="236"/>
      <c r="G362" s="346"/>
      <c r="H362" s="238"/>
    </row>
    <row r="363" spans="2:8" ht="33">
      <c r="B363" s="235" t="s">
        <v>4881</v>
      </c>
      <c r="C363" s="554" t="s">
        <v>8880</v>
      </c>
      <c r="D363" s="213">
        <v>1</v>
      </c>
      <c r="E363" s="4" t="s">
        <v>1998</v>
      </c>
      <c r="F363" s="236"/>
      <c r="G363" s="346"/>
      <c r="H363" s="238"/>
    </row>
    <row r="364" spans="2:8">
      <c r="B364" s="235" t="s">
        <v>8692</v>
      </c>
      <c r="C364" s="554" t="s">
        <v>8881</v>
      </c>
      <c r="D364" s="213" t="s">
        <v>4749</v>
      </c>
      <c r="E364" s="4" t="s">
        <v>1998</v>
      </c>
      <c r="F364" s="236"/>
      <c r="G364" s="346"/>
      <c r="H364" s="238"/>
    </row>
    <row r="365" spans="2:8" ht="33">
      <c r="B365" s="235" t="s">
        <v>4885</v>
      </c>
      <c r="C365" s="554" t="s">
        <v>8882</v>
      </c>
      <c r="D365" s="213" t="s">
        <v>1356</v>
      </c>
      <c r="E365" s="4" t="s">
        <v>2337</v>
      </c>
      <c r="F365" s="236"/>
      <c r="G365" s="346"/>
      <c r="H365" s="238"/>
    </row>
    <row r="366" spans="2:8">
      <c r="B366" s="235" t="s">
        <v>8695</v>
      </c>
      <c r="C366" s="554" t="s">
        <v>8883</v>
      </c>
      <c r="D366" s="213" t="s">
        <v>1367</v>
      </c>
      <c r="E366" s="4" t="s">
        <v>1998</v>
      </c>
      <c r="F366" s="236"/>
      <c r="G366" s="346"/>
      <c r="H366" s="238"/>
    </row>
    <row r="367" spans="2:8" ht="33">
      <c r="B367" s="235" t="s">
        <v>4889</v>
      </c>
      <c r="C367" s="554" t="s">
        <v>8884</v>
      </c>
      <c r="D367" s="213">
        <v>3</v>
      </c>
      <c r="E367" s="4" t="s">
        <v>1998</v>
      </c>
      <c r="F367" s="236"/>
      <c r="G367" s="346"/>
      <c r="H367" s="238"/>
    </row>
    <row r="368" spans="2:8" ht="33">
      <c r="B368" s="235" t="s">
        <v>8698</v>
      </c>
      <c r="C368" s="554" t="s">
        <v>8885</v>
      </c>
      <c r="D368" s="213" t="s">
        <v>1367</v>
      </c>
      <c r="E368" s="4" t="s">
        <v>1998</v>
      </c>
      <c r="F368" s="236"/>
      <c r="G368" s="346"/>
      <c r="H368" s="238"/>
    </row>
    <row r="369" spans="2:8" ht="33">
      <c r="B369" s="235" t="s">
        <v>8700</v>
      </c>
      <c r="C369" s="554" t="s">
        <v>8886</v>
      </c>
      <c r="D369" s="213" t="s">
        <v>2158</v>
      </c>
      <c r="E369" s="4" t="s">
        <v>1998</v>
      </c>
      <c r="F369" s="236"/>
      <c r="G369" s="346"/>
      <c r="H369" s="238"/>
    </row>
    <row r="370" spans="2:8" ht="33">
      <c r="B370" s="235" t="s">
        <v>8702</v>
      </c>
      <c r="C370" s="554" t="s">
        <v>8887</v>
      </c>
      <c r="D370" s="213">
        <v>3</v>
      </c>
      <c r="E370" s="4" t="s">
        <v>1998</v>
      </c>
      <c r="F370" s="236"/>
      <c r="G370" s="610"/>
      <c r="H370" s="238"/>
    </row>
    <row r="371" spans="2:8" ht="33">
      <c r="B371" s="235" t="s">
        <v>4897</v>
      </c>
      <c r="C371" s="554" t="s">
        <v>8888</v>
      </c>
      <c r="D371" s="213">
        <v>1</v>
      </c>
      <c r="E371" s="4" t="s">
        <v>1998</v>
      </c>
      <c r="F371" s="236"/>
      <c r="G371" s="613"/>
      <c r="H371" s="238"/>
    </row>
    <row r="372" spans="2:8" ht="17.25" thickBot="1">
      <c r="B372" s="235" t="s">
        <v>8705</v>
      </c>
      <c r="C372" s="554" t="s">
        <v>8889</v>
      </c>
      <c r="D372" s="213" t="s">
        <v>4749</v>
      </c>
      <c r="E372" s="4" t="s">
        <v>1998</v>
      </c>
      <c r="F372" s="236"/>
      <c r="G372" s="614"/>
      <c r="H372" s="238"/>
    </row>
    <row r="373" spans="2:8" ht="18">
      <c r="B373" s="469" t="s">
        <v>4901</v>
      </c>
      <c r="C373" s="548"/>
      <c r="D373" s="274"/>
      <c r="E373" s="437"/>
      <c r="F373" s="437"/>
      <c r="G373" s="470"/>
      <c r="H373" s="238"/>
    </row>
    <row r="374" spans="2:8" ht="18.75" thickBot="1">
      <c r="B374" s="549" t="s">
        <v>8707</v>
      </c>
      <c r="C374" s="550"/>
      <c r="D374" s="280"/>
      <c r="E374" s="472"/>
      <c r="F374" s="472"/>
      <c r="G374" s="473"/>
      <c r="H374" s="238"/>
    </row>
    <row r="375" spans="2:8" ht="20.100000000000001" customHeight="1" thickBot="1">
      <c r="B375" s="474" t="s">
        <v>8708</v>
      </c>
      <c r="C375" s="463"/>
      <c r="D375" s="464"/>
      <c r="E375" s="475"/>
      <c r="F375" s="475"/>
      <c r="G375" s="476"/>
      <c r="H375" s="238"/>
    </row>
    <row r="376" spans="2:8" ht="30">
      <c r="B376" s="235" t="s">
        <v>8565</v>
      </c>
      <c r="C376" s="553" t="s">
        <v>8890</v>
      </c>
      <c r="D376" s="213" t="s">
        <v>1367</v>
      </c>
      <c r="E376" s="4" t="s">
        <v>1998</v>
      </c>
      <c r="F376" s="236"/>
      <c r="G376" s="485" t="s">
        <v>8806</v>
      </c>
      <c r="H376" s="238"/>
    </row>
    <row r="377" spans="2:8">
      <c r="B377" s="235" t="s">
        <v>4719</v>
      </c>
      <c r="C377" s="553" t="s">
        <v>8891</v>
      </c>
      <c r="D377" s="213" t="s">
        <v>3219</v>
      </c>
      <c r="E377" s="4" t="s">
        <v>1998</v>
      </c>
      <c r="F377" s="236"/>
      <c r="G377" s="346"/>
      <c r="H377" s="238"/>
    </row>
    <row r="378" spans="2:8">
      <c r="B378" s="235" t="s">
        <v>4723</v>
      </c>
      <c r="C378" s="553" t="s">
        <v>8892</v>
      </c>
      <c r="D378" s="213" t="s">
        <v>1367</v>
      </c>
      <c r="E378" s="4" t="s">
        <v>1998</v>
      </c>
      <c r="F378" s="236"/>
      <c r="G378" s="346"/>
      <c r="H378" s="238"/>
    </row>
    <row r="379" spans="2:8" ht="33">
      <c r="B379" s="235" t="s">
        <v>4726</v>
      </c>
      <c r="C379" s="553" t="s">
        <v>8893</v>
      </c>
      <c r="D379" s="213" t="s">
        <v>1356</v>
      </c>
      <c r="E379" s="4" t="s">
        <v>2337</v>
      </c>
      <c r="F379" s="236"/>
      <c r="G379" s="346"/>
      <c r="H379" s="238"/>
    </row>
    <row r="380" spans="2:8">
      <c r="B380" s="235" t="s">
        <v>8572</v>
      </c>
      <c r="C380" s="553" t="s">
        <v>8894</v>
      </c>
      <c r="D380" s="213" t="s">
        <v>1367</v>
      </c>
      <c r="E380" s="4" t="s">
        <v>1998</v>
      </c>
      <c r="F380" s="236"/>
      <c r="G380" s="346"/>
      <c r="H380" s="238"/>
    </row>
    <row r="381" spans="2:8" ht="33">
      <c r="B381" s="235" t="s">
        <v>4732</v>
      </c>
      <c r="C381" s="553" t="s">
        <v>8895</v>
      </c>
      <c r="D381" s="213">
        <v>3</v>
      </c>
      <c r="E381" s="4" t="s">
        <v>1998</v>
      </c>
      <c r="F381" s="236"/>
      <c r="G381" s="346"/>
      <c r="H381" s="238"/>
    </row>
    <row r="382" spans="2:8" ht="33">
      <c r="B382" s="235" t="s">
        <v>8576</v>
      </c>
      <c r="C382" s="553" t="s">
        <v>8896</v>
      </c>
      <c r="D382" s="213" t="s">
        <v>1367</v>
      </c>
      <c r="E382" s="4" t="s">
        <v>1998</v>
      </c>
      <c r="F382" s="236"/>
      <c r="G382" s="346"/>
      <c r="H382" s="238"/>
    </row>
    <row r="383" spans="2:8" ht="33">
      <c r="B383" s="235" t="s">
        <v>8578</v>
      </c>
      <c r="C383" s="553" t="s">
        <v>8897</v>
      </c>
      <c r="D383" s="213" t="s">
        <v>2158</v>
      </c>
      <c r="E383" s="4" t="s">
        <v>1998</v>
      </c>
      <c r="F383" s="236"/>
      <c r="G383" s="346"/>
      <c r="H383" s="238"/>
    </row>
    <row r="384" spans="2:8" ht="33">
      <c r="B384" s="235" t="s">
        <v>8580</v>
      </c>
      <c r="C384" s="553" t="s">
        <v>8898</v>
      </c>
      <c r="D384" s="213">
        <v>3</v>
      </c>
      <c r="E384" s="4" t="s">
        <v>1998</v>
      </c>
      <c r="F384" s="236"/>
      <c r="G384" s="346"/>
      <c r="H384" s="238"/>
    </row>
    <row r="385" spans="2:8" ht="33">
      <c r="B385" s="235" t="s">
        <v>4744</v>
      </c>
      <c r="C385" s="553" t="s">
        <v>8899</v>
      </c>
      <c r="D385" s="213">
        <v>1</v>
      </c>
      <c r="E385" s="4" t="s">
        <v>1998</v>
      </c>
      <c r="F385" s="236"/>
      <c r="G385" s="346"/>
      <c r="H385" s="238"/>
    </row>
    <row r="386" spans="2:8">
      <c r="B386" s="235" t="s">
        <v>8584</v>
      </c>
      <c r="C386" s="553" t="s">
        <v>8900</v>
      </c>
      <c r="D386" s="213" t="s">
        <v>4749</v>
      </c>
      <c r="E386" s="4" t="s">
        <v>1998</v>
      </c>
      <c r="F386" s="236"/>
      <c r="G386" s="346"/>
      <c r="H386" s="238"/>
    </row>
    <row r="387" spans="2:8" ht="33">
      <c r="B387" s="235" t="s">
        <v>4751</v>
      </c>
      <c r="C387" s="553" t="s">
        <v>8901</v>
      </c>
      <c r="D387" s="213" t="s">
        <v>1356</v>
      </c>
      <c r="E387" s="4" t="s">
        <v>2337</v>
      </c>
      <c r="F387" s="236"/>
      <c r="G387" s="346"/>
      <c r="H387" s="238"/>
    </row>
    <row r="388" spans="2:8">
      <c r="B388" s="235" t="s">
        <v>8589</v>
      </c>
      <c r="C388" s="553" t="s">
        <v>8902</v>
      </c>
      <c r="D388" s="213" t="s">
        <v>1367</v>
      </c>
      <c r="E388" s="4" t="s">
        <v>1998</v>
      </c>
      <c r="F388" s="236"/>
      <c r="G388" s="346"/>
      <c r="H388" s="238"/>
    </row>
    <row r="389" spans="2:8" ht="33">
      <c r="B389" s="235" t="s">
        <v>4756</v>
      </c>
      <c r="C389" s="553" t="s">
        <v>8903</v>
      </c>
      <c r="D389" s="213">
        <v>3</v>
      </c>
      <c r="E389" s="4" t="s">
        <v>1998</v>
      </c>
      <c r="F389" s="236"/>
      <c r="G389" s="346"/>
      <c r="H389" s="238"/>
    </row>
    <row r="390" spans="2:8" ht="33">
      <c r="B390" s="235" t="s">
        <v>8592</v>
      </c>
      <c r="C390" s="553" t="s">
        <v>8904</v>
      </c>
      <c r="D390" s="213" t="s">
        <v>1367</v>
      </c>
      <c r="E390" s="4" t="s">
        <v>1998</v>
      </c>
      <c r="F390" s="236"/>
      <c r="G390" s="346"/>
      <c r="H390" s="238"/>
    </row>
    <row r="391" spans="2:8" ht="33">
      <c r="B391" s="235" t="s">
        <v>8594</v>
      </c>
      <c r="C391" s="553" t="s">
        <v>8905</v>
      </c>
      <c r="D391" s="213" t="s">
        <v>2158</v>
      </c>
      <c r="E391" s="4" t="s">
        <v>1998</v>
      </c>
      <c r="F391" s="236"/>
      <c r="G391" s="346"/>
      <c r="H391" s="238"/>
    </row>
    <row r="392" spans="2:8" ht="33">
      <c r="B392" s="235" t="s">
        <v>8596</v>
      </c>
      <c r="C392" s="553" t="s">
        <v>8906</v>
      </c>
      <c r="D392" s="213">
        <v>3</v>
      </c>
      <c r="E392" s="4" t="s">
        <v>1998</v>
      </c>
      <c r="F392" s="236"/>
      <c r="G392" s="346"/>
      <c r="H392" s="238"/>
    </row>
    <row r="393" spans="2:8" ht="33">
      <c r="B393" s="235" t="s">
        <v>4764</v>
      </c>
      <c r="C393" s="553" t="s">
        <v>8907</v>
      </c>
      <c r="D393" s="213">
        <v>1</v>
      </c>
      <c r="E393" s="4" t="s">
        <v>1998</v>
      </c>
      <c r="F393" s="236"/>
      <c r="G393" s="346"/>
      <c r="H393" s="238"/>
    </row>
    <row r="394" spans="2:8">
      <c r="B394" s="235" t="s">
        <v>8599</v>
      </c>
      <c r="C394" s="553" t="s">
        <v>8908</v>
      </c>
      <c r="D394" s="213" t="s">
        <v>4749</v>
      </c>
      <c r="E394" s="4" t="s">
        <v>1998</v>
      </c>
      <c r="F394" s="236"/>
      <c r="G394" s="346"/>
      <c r="H394" s="238"/>
    </row>
    <row r="395" spans="2:8" ht="33">
      <c r="B395" s="235" t="s">
        <v>4768</v>
      </c>
      <c r="C395" s="553" t="s">
        <v>8909</v>
      </c>
      <c r="D395" s="213" t="s">
        <v>1356</v>
      </c>
      <c r="E395" s="4" t="s">
        <v>2337</v>
      </c>
      <c r="F395" s="236"/>
      <c r="G395" s="346"/>
      <c r="H395" s="238"/>
    </row>
    <row r="396" spans="2:8">
      <c r="B396" s="235" t="s">
        <v>8603</v>
      </c>
      <c r="C396" s="553" t="s">
        <v>8910</v>
      </c>
      <c r="D396" s="213" t="s">
        <v>1367</v>
      </c>
      <c r="E396" s="4" t="s">
        <v>1998</v>
      </c>
      <c r="F396" s="236"/>
      <c r="G396" s="346"/>
      <c r="H396" s="238"/>
    </row>
    <row r="397" spans="2:8" ht="33">
      <c r="B397" s="235" t="s">
        <v>4773</v>
      </c>
      <c r="C397" s="553" t="s">
        <v>8911</v>
      </c>
      <c r="D397" s="213">
        <v>3</v>
      </c>
      <c r="E397" s="4" t="s">
        <v>1998</v>
      </c>
      <c r="F397" s="236"/>
      <c r="G397" s="346"/>
      <c r="H397" s="238"/>
    </row>
    <row r="398" spans="2:8" ht="33">
      <c r="B398" s="235" t="s">
        <v>8606</v>
      </c>
      <c r="C398" s="553" t="s">
        <v>8912</v>
      </c>
      <c r="D398" s="213" t="s">
        <v>1367</v>
      </c>
      <c r="E398" s="4" t="s">
        <v>1998</v>
      </c>
      <c r="F398" s="236"/>
      <c r="G398" s="346"/>
      <c r="H398" s="238"/>
    </row>
    <row r="399" spans="2:8" ht="33">
      <c r="B399" s="235" t="s">
        <v>8608</v>
      </c>
      <c r="C399" s="553" t="s">
        <v>8913</v>
      </c>
      <c r="D399" s="213" t="s">
        <v>2158</v>
      </c>
      <c r="E399" s="4" t="s">
        <v>1998</v>
      </c>
      <c r="F399" s="236"/>
      <c r="G399" s="346"/>
      <c r="H399" s="238"/>
    </row>
    <row r="400" spans="2:8" ht="33">
      <c r="B400" s="235" t="s">
        <v>8610</v>
      </c>
      <c r="C400" s="553" t="s">
        <v>8914</v>
      </c>
      <c r="D400" s="213">
        <v>3</v>
      </c>
      <c r="E400" s="4" t="s">
        <v>1998</v>
      </c>
      <c r="F400" s="236"/>
      <c r="G400" s="610"/>
      <c r="H400" s="238"/>
    </row>
    <row r="401" spans="2:8" ht="33">
      <c r="B401" s="235" t="s">
        <v>4781</v>
      </c>
      <c r="C401" s="553" t="s">
        <v>8915</v>
      </c>
      <c r="D401" s="213">
        <v>1</v>
      </c>
      <c r="E401" s="4" t="s">
        <v>1998</v>
      </c>
      <c r="F401" s="236"/>
      <c r="G401" s="613"/>
      <c r="H401" s="238"/>
    </row>
    <row r="402" spans="2:8" ht="17.25" thickBot="1">
      <c r="B402" s="539" t="s">
        <v>8613</v>
      </c>
      <c r="C402" s="553" t="s">
        <v>8916</v>
      </c>
      <c r="D402" s="220" t="s">
        <v>4749</v>
      </c>
      <c r="E402" s="540" t="s">
        <v>1998</v>
      </c>
      <c r="F402" s="541"/>
      <c r="G402" s="614"/>
      <c r="H402" s="238"/>
    </row>
    <row r="403" spans="2:8" ht="20.100000000000001" customHeight="1" thickBot="1">
      <c r="B403" s="474" t="s">
        <v>4785</v>
      </c>
      <c r="C403" s="463"/>
      <c r="D403" s="464"/>
      <c r="E403" s="475"/>
      <c r="F403" s="475"/>
      <c r="G403" s="476"/>
      <c r="H403" s="238"/>
    </row>
    <row r="404" spans="2:8" ht="30">
      <c r="B404" s="235" t="s">
        <v>8615</v>
      </c>
      <c r="C404" s="554" t="s">
        <v>8917</v>
      </c>
      <c r="D404" s="213" t="s">
        <v>2277</v>
      </c>
      <c r="E404" s="4" t="s">
        <v>1998</v>
      </c>
      <c r="F404" s="236"/>
      <c r="G404" s="485" t="s">
        <v>8806</v>
      </c>
      <c r="H404" s="238"/>
    </row>
    <row r="405" spans="2:8">
      <c r="B405" s="235" t="s">
        <v>8618</v>
      </c>
      <c r="C405" s="554" t="s">
        <v>8918</v>
      </c>
      <c r="D405" s="213" t="s">
        <v>1367</v>
      </c>
      <c r="E405" s="4" t="s">
        <v>1998</v>
      </c>
      <c r="F405" s="236"/>
      <c r="G405" s="346"/>
      <c r="H405" s="238"/>
    </row>
    <row r="406" spans="2:8">
      <c r="B406" s="235" t="s">
        <v>4792</v>
      </c>
      <c r="C406" s="554" t="s">
        <v>8919</v>
      </c>
      <c r="D406" s="213" t="s">
        <v>3219</v>
      </c>
      <c r="E406" s="4" t="s">
        <v>1998</v>
      </c>
      <c r="F406" s="236"/>
      <c r="G406" s="346"/>
      <c r="H406" s="238"/>
    </row>
    <row r="407" spans="2:8">
      <c r="B407" s="235" t="s">
        <v>4794</v>
      </c>
      <c r="C407" s="554" t="s">
        <v>8920</v>
      </c>
      <c r="D407" s="213" t="s">
        <v>1367</v>
      </c>
      <c r="E407" s="4" t="s">
        <v>1998</v>
      </c>
      <c r="F407" s="236"/>
      <c r="G407" s="346"/>
      <c r="H407" s="238"/>
    </row>
    <row r="408" spans="2:8" ht="33">
      <c r="B408" s="235" t="s">
        <v>4796</v>
      </c>
      <c r="C408" s="554" t="s">
        <v>8921</v>
      </c>
      <c r="D408" s="213" t="s">
        <v>1356</v>
      </c>
      <c r="E408" s="4" t="s">
        <v>2337</v>
      </c>
      <c r="F408" s="236"/>
      <c r="G408" s="346"/>
      <c r="H408" s="238"/>
    </row>
    <row r="409" spans="2:8">
      <c r="B409" s="235" t="s">
        <v>8623</v>
      </c>
      <c r="C409" s="554" t="s">
        <v>8922</v>
      </c>
      <c r="D409" s="213" t="s">
        <v>1367</v>
      </c>
      <c r="E409" s="4" t="s">
        <v>1998</v>
      </c>
      <c r="F409" s="236"/>
      <c r="G409" s="346"/>
      <c r="H409" s="238"/>
    </row>
    <row r="410" spans="2:8" ht="33">
      <c r="B410" s="235" t="s">
        <v>4800</v>
      </c>
      <c r="C410" s="554" t="s">
        <v>8923</v>
      </c>
      <c r="D410" s="213">
        <v>3</v>
      </c>
      <c r="E410" s="4" t="s">
        <v>1998</v>
      </c>
      <c r="F410" s="236"/>
      <c r="G410" s="346"/>
      <c r="H410" s="238"/>
    </row>
    <row r="411" spans="2:8" ht="33">
      <c r="B411" s="235" t="s">
        <v>8626</v>
      </c>
      <c r="C411" s="554" t="s">
        <v>8924</v>
      </c>
      <c r="D411" s="213" t="s">
        <v>1367</v>
      </c>
      <c r="E411" s="4" t="s">
        <v>1998</v>
      </c>
      <c r="F411" s="236"/>
      <c r="G411" s="346"/>
      <c r="H411" s="238"/>
    </row>
    <row r="412" spans="2:8" ht="33">
      <c r="B412" s="235" t="s">
        <v>8628</v>
      </c>
      <c r="C412" s="554" t="s">
        <v>8925</v>
      </c>
      <c r="D412" s="213" t="s">
        <v>2158</v>
      </c>
      <c r="E412" s="4" t="s">
        <v>1998</v>
      </c>
      <c r="F412" s="236"/>
      <c r="G412" s="346"/>
      <c r="H412" s="238"/>
    </row>
    <row r="413" spans="2:8" ht="33">
      <c r="B413" s="235" t="s">
        <v>8630</v>
      </c>
      <c r="C413" s="554" t="s">
        <v>8926</v>
      </c>
      <c r="D413" s="213">
        <v>3</v>
      </c>
      <c r="E413" s="4" t="s">
        <v>1998</v>
      </c>
      <c r="F413" s="236"/>
      <c r="G413" s="346"/>
      <c r="H413" s="238"/>
    </row>
    <row r="414" spans="2:8" ht="33">
      <c r="B414" s="235" t="s">
        <v>4808</v>
      </c>
      <c r="C414" s="554" t="s">
        <v>8927</v>
      </c>
      <c r="D414" s="213">
        <v>1</v>
      </c>
      <c r="E414" s="4" t="s">
        <v>1998</v>
      </c>
      <c r="F414" s="236"/>
      <c r="G414" s="346"/>
      <c r="H414" s="238"/>
    </row>
    <row r="415" spans="2:8">
      <c r="B415" s="235" t="s">
        <v>8633</v>
      </c>
      <c r="C415" s="554" t="s">
        <v>8928</v>
      </c>
      <c r="D415" s="213" t="s">
        <v>4749</v>
      </c>
      <c r="E415" s="4" t="s">
        <v>1998</v>
      </c>
      <c r="F415" s="236"/>
      <c r="G415" s="346"/>
      <c r="H415" s="238"/>
    </row>
    <row r="416" spans="2:8" ht="33">
      <c r="B416" s="235" t="s">
        <v>4812</v>
      </c>
      <c r="C416" s="554" t="s">
        <v>8929</v>
      </c>
      <c r="D416" s="213" t="s">
        <v>1356</v>
      </c>
      <c r="E416" s="4" t="s">
        <v>2337</v>
      </c>
      <c r="F416" s="236"/>
      <c r="G416" s="346"/>
      <c r="H416" s="238"/>
    </row>
    <row r="417" spans="2:8">
      <c r="B417" s="235" t="s">
        <v>8636</v>
      </c>
      <c r="C417" s="554" t="s">
        <v>8930</v>
      </c>
      <c r="D417" s="213" t="s">
        <v>1367</v>
      </c>
      <c r="E417" s="4" t="s">
        <v>1998</v>
      </c>
      <c r="F417" s="236"/>
      <c r="G417" s="346"/>
      <c r="H417" s="238"/>
    </row>
    <row r="418" spans="2:8" ht="33">
      <c r="B418" s="235" t="s">
        <v>4816</v>
      </c>
      <c r="C418" s="554" t="s">
        <v>8931</v>
      </c>
      <c r="D418" s="213">
        <v>3</v>
      </c>
      <c r="E418" s="4" t="s">
        <v>1998</v>
      </c>
      <c r="F418" s="236"/>
      <c r="G418" s="346"/>
      <c r="H418" s="238"/>
    </row>
    <row r="419" spans="2:8" ht="33">
      <c r="B419" s="235" t="s">
        <v>8639</v>
      </c>
      <c r="C419" s="554" t="s">
        <v>8932</v>
      </c>
      <c r="D419" s="213" t="s">
        <v>1367</v>
      </c>
      <c r="E419" s="4" t="s">
        <v>1998</v>
      </c>
      <c r="F419" s="236"/>
      <c r="G419" s="346"/>
      <c r="H419" s="238"/>
    </row>
    <row r="420" spans="2:8" ht="33">
      <c r="B420" s="235" t="s">
        <v>8641</v>
      </c>
      <c r="C420" s="554" t="s">
        <v>8933</v>
      </c>
      <c r="D420" s="213" t="s">
        <v>2158</v>
      </c>
      <c r="E420" s="4" t="s">
        <v>1998</v>
      </c>
      <c r="F420" s="236"/>
      <c r="G420" s="346"/>
      <c r="H420" s="238"/>
    </row>
    <row r="421" spans="2:8" ht="33">
      <c r="B421" s="235" t="s">
        <v>8643</v>
      </c>
      <c r="C421" s="554" t="s">
        <v>8934</v>
      </c>
      <c r="D421" s="213">
        <v>3</v>
      </c>
      <c r="E421" s="4" t="s">
        <v>1998</v>
      </c>
      <c r="F421" s="236"/>
      <c r="G421" s="346"/>
      <c r="H421" s="238"/>
    </row>
    <row r="422" spans="2:8" ht="33">
      <c r="B422" s="235" t="s">
        <v>4824</v>
      </c>
      <c r="C422" s="554" t="s">
        <v>8935</v>
      </c>
      <c r="D422" s="213">
        <v>1</v>
      </c>
      <c r="E422" s="4" t="s">
        <v>1998</v>
      </c>
      <c r="F422" s="236"/>
      <c r="G422" s="346"/>
      <c r="H422" s="238"/>
    </row>
    <row r="423" spans="2:8">
      <c r="B423" s="235" t="s">
        <v>8646</v>
      </c>
      <c r="C423" s="554" t="s">
        <v>8936</v>
      </c>
      <c r="D423" s="213" t="s">
        <v>4749</v>
      </c>
      <c r="E423" s="4" t="s">
        <v>1998</v>
      </c>
      <c r="F423" s="236"/>
      <c r="G423" s="346"/>
      <c r="H423" s="238"/>
    </row>
    <row r="424" spans="2:8" ht="33">
      <c r="B424" s="235" t="s">
        <v>4828</v>
      </c>
      <c r="C424" s="554" t="s">
        <v>8937</v>
      </c>
      <c r="D424" s="213" t="s">
        <v>1356</v>
      </c>
      <c r="E424" s="4" t="s">
        <v>2337</v>
      </c>
      <c r="F424" s="236"/>
      <c r="G424" s="346"/>
      <c r="H424" s="238"/>
    </row>
    <row r="425" spans="2:8">
      <c r="B425" s="235" t="s">
        <v>8649</v>
      </c>
      <c r="C425" s="554" t="s">
        <v>8938</v>
      </c>
      <c r="D425" s="213" t="s">
        <v>1367</v>
      </c>
      <c r="E425" s="4" t="s">
        <v>1998</v>
      </c>
      <c r="F425" s="236"/>
      <c r="G425" s="346"/>
      <c r="H425" s="238"/>
    </row>
    <row r="426" spans="2:8" ht="33">
      <c r="B426" s="235" t="s">
        <v>4832</v>
      </c>
      <c r="C426" s="554" t="s">
        <v>8939</v>
      </c>
      <c r="D426" s="213">
        <v>3</v>
      </c>
      <c r="E426" s="4" t="s">
        <v>1998</v>
      </c>
      <c r="F426" s="236"/>
      <c r="G426" s="346"/>
      <c r="H426" s="238"/>
    </row>
    <row r="427" spans="2:8" ht="33">
      <c r="B427" s="235" t="s">
        <v>8652</v>
      </c>
      <c r="C427" s="554" t="s">
        <v>8940</v>
      </c>
      <c r="D427" s="213" t="s">
        <v>1367</v>
      </c>
      <c r="E427" s="4" t="s">
        <v>1998</v>
      </c>
      <c r="F427" s="236"/>
      <c r="G427" s="346"/>
      <c r="H427" s="238"/>
    </row>
    <row r="428" spans="2:8" ht="33">
      <c r="B428" s="235" t="s">
        <v>8654</v>
      </c>
      <c r="C428" s="554" t="s">
        <v>8941</v>
      </c>
      <c r="D428" s="213" t="s">
        <v>2158</v>
      </c>
      <c r="E428" s="4" t="s">
        <v>1998</v>
      </c>
      <c r="F428" s="236"/>
      <c r="G428" s="346"/>
      <c r="H428" s="238"/>
    </row>
    <row r="429" spans="2:8" ht="33">
      <c r="B429" s="235" t="s">
        <v>8656</v>
      </c>
      <c r="C429" s="554" t="s">
        <v>8942</v>
      </c>
      <c r="D429" s="213">
        <v>3</v>
      </c>
      <c r="E429" s="4" t="s">
        <v>1998</v>
      </c>
      <c r="F429" s="236"/>
      <c r="G429" s="610"/>
      <c r="H429" s="238"/>
    </row>
    <row r="430" spans="2:8" ht="33">
      <c r="B430" s="235" t="s">
        <v>4840</v>
      </c>
      <c r="C430" s="554" t="s">
        <v>8943</v>
      </c>
      <c r="D430" s="213">
        <v>1</v>
      </c>
      <c r="E430" s="4" t="s">
        <v>1998</v>
      </c>
      <c r="F430" s="236"/>
      <c r="G430" s="613"/>
      <c r="H430" s="238"/>
    </row>
    <row r="431" spans="2:8" ht="17.25" thickBot="1">
      <c r="B431" s="539" t="s">
        <v>8659</v>
      </c>
      <c r="C431" s="554" t="s">
        <v>8944</v>
      </c>
      <c r="D431" s="220" t="s">
        <v>4749</v>
      </c>
      <c r="E431" s="540" t="s">
        <v>1998</v>
      </c>
      <c r="F431" s="541"/>
      <c r="G431" s="614"/>
      <c r="H431" s="238"/>
    </row>
    <row r="432" spans="2:8" ht="20.100000000000001" customHeight="1" thickBot="1">
      <c r="B432" s="474" t="s">
        <v>4960</v>
      </c>
      <c r="C432" s="463"/>
      <c r="D432" s="464"/>
      <c r="E432" s="475"/>
      <c r="F432" s="475"/>
      <c r="G432" s="476"/>
      <c r="H432" s="238"/>
    </row>
    <row r="433" spans="2:8" ht="30">
      <c r="B433" s="235" t="s">
        <v>8661</v>
      </c>
      <c r="C433" s="554" t="s">
        <v>8945</v>
      </c>
      <c r="D433" s="213" t="s">
        <v>2277</v>
      </c>
      <c r="E433" s="4" t="s">
        <v>1998</v>
      </c>
      <c r="F433" s="236"/>
      <c r="G433" s="485" t="s">
        <v>8806</v>
      </c>
      <c r="H433" s="238"/>
    </row>
    <row r="434" spans="2:8">
      <c r="B434" s="235" t="s">
        <v>8664</v>
      </c>
      <c r="C434" s="554" t="s">
        <v>8946</v>
      </c>
      <c r="D434" s="213" t="s">
        <v>1367</v>
      </c>
      <c r="E434" s="4" t="s">
        <v>1998</v>
      </c>
      <c r="F434" s="236"/>
      <c r="G434" s="346"/>
      <c r="H434" s="238"/>
    </row>
    <row r="435" spans="2:8">
      <c r="B435" s="235" t="s">
        <v>4849</v>
      </c>
      <c r="C435" s="554" t="s">
        <v>8947</v>
      </c>
      <c r="D435" s="213" t="s">
        <v>3219</v>
      </c>
      <c r="E435" s="4" t="s">
        <v>1998</v>
      </c>
      <c r="F435" s="236"/>
      <c r="G435" s="346"/>
      <c r="H435" s="238"/>
    </row>
    <row r="436" spans="2:8">
      <c r="B436" s="235" t="s">
        <v>4851</v>
      </c>
      <c r="C436" s="554" t="s">
        <v>8948</v>
      </c>
      <c r="D436" s="213" t="s">
        <v>1367</v>
      </c>
      <c r="E436" s="4" t="s">
        <v>1998</v>
      </c>
      <c r="F436" s="236"/>
      <c r="G436" s="346"/>
      <c r="H436" s="238"/>
    </row>
    <row r="437" spans="2:8" ht="33">
      <c r="B437" s="235" t="s">
        <v>4853</v>
      </c>
      <c r="C437" s="554" t="s">
        <v>8949</v>
      </c>
      <c r="D437" s="213" t="s">
        <v>1356</v>
      </c>
      <c r="E437" s="4" t="s">
        <v>2337</v>
      </c>
      <c r="F437" s="236"/>
      <c r="G437" s="346"/>
      <c r="H437" s="238"/>
    </row>
    <row r="438" spans="2:8">
      <c r="B438" s="235" t="s">
        <v>8669</v>
      </c>
      <c r="C438" s="554" t="s">
        <v>8950</v>
      </c>
      <c r="D438" s="213" t="s">
        <v>1367</v>
      </c>
      <c r="E438" s="4" t="s">
        <v>1998</v>
      </c>
      <c r="F438" s="236"/>
      <c r="G438" s="346"/>
      <c r="H438" s="238"/>
    </row>
    <row r="439" spans="2:8" ht="33">
      <c r="B439" s="235" t="s">
        <v>4857</v>
      </c>
      <c r="C439" s="554" t="s">
        <v>8951</v>
      </c>
      <c r="D439" s="213">
        <v>3</v>
      </c>
      <c r="E439" s="4" t="s">
        <v>1998</v>
      </c>
      <c r="F439" s="236"/>
      <c r="G439" s="346"/>
      <c r="H439" s="238"/>
    </row>
    <row r="440" spans="2:8" ht="33">
      <c r="B440" s="235" t="s">
        <v>8672</v>
      </c>
      <c r="C440" s="554" t="s">
        <v>8952</v>
      </c>
      <c r="D440" s="213" t="s">
        <v>1367</v>
      </c>
      <c r="E440" s="4" t="s">
        <v>1998</v>
      </c>
      <c r="F440" s="236"/>
      <c r="G440" s="346"/>
      <c r="H440" s="238"/>
    </row>
    <row r="441" spans="2:8" ht="33">
      <c r="B441" s="235" t="s">
        <v>8674</v>
      </c>
      <c r="C441" s="554" t="s">
        <v>8953</v>
      </c>
      <c r="D441" s="213" t="s">
        <v>2158</v>
      </c>
      <c r="E441" s="4" t="s">
        <v>1998</v>
      </c>
      <c r="F441" s="236"/>
      <c r="G441" s="346"/>
      <c r="H441" s="238"/>
    </row>
    <row r="442" spans="2:8" ht="33">
      <c r="B442" s="235" t="s">
        <v>8676</v>
      </c>
      <c r="C442" s="554" t="s">
        <v>8954</v>
      </c>
      <c r="D442" s="213">
        <v>3</v>
      </c>
      <c r="E442" s="4" t="s">
        <v>1998</v>
      </c>
      <c r="F442" s="236"/>
      <c r="G442" s="346"/>
      <c r="H442" s="238"/>
    </row>
    <row r="443" spans="2:8" ht="33">
      <c r="B443" s="235" t="s">
        <v>4865</v>
      </c>
      <c r="C443" s="554" t="s">
        <v>8955</v>
      </c>
      <c r="D443" s="213">
        <v>1</v>
      </c>
      <c r="E443" s="4" t="s">
        <v>1998</v>
      </c>
      <c r="F443" s="236"/>
      <c r="G443" s="346"/>
      <c r="H443" s="238"/>
    </row>
    <row r="444" spans="2:8">
      <c r="B444" s="235" t="s">
        <v>8679</v>
      </c>
      <c r="C444" s="554" t="s">
        <v>8956</v>
      </c>
      <c r="D444" s="213" t="s">
        <v>4749</v>
      </c>
      <c r="E444" s="4" t="s">
        <v>1998</v>
      </c>
      <c r="F444" s="236"/>
      <c r="G444" s="346"/>
      <c r="H444" s="238"/>
    </row>
    <row r="445" spans="2:8" ht="33">
      <c r="B445" s="235" t="s">
        <v>4869</v>
      </c>
      <c r="C445" s="554" t="s">
        <v>8957</v>
      </c>
      <c r="D445" s="213" t="s">
        <v>1356</v>
      </c>
      <c r="E445" s="4" t="s">
        <v>2337</v>
      </c>
      <c r="F445" s="236"/>
      <c r="G445" s="346"/>
      <c r="H445" s="238"/>
    </row>
    <row r="446" spans="2:8">
      <c r="B446" s="235" t="s">
        <v>8682</v>
      </c>
      <c r="C446" s="554" t="s">
        <v>8958</v>
      </c>
      <c r="D446" s="213" t="s">
        <v>1367</v>
      </c>
      <c r="E446" s="4" t="s">
        <v>1998</v>
      </c>
      <c r="F446" s="236"/>
      <c r="G446" s="346"/>
      <c r="H446" s="238"/>
    </row>
    <row r="447" spans="2:8" ht="33">
      <c r="B447" s="235" t="s">
        <v>4873</v>
      </c>
      <c r="C447" s="554" t="s">
        <v>8959</v>
      </c>
      <c r="D447" s="213">
        <v>3</v>
      </c>
      <c r="E447" s="4" t="s">
        <v>1998</v>
      </c>
      <c r="F447" s="236"/>
      <c r="G447" s="346"/>
      <c r="H447" s="238"/>
    </row>
    <row r="448" spans="2:8" ht="33">
      <c r="B448" s="235" t="s">
        <v>8685</v>
      </c>
      <c r="C448" s="554" t="s">
        <v>8960</v>
      </c>
      <c r="D448" s="213" t="s">
        <v>1367</v>
      </c>
      <c r="E448" s="4" t="s">
        <v>1998</v>
      </c>
      <c r="F448" s="236"/>
      <c r="G448" s="346"/>
      <c r="H448" s="238"/>
    </row>
    <row r="449" spans="2:8" ht="33">
      <c r="B449" s="235" t="s">
        <v>8687</v>
      </c>
      <c r="C449" s="554" t="s">
        <v>8961</v>
      </c>
      <c r="D449" s="213" t="s">
        <v>2158</v>
      </c>
      <c r="E449" s="4" t="s">
        <v>1998</v>
      </c>
      <c r="F449" s="236"/>
      <c r="G449" s="346"/>
      <c r="H449" s="238"/>
    </row>
    <row r="450" spans="2:8" ht="33">
      <c r="B450" s="235" t="s">
        <v>8689</v>
      </c>
      <c r="C450" s="554" t="s">
        <v>8962</v>
      </c>
      <c r="D450" s="213">
        <v>3</v>
      </c>
      <c r="E450" s="4" t="s">
        <v>1998</v>
      </c>
      <c r="F450" s="236"/>
      <c r="G450" s="346"/>
      <c r="H450" s="238"/>
    </row>
    <row r="451" spans="2:8" ht="33">
      <c r="B451" s="235" t="s">
        <v>4881</v>
      </c>
      <c r="C451" s="554" t="s">
        <v>8963</v>
      </c>
      <c r="D451" s="213">
        <v>1</v>
      </c>
      <c r="E451" s="4" t="s">
        <v>1998</v>
      </c>
      <c r="F451" s="236"/>
      <c r="G451" s="346"/>
      <c r="H451" s="238"/>
    </row>
    <row r="452" spans="2:8">
      <c r="B452" s="235" t="s">
        <v>8692</v>
      </c>
      <c r="C452" s="554" t="s">
        <v>8964</v>
      </c>
      <c r="D452" s="213" t="s">
        <v>4749</v>
      </c>
      <c r="E452" s="4" t="s">
        <v>1998</v>
      </c>
      <c r="F452" s="236"/>
      <c r="G452" s="346"/>
      <c r="H452" s="238"/>
    </row>
    <row r="453" spans="2:8" ht="33">
      <c r="B453" s="235" t="s">
        <v>4885</v>
      </c>
      <c r="C453" s="554" t="s">
        <v>8965</v>
      </c>
      <c r="D453" s="213" t="s">
        <v>1356</v>
      </c>
      <c r="E453" s="4" t="s">
        <v>2337</v>
      </c>
      <c r="F453" s="236"/>
      <c r="G453" s="346"/>
      <c r="H453" s="238"/>
    </row>
    <row r="454" spans="2:8">
      <c r="B454" s="235" t="s">
        <v>8695</v>
      </c>
      <c r="C454" s="554" t="s">
        <v>8966</v>
      </c>
      <c r="D454" s="213" t="s">
        <v>1367</v>
      </c>
      <c r="E454" s="4" t="s">
        <v>1998</v>
      </c>
      <c r="F454" s="236"/>
      <c r="G454" s="346"/>
      <c r="H454" s="238"/>
    </row>
    <row r="455" spans="2:8" ht="33">
      <c r="B455" s="235" t="s">
        <v>4889</v>
      </c>
      <c r="C455" s="554" t="s">
        <v>8967</v>
      </c>
      <c r="D455" s="213">
        <v>3</v>
      </c>
      <c r="E455" s="4" t="s">
        <v>1998</v>
      </c>
      <c r="F455" s="236"/>
      <c r="G455" s="346"/>
      <c r="H455" s="238"/>
    </row>
    <row r="456" spans="2:8" ht="33">
      <c r="B456" s="235" t="s">
        <v>8698</v>
      </c>
      <c r="C456" s="554" t="s">
        <v>8968</v>
      </c>
      <c r="D456" s="213" t="s">
        <v>1367</v>
      </c>
      <c r="E456" s="4" t="s">
        <v>1998</v>
      </c>
      <c r="F456" s="236"/>
      <c r="G456" s="346"/>
      <c r="H456" s="238"/>
    </row>
    <row r="457" spans="2:8" ht="33">
      <c r="B457" s="235" t="s">
        <v>8700</v>
      </c>
      <c r="C457" s="554" t="s">
        <v>8969</v>
      </c>
      <c r="D457" s="213" t="s">
        <v>2158</v>
      </c>
      <c r="E457" s="4" t="s">
        <v>1998</v>
      </c>
      <c r="F457" s="236"/>
      <c r="G457" s="346"/>
      <c r="H457" s="238"/>
    </row>
    <row r="458" spans="2:8" ht="33">
      <c r="B458" s="235" t="s">
        <v>8702</v>
      </c>
      <c r="C458" s="554" t="s">
        <v>8970</v>
      </c>
      <c r="D458" s="213">
        <v>3</v>
      </c>
      <c r="E458" s="4" t="s">
        <v>1998</v>
      </c>
      <c r="F458" s="236"/>
      <c r="G458" s="346"/>
      <c r="H458" s="238"/>
    </row>
    <row r="459" spans="2:8" ht="33">
      <c r="B459" s="235" t="s">
        <v>8971</v>
      </c>
      <c r="C459" s="554" t="s">
        <v>8972</v>
      </c>
      <c r="D459" s="213">
        <v>1</v>
      </c>
      <c r="E459" s="4" t="s">
        <v>1998</v>
      </c>
      <c r="F459" s="236"/>
      <c r="G459" s="610"/>
      <c r="H459" s="238"/>
    </row>
    <row r="460" spans="2:8" ht="17.25" thickBot="1">
      <c r="B460" s="539" t="s">
        <v>8705</v>
      </c>
      <c r="C460" s="554" t="s">
        <v>8973</v>
      </c>
      <c r="D460" s="220" t="s">
        <v>4749</v>
      </c>
      <c r="E460" s="540" t="s">
        <v>1998</v>
      </c>
      <c r="F460" s="541"/>
      <c r="G460" s="614"/>
      <c r="H460" s="238"/>
    </row>
    <row r="461" spans="2:8" ht="20.100000000000001" customHeight="1" thickBot="1">
      <c r="B461" s="551" t="s">
        <v>8974</v>
      </c>
      <c r="C461" s="463"/>
      <c r="D461" s="464"/>
      <c r="E461" s="475"/>
      <c r="F461" s="475"/>
      <c r="G461" s="476"/>
      <c r="H461" s="238"/>
    </row>
    <row r="462" spans="2:8">
      <c r="B462" s="347" t="s">
        <v>7198</v>
      </c>
      <c r="C462" s="553" t="s">
        <v>8975</v>
      </c>
      <c r="D462" s="261" t="s">
        <v>1574</v>
      </c>
      <c r="E462" s="242" t="s">
        <v>7200</v>
      </c>
      <c r="F462" s="348"/>
      <c r="G462" s="485" t="s">
        <v>5235</v>
      </c>
      <c r="H462" s="238"/>
    </row>
    <row r="463" spans="2:8">
      <c r="B463" s="543" t="s">
        <v>8977</v>
      </c>
      <c r="C463" s="552" t="s">
        <v>8976</v>
      </c>
      <c r="D463" s="545" t="s">
        <v>1367</v>
      </c>
      <c r="E463" s="6" t="s">
        <v>1998</v>
      </c>
      <c r="F463" s="546"/>
      <c r="G463" s="301"/>
      <c r="H463" s="238"/>
    </row>
    <row r="464" spans="2:8">
      <c r="B464" s="235" t="s">
        <v>8548</v>
      </c>
      <c r="C464" s="552" t="s">
        <v>8978</v>
      </c>
      <c r="D464" s="213" t="s">
        <v>2158</v>
      </c>
      <c r="E464" s="4" t="s">
        <v>2337</v>
      </c>
      <c r="F464" s="236"/>
      <c r="G464" s="301"/>
      <c r="H464" s="238"/>
    </row>
    <row r="465" spans="2:8">
      <c r="B465" s="235" t="s">
        <v>8551</v>
      </c>
      <c r="C465" s="552" t="s">
        <v>8979</v>
      </c>
      <c r="D465" s="213" t="s">
        <v>1367</v>
      </c>
      <c r="E465" s="4" t="s">
        <v>1998</v>
      </c>
      <c r="F465" s="236"/>
      <c r="G465" s="301"/>
      <c r="H465" s="238"/>
    </row>
    <row r="466" spans="2:8">
      <c r="B466" s="235" t="s">
        <v>8554</v>
      </c>
      <c r="C466" s="552" t="s">
        <v>8980</v>
      </c>
      <c r="D466" s="213" t="s">
        <v>1367</v>
      </c>
      <c r="E466" s="4" t="s">
        <v>1998</v>
      </c>
      <c r="F466" s="236"/>
      <c r="G466" s="301"/>
      <c r="H466" s="238"/>
    </row>
    <row r="467" spans="2:8">
      <c r="B467" s="347" t="s">
        <v>8557</v>
      </c>
      <c r="C467" s="552" t="s">
        <v>8981</v>
      </c>
      <c r="D467" s="261" t="s">
        <v>2158</v>
      </c>
      <c r="E467" s="242" t="s">
        <v>2337</v>
      </c>
      <c r="F467" s="348"/>
      <c r="G467" s="301"/>
      <c r="H467" s="238"/>
    </row>
    <row r="468" spans="2:8">
      <c r="B468" s="347" t="s">
        <v>8560</v>
      </c>
      <c r="C468" s="552" t="s">
        <v>8982</v>
      </c>
      <c r="D468" s="261" t="s">
        <v>1367</v>
      </c>
      <c r="E468" s="242" t="s">
        <v>1998</v>
      </c>
      <c r="F468" s="348"/>
      <c r="G468" s="301"/>
      <c r="H468" s="238"/>
    </row>
    <row r="469" spans="2:8" ht="17.25" thickBot="1">
      <c r="B469" s="347" t="s">
        <v>809</v>
      </c>
      <c r="C469" s="552" t="s">
        <v>8983</v>
      </c>
      <c r="D469" s="261" t="s">
        <v>1367</v>
      </c>
      <c r="E469" s="242" t="s">
        <v>1998</v>
      </c>
      <c r="F469" s="348"/>
      <c r="G469" s="302"/>
      <c r="H469" s="238"/>
    </row>
    <row r="470" spans="2:8" ht="20.100000000000001" customHeight="1" thickBot="1">
      <c r="B470" s="474" t="s">
        <v>8564</v>
      </c>
      <c r="C470" s="463"/>
      <c r="D470" s="464"/>
      <c r="E470" s="475"/>
      <c r="F470" s="475"/>
      <c r="G470" s="476"/>
      <c r="H470" s="238"/>
    </row>
    <row r="471" spans="2:8" ht="20.100000000000001" customHeight="1" thickBot="1">
      <c r="B471" s="474" t="s">
        <v>4715</v>
      </c>
      <c r="C471" s="463"/>
      <c r="D471" s="464"/>
      <c r="E471" s="475"/>
      <c r="F471" s="475"/>
      <c r="G471" s="476"/>
      <c r="H471" s="238"/>
    </row>
    <row r="472" spans="2:8">
      <c r="B472" s="438" t="s">
        <v>8565</v>
      </c>
      <c r="C472" s="553" t="s">
        <v>8984</v>
      </c>
      <c r="D472" s="207" t="s">
        <v>1367</v>
      </c>
      <c r="E472" s="431" t="s">
        <v>1998</v>
      </c>
      <c r="F472" s="432"/>
      <c r="G472" s="485" t="s">
        <v>8985</v>
      </c>
      <c r="H472" s="238"/>
    </row>
    <row r="473" spans="2:8">
      <c r="B473" s="235" t="s">
        <v>4719</v>
      </c>
      <c r="C473" s="553" t="s">
        <v>8986</v>
      </c>
      <c r="D473" s="213" t="s">
        <v>3219</v>
      </c>
      <c r="E473" s="4" t="s">
        <v>1998</v>
      </c>
      <c r="F473" s="236"/>
      <c r="G473" s="301"/>
      <c r="H473" s="238"/>
    </row>
    <row r="474" spans="2:8">
      <c r="B474" s="235" t="s">
        <v>4723</v>
      </c>
      <c r="C474" s="553" t="s">
        <v>8987</v>
      </c>
      <c r="D474" s="213" t="s">
        <v>1367</v>
      </c>
      <c r="E474" s="4" t="s">
        <v>1998</v>
      </c>
      <c r="F474" s="236"/>
      <c r="G474" s="301"/>
      <c r="H474" s="238"/>
    </row>
    <row r="475" spans="2:8" ht="33">
      <c r="B475" s="235" t="s">
        <v>4726</v>
      </c>
      <c r="C475" s="553" t="s">
        <v>8988</v>
      </c>
      <c r="D475" s="213" t="s">
        <v>1356</v>
      </c>
      <c r="E475" s="4" t="s">
        <v>2337</v>
      </c>
      <c r="F475" s="236"/>
      <c r="G475" s="301"/>
      <c r="H475" s="238"/>
    </row>
    <row r="476" spans="2:8">
      <c r="B476" s="235" t="s">
        <v>8572</v>
      </c>
      <c r="C476" s="553" t="s">
        <v>8989</v>
      </c>
      <c r="D476" s="213" t="s">
        <v>1367</v>
      </c>
      <c r="E476" s="4" t="s">
        <v>1998</v>
      </c>
      <c r="F476" s="236"/>
      <c r="G476" s="301"/>
      <c r="H476" s="238"/>
    </row>
    <row r="477" spans="2:8" ht="33">
      <c r="B477" s="235" t="s">
        <v>4732</v>
      </c>
      <c r="C477" s="553" t="s">
        <v>8990</v>
      </c>
      <c r="D477" s="213">
        <v>3</v>
      </c>
      <c r="E477" s="4" t="s">
        <v>1998</v>
      </c>
      <c r="F477" s="236"/>
      <c r="G477" s="301"/>
      <c r="H477" s="238"/>
    </row>
    <row r="478" spans="2:8" ht="33">
      <c r="B478" s="235" t="s">
        <v>8576</v>
      </c>
      <c r="C478" s="553" t="s">
        <v>8991</v>
      </c>
      <c r="D478" s="213" t="s">
        <v>1367</v>
      </c>
      <c r="E478" s="4" t="s">
        <v>1998</v>
      </c>
      <c r="F478" s="236"/>
      <c r="G478" s="301"/>
      <c r="H478" s="238"/>
    </row>
    <row r="479" spans="2:8" ht="33">
      <c r="B479" s="235" t="s">
        <v>8578</v>
      </c>
      <c r="C479" s="553" t="s">
        <v>8992</v>
      </c>
      <c r="D479" s="213" t="s">
        <v>2158</v>
      </c>
      <c r="E479" s="4" t="s">
        <v>1998</v>
      </c>
      <c r="F479" s="236"/>
      <c r="G479" s="301"/>
      <c r="H479" s="238"/>
    </row>
    <row r="480" spans="2:8" ht="33">
      <c r="B480" s="235" t="s">
        <v>8580</v>
      </c>
      <c r="C480" s="553" t="s">
        <v>8993</v>
      </c>
      <c r="D480" s="213">
        <v>3</v>
      </c>
      <c r="E480" s="4" t="s">
        <v>1998</v>
      </c>
      <c r="F480" s="236"/>
      <c r="G480" s="301"/>
      <c r="H480" s="238"/>
    </row>
    <row r="481" spans="2:8" ht="33">
      <c r="B481" s="235" t="s">
        <v>4744</v>
      </c>
      <c r="C481" s="553" t="s">
        <v>8994</v>
      </c>
      <c r="D481" s="213">
        <v>1</v>
      </c>
      <c r="E481" s="4" t="s">
        <v>1998</v>
      </c>
      <c r="F481" s="236"/>
      <c r="G481" s="301"/>
      <c r="H481" s="238"/>
    </row>
    <row r="482" spans="2:8">
      <c r="B482" s="235" t="s">
        <v>8584</v>
      </c>
      <c r="C482" s="553" t="s">
        <v>8995</v>
      </c>
      <c r="D482" s="213" t="s">
        <v>4749</v>
      </c>
      <c r="E482" s="4" t="s">
        <v>1998</v>
      </c>
      <c r="F482" s="236"/>
      <c r="G482" s="301"/>
      <c r="H482" s="238"/>
    </row>
    <row r="483" spans="2:8" ht="33">
      <c r="B483" s="235" t="s">
        <v>4751</v>
      </c>
      <c r="C483" s="553" t="s">
        <v>8996</v>
      </c>
      <c r="D483" s="213" t="s">
        <v>1356</v>
      </c>
      <c r="E483" s="4" t="s">
        <v>2337</v>
      </c>
      <c r="F483" s="236"/>
      <c r="G483" s="301"/>
      <c r="H483" s="238"/>
    </row>
    <row r="484" spans="2:8">
      <c r="B484" s="235" t="s">
        <v>8589</v>
      </c>
      <c r="C484" s="553" t="s">
        <v>8997</v>
      </c>
      <c r="D484" s="213" t="s">
        <v>1367</v>
      </c>
      <c r="E484" s="4" t="s">
        <v>1998</v>
      </c>
      <c r="F484" s="236"/>
      <c r="G484" s="301"/>
      <c r="H484" s="238"/>
    </row>
    <row r="485" spans="2:8" ht="33">
      <c r="B485" s="235" t="s">
        <v>4756</v>
      </c>
      <c r="C485" s="553" t="s">
        <v>8998</v>
      </c>
      <c r="D485" s="213">
        <v>3</v>
      </c>
      <c r="E485" s="4" t="s">
        <v>1998</v>
      </c>
      <c r="F485" s="236"/>
      <c r="G485" s="301"/>
      <c r="H485" s="238"/>
    </row>
    <row r="486" spans="2:8" ht="33">
      <c r="B486" s="235" t="s">
        <v>8592</v>
      </c>
      <c r="C486" s="553" t="s">
        <v>8999</v>
      </c>
      <c r="D486" s="213" t="s">
        <v>1367</v>
      </c>
      <c r="E486" s="4" t="s">
        <v>1998</v>
      </c>
      <c r="F486" s="236"/>
      <c r="G486" s="301"/>
      <c r="H486" s="238"/>
    </row>
    <row r="487" spans="2:8" ht="33">
      <c r="B487" s="235" t="s">
        <v>8594</v>
      </c>
      <c r="C487" s="553" t="s">
        <v>9000</v>
      </c>
      <c r="D487" s="213" t="s">
        <v>2158</v>
      </c>
      <c r="E487" s="4" t="s">
        <v>1998</v>
      </c>
      <c r="F487" s="236"/>
      <c r="G487" s="301"/>
      <c r="H487" s="238"/>
    </row>
    <row r="488" spans="2:8" ht="33">
      <c r="B488" s="235" t="s">
        <v>8596</v>
      </c>
      <c r="C488" s="553" t="s">
        <v>9001</v>
      </c>
      <c r="D488" s="213">
        <v>3</v>
      </c>
      <c r="E488" s="4" t="s">
        <v>1998</v>
      </c>
      <c r="F488" s="236"/>
      <c r="G488" s="301"/>
      <c r="H488" s="238"/>
    </row>
    <row r="489" spans="2:8" ht="33">
      <c r="B489" s="235" t="s">
        <v>4764</v>
      </c>
      <c r="C489" s="553" t="s">
        <v>9002</v>
      </c>
      <c r="D489" s="213">
        <v>1</v>
      </c>
      <c r="E489" s="4" t="s">
        <v>1998</v>
      </c>
      <c r="F489" s="236"/>
      <c r="G489" s="301"/>
      <c r="H489" s="238"/>
    </row>
    <row r="490" spans="2:8">
      <c r="B490" s="235" t="s">
        <v>8599</v>
      </c>
      <c r="C490" s="553" t="s">
        <v>9003</v>
      </c>
      <c r="D490" s="213" t="s">
        <v>4749</v>
      </c>
      <c r="E490" s="4" t="s">
        <v>1998</v>
      </c>
      <c r="F490" s="236"/>
      <c r="G490" s="301"/>
      <c r="H490" s="238"/>
    </row>
    <row r="491" spans="2:8" ht="33">
      <c r="B491" s="235" t="s">
        <v>4768</v>
      </c>
      <c r="C491" s="553" t="s">
        <v>9004</v>
      </c>
      <c r="D491" s="213" t="s">
        <v>1356</v>
      </c>
      <c r="E491" s="4" t="s">
        <v>2337</v>
      </c>
      <c r="F491" s="236"/>
      <c r="G491" s="301"/>
      <c r="H491" s="238"/>
    </row>
    <row r="492" spans="2:8">
      <c r="B492" s="235" t="s">
        <v>8603</v>
      </c>
      <c r="C492" s="553" t="s">
        <v>9005</v>
      </c>
      <c r="D492" s="213" t="s">
        <v>1367</v>
      </c>
      <c r="E492" s="4" t="s">
        <v>1998</v>
      </c>
      <c r="F492" s="236"/>
      <c r="G492" s="301"/>
      <c r="H492" s="238"/>
    </row>
    <row r="493" spans="2:8" ht="33">
      <c r="B493" s="235" t="s">
        <v>4773</v>
      </c>
      <c r="C493" s="553" t="s">
        <v>9006</v>
      </c>
      <c r="D493" s="213">
        <v>3</v>
      </c>
      <c r="E493" s="4" t="s">
        <v>1998</v>
      </c>
      <c r="F493" s="236"/>
      <c r="G493" s="301"/>
      <c r="H493" s="238"/>
    </row>
    <row r="494" spans="2:8" ht="33">
      <c r="B494" s="235" t="s">
        <v>8606</v>
      </c>
      <c r="C494" s="553" t="s">
        <v>9007</v>
      </c>
      <c r="D494" s="213" t="s">
        <v>1367</v>
      </c>
      <c r="E494" s="4" t="s">
        <v>1998</v>
      </c>
      <c r="F494" s="236"/>
      <c r="G494" s="301"/>
      <c r="H494" s="238"/>
    </row>
    <row r="495" spans="2:8" ht="33">
      <c r="B495" s="235" t="s">
        <v>8608</v>
      </c>
      <c r="C495" s="553" t="s">
        <v>9008</v>
      </c>
      <c r="D495" s="213" t="s">
        <v>2158</v>
      </c>
      <c r="E495" s="4" t="s">
        <v>1998</v>
      </c>
      <c r="F495" s="236"/>
      <c r="G495" s="301"/>
      <c r="H495" s="238"/>
    </row>
    <row r="496" spans="2:8" ht="33">
      <c r="B496" s="235" t="s">
        <v>8610</v>
      </c>
      <c r="C496" s="553" t="s">
        <v>9009</v>
      </c>
      <c r="D496" s="213">
        <v>3</v>
      </c>
      <c r="E496" s="4" t="s">
        <v>1998</v>
      </c>
      <c r="F496" s="236"/>
      <c r="G496" s="301"/>
      <c r="H496" s="238"/>
    </row>
    <row r="497" spans="2:8" ht="33">
      <c r="B497" s="235" t="s">
        <v>4781</v>
      </c>
      <c r="C497" s="553" t="s">
        <v>9010</v>
      </c>
      <c r="D497" s="213">
        <v>1</v>
      </c>
      <c r="E497" s="4" t="s">
        <v>1998</v>
      </c>
      <c r="F497" s="236"/>
      <c r="G497" s="301"/>
      <c r="H497" s="238"/>
    </row>
    <row r="498" spans="2:8" ht="17.25" thickBot="1">
      <c r="B498" s="235" t="s">
        <v>8613</v>
      </c>
      <c r="C498" s="553" t="s">
        <v>9011</v>
      </c>
      <c r="D498" s="213" t="s">
        <v>4749</v>
      </c>
      <c r="E498" s="4" t="s">
        <v>1998</v>
      </c>
      <c r="F498" s="236"/>
      <c r="G498" s="302"/>
      <c r="H498" s="238"/>
    </row>
    <row r="499" spans="2:8" ht="20.100000000000001" customHeight="1" thickBot="1">
      <c r="B499" s="474" t="s">
        <v>4785</v>
      </c>
      <c r="C499" s="463"/>
      <c r="D499" s="464"/>
      <c r="E499" s="475"/>
      <c r="F499" s="475"/>
      <c r="G499" s="476"/>
      <c r="H499" s="238"/>
    </row>
    <row r="500" spans="2:8">
      <c r="B500" s="438" t="s">
        <v>8615</v>
      </c>
      <c r="C500" s="554" t="s">
        <v>9012</v>
      </c>
      <c r="D500" s="207" t="s">
        <v>4749</v>
      </c>
      <c r="E500" s="431" t="s">
        <v>1998</v>
      </c>
      <c r="F500" s="432"/>
      <c r="G500" s="555" t="s">
        <v>9013</v>
      </c>
      <c r="H500" s="238"/>
    </row>
    <row r="501" spans="2:8" ht="30" customHeight="1">
      <c r="B501" s="235" t="s">
        <v>8618</v>
      </c>
      <c r="C501" s="554" t="s">
        <v>9014</v>
      </c>
      <c r="D501" s="213" t="s">
        <v>1367</v>
      </c>
      <c r="E501" s="4" t="s">
        <v>1998</v>
      </c>
      <c r="F501" s="236"/>
      <c r="G501" s="556"/>
      <c r="H501" s="238"/>
    </row>
    <row r="502" spans="2:8">
      <c r="B502" s="235" t="s">
        <v>4792</v>
      </c>
      <c r="C502" s="554" t="s">
        <v>9015</v>
      </c>
      <c r="D502" s="213" t="s">
        <v>3219</v>
      </c>
      <c r="E502" s="4" t="s">
        <v>1998</v>
      </c>
      <c r="F502" s="236"/>
      <c r="G502" s="556"/>
      <c r="H502" s="238"/>
    </row>
    <row r="503" spans="2:8">
      <c r="B503" s="235" t="s">
        <v>4794</v>
      </c>
      <c r="C503" s="554" t="s">
        <v>9016</v>
      </c>
      <c r="D503" s="213" t="s">
        <v>1367</v>
      </c>
      <c r="E503" s="4" t="s">
        <v>1998</v>
      </c>
      <c r="F503" s="236"/>
      <c r="G503" s="556"/>
      <c r="H503" s="238"/>
    </row>
    <row r="504" spans="2:8" ht="33">
      <c r="B504" s="235" t="s">
        <v>4796</v>
      </c>
      <c r="C504" s="554" t="s">
        <v>9017</v>
      </c>
      <c r="D504" s="213" t="s">
        <v>1356</v>
      </c>
      <c r="E504" s="4" t="s">
        <v>2337</v>
      </c>
      <c r="F504" s="236"/>
      <c r="G504" s="556"/>
      <c r="H504" s="238"/>
    </row>
    <row r="505" spans="2:8">
      <c r="B505" s="235" t="s">
        <v>8623</v>
      </c>
      <c r="C505" s="554" t="s">
        <v>9018</v>
      </c>
      <c r="D505" s="213" t="s">
        <v>1367</v>
      </c>
      <c r="E505" s="4" t="s">
        <v>1998</v>
      </c>
      <c r="F505" s="236"/>
      <c r="G505" s="556"/>
      <c r="H505" s="238"/>
    </row>
    <row r="506" spans="2:8" ht="33">
      <c r="B506" s="235" t="s">
        <v>4800</v>
      </c>
      <c r="C506" s="554" t="s">
        <v>9019</v>
      </c>
      <c r="D506" s="213">
        <v>3</v>
      </c>
      <c r="E506" s="4" t="s">
        <v>1998</v>
      </c>
      <c r="F506" s="236"/>
      <c r="G506" s="556"/>
      <c r="H506" s="238"/>
    </row>
    <row r="507" spans="2:8" ht="33">
      <c r="B507" s="235" t="s">
        <v>8626</v>
      </c>
      <c r="C507" s="554" t="s">
        <v>9020</v>
      </c>
      <c r="D507" s="213" t="s">
        <v>1367</v>
      </c>
      <c r="E507" s="4" t="s">
        <v>1998</v>
      </c>
      <c r="F507" s="236"/>
      <c r="G507" s="556"/>
      <c r="H507" s="238"/>
    </row>
    <row r="508" spans="2:8" ht="33">
      <c r="B508" s="235" t="s">
        <v>8628</v>
      </c>
      <c r="C508" s="554" t="s">
        <v>9021</v>
      </c>
      <c r="D508" s="213" t="s">
        <v>2158</v>
      </c>
      <c r="E508" s="4" t="s">
        <v>1998</v>
      </c>
      <c r="F508" s="236"/>
      <c r="G508" s="556"/>
      <c r="H508" s="238"/>
    </row>
    <row r="509" spans="2:8" ht="33">
      <c r="B509" s="235" t="s">
        <v>8630</v>
      </c>
      <c r="C509" s="554" t="s">
        <v>9022</v>
      </c>
      <c r="D509" s="213">
        <v>3</v>
      </c>
      <c r="E509" s="4" t="s">
        <v>1998</v>
      </c>
      <c r="F509" s="236"/>
      <c r="G509" s="556"/>
      <c r="H509" s="238"/>
    </row>
    <row r="510" spans="2:8" ht="33">
      <c r="B510" s="235" t="s">
        <v>4808</v>
      </c>
      <c r="C510" s="554" t="s">
        <v>9023</v>
      </c>
      <c r="D510" s="213">
        <v>1</v>
      </c>
      <c r="E510" s="4" t="s">
        <v>1998</v>
      </c>
      <c r="F510" s="236"/>
      <c r="G510" s="556"/>
      <c r="H510" s="238"/>
    </row>
    <row r="511" spans="2:8">
      <c r="B511" s="235" t="s">
        <v>8633</v>
      </c>
      <c r="C511" s="554" t="s">
        <v>9024</v>
      </c>
      <c r="D511" s="213" t="s">
        <v>4749</v>
      </c>
      <c r="E511" s="4" t="s">
        <v>1998</v>
      </c>
      <c r="F511" s="236"/>
      <c r="G511" s="556"/>
      <c r="H511" s="238"/>
    </row>
    <row r="512" spans="2:8" ht="33">
      <c r="B512" s="235" t="s">
        <v>4812</v>
      </c>
      <c r="C512" s="554" t="s">
        <v>9025</v>
      </c>
      <c r="D512" s="213" t="s">
        <v>1356</v>
      </c>
      <c r="E512" s="4" t="s">
        <v>2337</v>
      </c>
      <c r="F512" s="236"/>
      <c r="G512" s="556"/>
      <c r="H512" s="238"/>
    </row>
    <row r="513" spans="2:8">
      <c r="B513" s="235" t="s">
        <v>8636</v>
      </c>
      <c r="C513" s="554" t="s">
        <v>9026</v>
      </c>
      <c r="D513" s="213" t="s">
        <v>1367</v>
      </c>
      <c r="E513" s="4" t="s">
        <v>1998</v>
      </c>
      <c r="F513" s="236"/>
      <c r="G513" s="556"/>
      <c r="H513" s="238"/>
    </row>
    <row r="514" spans="2:8" ht="33">
      <c r="B514" s="235" t="s">
        <v>4816</v>
      </c>
      <c r="C514" s="554" t="s">
        <v>9027</v>
      </c>
      <c r="D514" s="213">
        <v>3</v>
      </c>
      <c r="E514" s="4" t="s">
        <v>1998</v>
      </c>
      <c r="F514" s="236"/>
      <c r="G514" s="556"/>
      <c r="H514" s="238"/>
    </row>
    <row r="515" spans="2:8" ht="33">
      <c r="B515" s="235" t="s">
        <v>8639</v>
      </c>
      <c r="C515" s="554" t="s">
        <v>9028</v>
      </c>
      <c r="D515" s="213" t="s">
        <v>1367</v>
      </c>
      <c r="E515" s="4" t="s">
        <v>1998</v>
      </c>
      <c r="F515" s="236"/>
      <c r="G515" s="556"/>
      <c r="H515" s="238"/>
    </row>
    <row r="516" spans="2:8" ht="33">
      <c r="B516" s="235" t="s">
        <v>8641</v>
      </c>
      <c r="C516" s="554" t="s">
        <v>9029</v>
      </c>
      <c r="D516" s="213" t="s">
        <v>2158</v>
      </c>
      <c r="E516" s="4" t="s">
        <v>1998</v>
      </c>
      <c r="F516" s="236"/>
      <c r="G516" s="556"/>
      <c r="H516" s="238"/>
    </row>
    <row r="517" spans="2:8" ht="33">
      <c r="B517" s="235" t="s">
        <v>8643</v>
      </c>
      <c r="C517" s="554" t="s">
        <v>9030</v>
      </c>
      <c r="D517" s="213">
        <v>3</v>
      </c>
      <c r="E517" s="4" t="s">
        <v>1998</v>
      </c>
      <c r="F517" s="236"/>
      <c r="G517" s="556"/>
      <c r="H517" s="238"/>
    </row>
    <row r="518" spans="2:8" ht="33">
      <c r="B518" s="235" t="s">
        <v>4824</v>
      </c>
      <c r="C518" s="554" t="s">
        <v>9031</v>
      </c>
      <c r="D518" s="213">
        <v>1</v>
      </c>
      <c r="E518" s="4" t="s">
        <v>1998</v>
      </c>
      <c r="F518" s="236"/>
      <c r="G518" s="556"/>
      <c r="H518" s="238"/>
    </row>
    <row r="519" spans="2:8">
      <c r="B519" s="235" t="s">
        <v>8646</v>
      </c>
      <c r="C519" s="554" t="s">
        <v>9032</v>
      </c>
      <c r="D519" s="213" t="s">
        <v>4749</v>
      </c>
      <c r="E519" s="4" t="s">
        <v>1998</v>
      </c>
      <c r="F519" s="236"/>
      <c r="G519" s="556"/>
      <c r="H519" s="238"/>
    </row>
    <row r="520" spans="2:8" ht="33">
      <c r="B520" s="235" t="s">
        <v>4828</v>
      </c>
      <c r="C520" s="554" t="s">
        <v>9033</v>
      </c>
      <c r="D520" s="213" t="s">
        <v>1356</v>
      </c>
      <c r="E520" s="4" t="s">
        <v>2337</v>
      </c>
      <c r="F520" s="236"/>
      <c r="G520" s="556"/>
      <c r="H520" s="238"/>
    </row>
    <row r="521" spans="2:8">
      <c r="B521" s="235" t="s">
        <v>8649</v>
      </c>
      <c r="C521" s="554" t="s">
        <v>9034</v>
      </c>
      <c r="D521" s="213" t="s">
        <v>1367</v>
      </c>
      <c r="E521" s="4" t="s">
        <v>1998</v>
      </c>
      <c r="F521" s="236"/>
      <c r="G521" s="556"/>
      <c r="H521" s="238"/>
    </row>
    <row r="522" spans="2:8" ht="33">
      <c r="B522" s="235" t="s">
        <v>4832</v>
      </c>
      <c r="C522" s="554" t="s">
        <v>9035</v>
      </c>
      <c r="D522" s="213">
        <v>3</v>
      </c>
      <c r="E522" s="4" t="s">
        <v>1998</v>
      </c>
      <c r="F522" s="236"/>
      <c r="G522" s="556"/>
      <c r="H522" s="238"/>
    </row>
    <row r="523" spans="2:8" ht="33">
      <c r="B523" s="235" t="s">
        <v>8652</v>
      </c>
      <c r="C523" s="554" t="s">
        <v>9036</v>
      </c>
      <c r="D523" s="213" t="s">
        <v>1367</v>
      </c>
      <c r="E523" s="4" t="s">
        <v>1998</v>
      </c>
      <c r="F523" s="236"/>
      <c r="G523" s="556"/>
      <c r="H523" s="238"/>
    </row>
    <row r="524" spans="2:8" ht="33">
      <c r="B524" s="235" t="s">
        <v>8654</v>
      </c>
      <c r="C524" s="554" t="s">
        <v>9037</v>
      </c>
      <c r="D524" s="213" t="s">
        <v>2158</v>
      </c>
      <c r="E524" s="4" t="s">
        <v>1998</v>
      </c>
      <c r="F524" s="236"/>
      <c r="G524" s="556"/>
      <c r="H524" s="238"/>
    </row>
    <row r="525" spans="2:8" ht="33">
      <c r="B525" s="235" t="s">
        <v>8656</v>
      </c>
      <c r="C525" s="554" t="s">
        <v>9038</v>
      </c>
      <c r="D525" s="213">
        <v>3</v>
      </c>
      <c r="E525" s="4" t="s">
        <v>1998</v>
      </c>
      <c r="F525" s="236"/>
      <c r="G525" s="556"/>
      <c r="H525" s="238"/>
    </row>
    <row r="526" spans="2:8" ht="33">
      <c r="B526" s="235" t="s">
        <v>4840</v>
      </c>
      <c r="C526" s="554" t="s">
        <v>9039</v>
      </c>
      <c r="D526" s="213">
        <v>1</v>
      </c>
      <c r="E526" s="4" t="s">
        <v>1998</v>
      </c>
      <c r="F526" s="236"/>
      <c r="G526" s="556"/>
      <c r="H526" s="238"/>
    </row>
    <row r="527" spans="2:8" ht="17.25" thickBot="1">
      <c r="B527" s="235" t="s">
        <v>8659</v>
      </c>
      <c r="C527" s="554" t="s">
        <v>9040</v>
      </c>
      <c r="D527" s="213" t="s">
        <v>4749</v>
      </c>
      <c r="E527" s="4" t="s">
        <v>1998</v>
      </c>
      <c r="F527" s="236"/>
      <c r="G527" s="557"/>
      <c r="H527" s="238"/>
    </row>
    <row r="528" spans="2:8" ht="20.100000000000001" customHeight="1" thickBot="1">
      <c r="B528" s="474" t="s">
        <v>4960</v>
      </c>
      <c r="C528" s="463"/>
      <c r="D528" s="464"/>
      <c r="E528" s="475"/>
      <c r="F528" s="475"/>
      <c r="G528" s="476"/>
      <c r="H528" s="238"/>
    </row>
    <row r="529" spans="2:8">
      <c r="B529" s="438" t="s">
        <v>8661</v>
      </c>
      <c r="C529" s="554" t="s">
        <v>9041</v>
      </c>
      <c r="D529" s="207" t="s">
        <v>2277</v>
      </c>
      <c r="E529" s="431" t="s">
        <v>1998</v>
      </c>
      <c r="F529" s="432"/>
      <c r="G529" s="485" t="s">
        <v>9042</v>
      </c>
      <c r="H529" s="238"/>
    </row>
    <row r="530" spans="2:8">
      <c r="B530" s="235" t="s">
        <v>8664</v>
      </c>
      <c r="C530" s="554" t="s">
        <v>9043</v>
      </c>
      <c r="D530" s="213" t="s">
        <v>1367</v>
      </c>
      <c r="E530" s="4" t="s">
        <v>1998</v>
      </c>
      <c r="F530" s="236"/>
      <c r="G530" s="346"/>
      <c r="H530" s="238"/>
    </row>
    <row r="531" spans="2:8">
      <c r="B531" s="235" t="s">
        <v>4849</v>
      </c>
      <c r="C531" s="554" t="s">
        <v>9044</v>
      </c>
      <c r="D531" s="213" t="s">
        <v>3219</v>
      </c>
      <c r="E531" s="4" t="s">
        <v>1998</v>
      </c>
      <c r="F531" s="236"/>
      <c r="G531" s="346"/>
      <c r="H531" s="238"/>
    </row>
    <row r="532" spans="2:8">
      <c r="B532" s="235" t="s">
        <v>4851</v>
      </c>
      <c r="C532" s="554" t="s">
        <v>9045</v>
      </c>
      <c r="D532" s="213" t="s">
        <v>1367</v>
      </c>
      <c r="E532" s="4" t="s">
        <v>1998</v>
      </c>
      <c r="F532" s="236"/>
      <c r="G532" s="346"/>
      <c r="H532" s="238"/>
    </row>
    <row r="533" spans="2:8" ht="33">
      <c r="B533" s="235" t="s">
        <v>4853</v>
      </c>
      <c r="C533" s="554" t="s">
        <v>9046</v>
      </c>
      <c r="D533" s="213" t="s">
        <v>1356</v>
      </c>
      <c r="E533" s="4" t="s">
        <v>2337</v>
      </c>
      <c r="F533" s="236"/>
      <c r="G533" s="346"/>
      <c r="H533" s="238"/>
    </row>
    <row r="534" spans="2:8">
      <c r="B534" s="235" t="s">
        <v>8669</v>
      </c>
      <c r="C534" s="554" t="s">
        <v>9047</v>
      </c>
      <c r="D534" s="213" t="s">
        <v>1367</v>
      </c>
      <c r="E534" s="4" t="s">
        <v>1998</v>
      </c>
      <c r="F534" s="236"/>
      <c r="G534" s="346"/>
      <c r="H534" s="238"/>
    </row>
    <row r="535" spans="2:8" ht="33">
      <c r="B535" s="235" t="s">
        <v>4857</v>
      </c>
      <c r="C535" s="554" t="s">
        <v>9048</v>
      </c>
      <c r="D535" s="213">
        <v>3</v>
      </c>
      <c r="E535" s="4" t="s">
        <v>1998</v>
      </c>
      <c r="F535" s="236"/>
      <c r="G535" s="346"/>
      <c r="H535" s="238"/>
    </row>
    <row r="536" spans="2:8" ht="33">
      <c r="B536" s="235" t="s">
        <v>8672</v>
      </c>
      <c r="C536" s="554" t="s">
        <v>9049</v>
      </c>
      <c r="D536" s="213" t="s">
        <v>1367</v>
      </c>
      <c r="E536" s="4" t="s">
        <v>1998</v>
      </c>
      <c r="F536" s="236"/>
      <c r="G536" s="346"/>
      <c r="H536" s="238"/>
    </row>
    <row r="537" spans="2:8" ht="33">
      <c r="B537" s="235" t="s">
        <v>8674</v>
      </c>
      <c r="C537" s="554" t="s">
        <v>9050</v>
      </c>
      <c r="D537" s="213" t="s">
        <v>2158</v>
      </c>
      <c r="E537" s="4" t="s">
        <v>1998</v>
      </c>
      <c r="F537" s="236"/>
      <c r="G537" s="346"/>
      <c r="H537" s="238"/>
    </row>
    <row r="538" spans="2:8" ht="33">
      <c r="B538" s="235" t="s">
        <v>8676</v>
      </c>
      <c r="C538" s="554" t="s">
        <v>9051</v>
      </c>
      <c r="D538" s="213">
        <v>3</v>
      </c>
      <c r="E538" s="4" t="s">
        <v>1998</v>
      </c>
      <c r="F538" s="236"/>
      <c r="G538" s="346"/>
      <c r="H538" s="238"/>
    </row>
    <row r="539" spans="2:8" ht="33">
      <c r="B539" s="235" t="s">
        <v>4865</v>
      </c>
      <c r="C539" s="554" t="s">
        <v>9052</v>
      </c>
      <c r="D539" s="213">
        <v>1</v>
      </c>
      <c r="E539" s="4" t="s">
        <v>1998</v>
      </c>
      <c r="F539" s="236"/>
      <c r="G539" s="346"/>
      <c r="H539" s="238"/>
    </row>
    <row r="540" spans="2:8">
      <c r="B540" s="235" t="s">
        <v>8679</v>
      </c>
      <c r="C540" s="554" t="s">
        <v>9053</v>
      </c>
      <c r="D540" s="213" t="s">
        <v>4749</v>
      </c>
      <c r="E540" s="4" t="s">
        <v>1998</v>
      </c>
      <c r="F540" s="236"/>
      <c r="G540" s="346"/>
      <c r="H540" s="238"/>
    </row>
    <row r="541" spans="2:8" ht="33">
      <c r="B541" s="235" t="s">
        <v>4869</v>
      </c>
      <c r="C541" s="554" t="s">
        <v>9054</v>
      </c>
      <c r="D541" s="213" t="s">
        <v>1356</v>
      </c>
      <c r="E541" s="4" t="s">
        <v>2337</v>
      </c>
      <c r="F541" s="236"/>
      <c r="G541" s="346"/>
      <c r="H541" s="238"/>
    </row>
    <row r="542" spans="2:8">
      <c r="B542" s="235" t="s">
        <v>8682</v>
      </c>
      <c r="C542" s="554" t="s">
        <v>9055</v>
      </c>
      <c r="D542" s="213" t="s">
        <v>1367</v>
      </c>
      <c r="E542" s="4" t="s">
        <v>1998</v>
      </c>
      <c r="F542" s="236"/>
      <c r="G542" s="346"/>
      <c r="H542" s="238"/>
    </row>
    <row r="543" spans="2:8" ht="33">
      <c r="B543" s="235" t="s">
        <v>4873</v>
      </c>
      <c r="C543" s="554" t="s">
        <v>9056</v>
      </c>
      <c r="D543" s="213">
        <v>3</v>
      </c>
      <c r="E543" s="4" t="s">
        <v>1998</v>
      </c>
      <c r="F543" s="236"/>
      <c r="G543" s="346"/>
      <c r="H543" s="238"/>
    </row>
    <row r="544" spans="2:8" ht="33">
      <c r="B544" s="235" t="s">
        <v>8685</v>
      </c>
      <c r="C544" s="554" t="s">
        <v>9057</v>
      </c>
      <c r="D544" s="213" t="s">
        <v>1367</v>
      </c>
      <c r="E544" s="4" t="s">
        <v>1998</v>
      </c>
      <c r="F544" s="236"/>
      <c r="G544" s="346"/>
      <c r="H544" s="238"/>
    </row>
    <row r="545" spans="2:8" ht="33">
      <c r="B545" s="235" t="s">
        <v>8687</v>
      </c>
      <c r="C545" s="554" t="s">
        <v>9058</v>
      </c>
      <c r="D545" s="213" t="s">
        <v>2158</v>
      </c>
      <c r="E545" s="4" t="s">
        <v>1998</v>
      </c>
      <c r="F545" s="236"/>
      <c r="G545" s="346"/>
      <c r="H545" s="238"/>
    </row>
    <row r="546" spans="2:8" ht="33">
      <c r="B546" s="235" t="s">
        <v>8689</v>
      </c>
      <c r="C546" s="554" t="s">
        <v>9059</v>
      </c>
      <c r="D546" s="213">
        <v>3</v>
      </c>
      <c r="E546" s="4" t="s">
        <v>1998</v>
      </c>
      <c r="F546" s="236"/>
      <c r="G546" s="346"/>
      <c r="H546" s="238"/>
    </row>
    <row r="547" spans="2:8" ht="33">
      <c r="B547" s="235" t="s">
        <v>4881</v>
      </c>
      <c r="C547" s="554" t="s">
        <v>9060</v>
      </c>
      <c r="D547" s="213">
        <v>1</v>
      </c>
      <c r="E547" s="4" t="s">
        <v>1998</v>
      </c>
      <c r="F547" s="236"/>
      <c r="G547" s="346"/>
      <c r="H547" s="238"/>
    </row>
    <row r="548" spans="2:8">
      <c r="B548" s="235" t="s">
        <v>8692</v>
      </c>
      <c r="C548" s="554" t="s">
        <v>9061</v>
      </c>
      <c r="D548" s="213" t="s">
        <v>4749</v>
      </c>
      <c r="E548" s="4" t="s">
        <v>1998</v>
      </c>
      <c r="F548" s="236"/>
      <c r="G548" s="346"/>
      <c r="H548" s="238"/>
    </row>
    <row r="549" spans="2:8" ht="33">
      <c r="B549" s="235" t="s">
        <v>4885</v>
      </c>
      <c r="C549" s="554" t="s">
        <v>9062</v>
      </c>
      <c r="D549" s="213" t="s">
        <v>1356</v>
      </c>
      <c r="E549" s="4" t="s">
        <v>2337</v>
      </c>
      <c r="F549" s="236"/>
      <c r="G549" s="346"/>
      <c r="H549" s="238"/>
    </row>
    <row r="550" spans="2:8">
      <c r="B550" s="235" t="s">
        <v>8695</v>
      </c>
      <c r="C550" s="554" t="s">
        <v>9063</v>
      </c>
      <c r="D550" s="213" t="s">
        <v>1367</v>
      </c>
      <c r="E550" s="4" t="s">
        <v>1998</v>
      </c>
      <c r="F550" s="236"/>
      <c r="G550" s="346"/>
      <c r="H550" s="238"/>
    </row>
    <row r="551" spans="2:8" ht="33">
      <c r="B551" s="235" t="s">
        <v>4889</v>
      </c>
      <c r="C551" s="554" t="s">
        <v>9064</v>
      </c>
      <c r="D551" s="213">
        <v>3</v>
      </c>
      <c r="E551" s="4" t="s">
        <v>1998</v>
      </c>
      <c r="F551" s="236"/>
      <c r="G551" s="346"/>
      <c r="H551" s="238"/>
    </row>
    <row r="552" spans="2:8" ht="33">
      <c r="B552" s="235" t="s">
        <v>8698</v>
      </c>
      <c r="C552" s="554" t="s">
        <v>9065</v>
      </c>
      <c r="D552" s="213" t="s">
        <v>1367</v>
      </c>
      <c r="E552" s="4" t="s">
        <v>1998</v>
      </c>
      <c r="F552" s="236"/>
      <c r="G552" s="346"/>
      <c r="H552" s="238"/>
    </row>
    <row r="553" spans="2:8" ht="33">
      <c r="B553" s="235" t="s">
        <v>8700</v>
      </c>
      <c r="C553" s="554" t="s">
        <v>9066</v>
      </c>
      <c r="D553" s="213" t="s">
        <v>2158</v>
      </c>
      <c r="E553" s="4" t="s">
        <v>1998</v>
      </c>
      <c r="F553" s="236"/>
      <c r="G553" s="346"/>
      <c r="H553" s="238"/>
    </row>
    <row r="554" spans="2:8" ht="33">
      <c r="B554" s="235" t="s">
        <v>8702</v>
      </c>
      <c r="C554" s="554" t="s">
        <v>9067</v>
      </c>
      <c r="D554" s="213">
        <v>3</v>
      </c>
      <c r="E554" s="4" t="s">
        <v>1998</v>
      </c>
      <c r="F554" s="236"/>
      <c r="G554" s="610"/>
      <c r="H554" s="238"/>
    </row>
    <row r="555" spans="2:8" ht="33">
      <c r="B555" s="235" t="s">
        <v>4897</v>
      </c>
      <c r="C555" s="554" t="s">
        <v>9068</v>
      </c>
      <c r="D555" s="213">
        <v>1</v>
      </c>
      <c r="E555" s="4" t="s">
        <v>1998</v>
      </c>
      <c r="F555" s="236"/>
      <c r="G555" s="610"/>
      <c r="H555" s="238"/>
    </row>
    <row r="556" spans="2:8" ht="17.25" thickBot="1">
      <c r="B556" s="235" t="s">
        <v>8705</v>
      </c>
      <c r="C556" s="554" t="s">
        <v>9069</v>
      </c>
      <c r="D556" s="213" t="s">
        <v>4749</v>
      </c>
      <c r="E556" s="4" t="s">
        <v>1998</v>
      </c>
      <c r="F556" s="236"/>
      <c r="G556" s="611"/>
      <c r="H556" s="238"/>
    </row>
    <row r="557" spans="2:8" ht="18">
      <c r="B557" s="469" t="s">
        <v>4901</v>
      </c>
      <c r="C557" s="548"/>
      <c r="D557" s="274"/>
      <c r="E557" s="437"/>
      <c r="F557" s="437"/>
      <c r="G557" s="470"/>
      <c r="H557" s="238"/>
    </row>
    <row r="558" spans="2:8" ht="18.75" thickBot="1">
      <c r="B558" s="549" t="s">
        <v>8707</v>
      </c>
      <c r="C558" s="550"/>
      <c r="D558" s="280"/>
      <c r="E558" s="472"/>
      <c r="F558" s="472"/>
      <c r="G558" s="473"/>
      <c r="H558" s="238"/>
    </row>
    <row r="559" spans="2:8" ht="20.100000000000001" customHeight="1" thickBot="1">
      <c r="B559" s="474" t="s">
        <v>8708</v>
      </c>
      <c r="C559" s="463"/>
      <c r="D559" s="464"/>
      <c r="E559" s="475"/>
      <c r="F559" s="475"/>
      <c r="G559" s="476"/>
      <c r="H559" s="238"/>
    </row>
    <row r="560" spans="2:8">
      <c r="B560" s="235" t="s">
        <v>8565</v>
      </c>
      <c r="C560" s="553" t="s">
        <v>9070</v>
      </c>
      <c r="D560" s="213" t="s">
        <v>1367</v>
      </c>
      <c r="E560" s="4" t="s">
        <v>1998</v>
      </c>
      <c r="F560" s="236"/>
      <c r="G560" s="485" t="s">
        <v>9071</v>
      </c>
      <c r="H560" s="238"/>
    </row>
    <row r="561" spans="2:8">
      <c r="B561" s="235" t="s">
        <v>4719</v>
      </c>
      <c r="C561" s="553" t="s">
        <v>9072</v>
      </c>
      <c r="D561" s="213" t="s">
        <v>3219</v>
      </c>
      <c r="E561" s="4" t="s">
        <v>1998</v>
      </c>
      <c r="F561" s="236"/>
      <c r="G561" s="346"/>
      <c r="H561" s="238"/>
    </row>
    <row r="562" spans="2:8">
      <c r="B562" s="235" t="s">
        <v>4723</v>
      </c>
      <c r="C562" s="553" t="s">
        <v>9073</v>
      </c>
      <c r="D562" s="213" t="s">
        <v>1367</v>
      </c>
      <c r="E562" s="4" t="s">
        <v>1998</v>
      </c>
      <c r="F562" s="236"/>
      <c r="G562" s="346"/>
      <c r="H562" s="238"/>
    </row>
    <row r="563" spans="2:8" ht="33">
      <c r="B563" s="235" t="s">
        <v>4726</v>
      </c>
      <c r="C563" s="553" t="s">
        <v>9074</v>
      </c>
      <c r="D563" s="213" t="s">
        <v>1356</v>
      </c>
      <c r="E563" s="4" t="s">
        <v>2337</v>
      </c>
      <c r="F563" s="236"/>
      <c r="G563" s="346"/>
      <c r="H563" s="238"/>
    </row>
    <row r="564" spans="2:8">
      <c r="B564" s="235" t="s">
        <v>8572</v>
      </c>
      <c r="C564" s="553" t="s">
        <v>9075</v>
      </c>
      <c r="D564" s="213" t="s">
        <v>1367</v>
      </c>
      <c r="E564" s="4" t="s">
        <v>1998</v>
      </c>
      <c r="F564" s="236"/>
      <c r="G564" s="346"/>
      <c r="H564" s="238"/>
    </row>
    <row r="565" spans="2:8" ht="33">
      <c r="B565" s="235" t="s">
        <v>4732</v>
      </c>
      <c r="C565" s="553" t="s">
        <v>9076</v>
      </c>
      <c r="D565" s="213">
        <v>3</v>
      </c>
      <c r="E565" s="4" t="s">
        <v>1998</v>
      </c>
      <c r="F565" s="236"/>
      <c r="G565" s="346"/>
      <c r="H565" s="238"/>
    </row>
    <row r="566" spans="2:8" ht="33">
      <c r="B566" s="235" t="s">
        <v>8576</v>
      </c>
      <c r="C566" s="553" t="s">
        <v>9077</v>
      </c>
      <c r="D566" s="213" t="s">
        <v>1367</v>
      </c>
      <c r="E566" s="4" t="s">
        <v>1998</v>
      </c>
      <c r="F566" s="236"/>
      <c r="G566" s="346"/>
      <c r="H566" s="238"/>
    </row>
    <row r="567" spans="2:8" ht="33">
      <c r="B567" s="235" t="s">
        <v>8578</v>
      </c>
      <c r="C567" s="553" t="s">
        <v>9078</v>
      </c>
      <c r="D567" s="213" t="s">
        <v>2158</v>
      </c>
      <c r="E567" s="4" t="s">
        <v>1998</v>
      </c>
      <c r="F567" s="236"/>
      <c r="G567" s="346"/>
      <c r="H567" s="238"/>
    </row>
    <row r="568" spans="2:8" ht="33">
      <c r="B568" s="235" t="s">
        <v>8580</v>
      </c>
      <c r="C568" s="553" t="s">
        <v>9079</v>
      </c>
      <c r="D568" s="213">
        <v>3</v>
      </c>
      <c r="E568" s="4" t="s">
        <v>1998</v>
      </c>
      <c r="F568" s="236"/>
      <c r="G568" s="346"/>
      <c r="H568" s="238"/>
    </row>
    <row r="569" spans="2:8" ht="33">
      <c r="B569" s="235" t="s">
        <v>4744</v>
      </c>
      <c r="C569" s="553" t="s">
        <v>9080</v>
      </c>
      <c r="D569" s="213">
        <v>1</v>
      </c>
      <c r="E569" s="4" t="s">
        <v>1998</v>
      </c>
      <c r="F569" s="236"/>
      <c r="G569" s="346"/>
      <c r="H569" s="238"/>
    </row>
    <row r="570" spans="2:8">
      <c r="B570" s="235" t="s">
        <v>8584</v>
      </c>
      <c r="C570" s="553" t="s">
        <v>9081</v>
      </c>
      <c r="D570" s="213" t="s">
        <v>4749</v>
      </c>
      <c r="E570" s="4" t="s">
        <v>1998</v>
      </c>
      <c r="F570" s="236"/>
      <c r="G570" s="346"/>
      <c r="H570" s="238"/>
    </row>
    <row r="571" spans="2:8" ht="33">
      <c r="B571" s="235" t="s">
        <v>4751</v>
      </c>
      <c r="C571" s="553" t="s">
        <v>9082</v>
      </c>
      <c r="D571" s="213" t="s">
        <v>1356</v>
      </c>
      <c r="E571" s="4" t="s">
        <v>2337</v>
      </c>
      <c r="F571" s="236"/>
      <c r="G571" s="346"/>
      <c r="H571" s="238"/>
    </row>
    <row r="572" spans="2:8">
      <c r="B572" s="235" t="s">
        <v>8589</v>
      </c>
      <c r="C572" s="553" t="s">
        <v>9083</v>
      </c>
      <c r="D572" s="213" t="s">
        <v>1367</v>
      </c>
      <c r="E572" s="4" t="s">
        <v>1998</v>
      </c>
      <c r="F572" s="236"/>
      <c r="G572" s="346"/>
      <c r="H572" s="238"/>
    </row>
    <row r="573" spans="2:8" ht="33">
      <c r="B573" s="235" t="s">
        <v>4756</v>
      </c>
      <c r="C573" s="553" t="s">
        <v>9084</v>
      </c>
      <c r="D573" s="213">
        <v>3</v>
      </c>
      <c r="E573" s="4" t="s">
        <v>1998</v>
      </c>
      <c r="F573" s="236"/>
      <c r="G573" s="346"/>
      <c r="H573" s="238"/>
    </row>
    <row r="574" spans="2:8" ht="33">
      <c r="B574" s="235" t="s">
        <v>8592</v>
      </c>
      <c r="C574" s="553" t="s">
        <v>9085</v>
      </c>
      <c r="D574" s="213" t="s">
        <v>1367</v>
      </c>
      <c r="E574" s="4" t="s">
        <v>1998</v>
      </c>
      <c r="F574" s="236"/>
      <c r="G574" s="346"/>
      <c r="H574" s="238"/>
    </row>
    <row r="575" spans="2:8" ht="33">
      <c r="B575" s="235" t="s">
        <v>8594</v>
      </c>
      <c r="C575" s="553" t="s">
        <v>9086</v>
      </c>
      <c r="D575" s="213" t="s">
        <v>2158</v>
      </c>
      <c r="E575" s="4" t="s">
        <v>1998</v>
      </c>
      <c r="F575" s="236"/>
      <c r="G575" s="346"/>
      <c r="H575" s="238"/>
    </row>
    <row r="576" spans="2:8" ht="33">
      <c r="B576" s="235" t="s">
        <v>8596</v>
      </c>
      <c r="C576" s="553" t="s">
        <v>9087</v>
      </c>
      <c r="D576" s="213">
        <v>3</v>
      </c>
      <c r="E576" s="4" t="s">
        <v>1998</v>
      </c>
      <c r="F576" s="236"/>
      <c r="G576" s="346"/>
      <c r="H576" s="238"/>
    </row>
    <row r="577" spans="2:8" ht="33">
      <c r="B577" s="235" t="s">
        <v>4764</v>
      </c>
      <c r="C577" s="553" t="s">
        <v>9088</v>
      </c>
      <c r="D577" s="213">
        <v>1</v>
      </c>
      <c r="E577" s="4" t="s">
        <v>1998</v>
      </c>
      <c r="F577" s="236"/>
      <c r="G577" s="346"/>
      <c r="H577" s="238"/>
    </row>
    <row r="578" spans="2:8">
      <c r="B578" s="235" t="s">
        <v>8599</v>
      </c>
      <c r="C578" s="553" t="s">
        <v>9089</v>
      </c>
      <c r="D578" s="213" t="s">
        <v>4749</v>
      </c>
      <c r="E578" s="4" t="s">
        <v>1998</v>
      </c>
      <c r="F578" s="236"/>
      <c r="G578" s="346"/>
      <c r="H578" s="238"/>
    </row>
    <row r="579" spans="2:8" ht="33">
      <c r="B579" s="235" t="s">
        <v>4768</v>
      </c>
      <c r="C579" s="553" t="s">
        <v>9090</v>
      </c>
      <c r="D579" s="213" t="s">
        <v>1356</v>
      </c>
      <c r="E579" s="4" t="s">
        <v>2337</v>
      </c>
      <c r="F579" s="236"/>
      <c r="G579" s="346"/>
      <c r="H579" s="238"/>
    </row>
    <row r="580" spans="2:8">
      <c r="B580" s="235" t="s">
        <v>8603</v>
      </c>
      <c r="C580" s="553" t="s">
        <v>9091</v>
      </c>
      <c r="D580" s="213" t="s">
        <v>1367</v>
      </c>
      <c r="E580" s="4" t="s">
        <v>1998</v>
      </c>
      <c r="F580" s="236"/>
      <c r="G580" s="346"/>
      <c r="H580" s="238"/>
    </row>
    <row r="581" spans="2:8" ht="33">
      <c r="B581" s="235" t="s">
        <v>4773</v>
      </c>
      <c r="C581" s="553" t="s">
        <v>9092</v>
      </c>
      <c r="D581" s="213">
        <v>3</v>
      </c>
      <c r="E581" s="4" t="s">
        <v>1998</v>
      </c>
      <c r="F581" s="236"/>
      <c r="G581" s="346"/>
      <c r="H581" s="238"/>
    </row>
    <row r="582" spans="2:8" ht="33">
      <c r="B582" s="235" t="s">
        <v>8606</v>
      </c>
      <c r="C582" s="553" t="s">
        <v>9093</v>
      </c>
      <c r="D582" s="213" t="s">
        <v>1367</v>
      </c>
      <c r="E582" s="4" t="s">
        <v>1998</v>
      </c>
      <c r="F582" s="236"/>
      <c r="G582" s="346"/>
      <c r="H582" s="238"/>
    </row>
    <row r="583" spans="2:8" ht="33">
      <c r="B583" s="235" t="s">
        <v>8608</v>
      </c>
      <c r="C583" s="553" t="s">
        <v>9094</v>
      </c>
      <c r="D583" s="213" t="s">
        <v>2158</v>
      </c>
      <c r="E583" s="4" t="s">
        <v>1998</v>
      </c>
      <c r="F583" s="236"/>
      <c r="G583" s="346"/>
      <c r="H583" s="238"/>
    </row>
    <row r="584" spans="2:8" ht="33">
      <c r="B584" s="235" t="s">
        <v>8610</v>
      </c>
      <c r="C584" s="553" t="s">
        <v>9095</v>
      </c>
      <c r="D584" s="213">
        <v>3</v>
      </c>
      <c r="E584" s="4" t="s">
        <v>1998</v>
      </c>
      <c r="F584" s="236"/>
      <c r="G584" s="610"/>
      <c r="H584" s="238"/>
    </row>
    <row r="585" spans="2:8" ht="33">
      <c r="B585" s="235" t="s">
        <v>4781</v>
      </c>
      <c r="C585" s="553" t="s">
        <v>9096</v>
      </c>
      <c r="D585" s="213">
        <v>1</v>
      </c>
      <c r="E585" s="4" t="s">
        <v>1998</v>
      </c>
      <c r="F585" s="236"/>
      <c r="G585" s="613"/>
      <c r="H585" s="238"/>
    </row>
    <row r="586" spans="2:8" ht="17.25" thickBot="1">
      <c r="B586" s="539" t="s">
        <v>8613</v>
      </c>
      <c r="C586" s="553" t="s">
        <v>9097</v>
      </c>
      <c r="D586" s="220" t="s">
        <v>4749</v>
      </c>
      <c r="E586" s="540" t="s">
        <v>1998</v>
      </c>
      <c r="F586" s="541"/>
      <c r="G586" s="614"/>
      <c r="H586" s="238"/>
    </row>
    <row r="587" spans="2:8" ht="20.100000000000001" customHeight="1" thickBot="1">
      <c r="B587" s="474" t="s">
        <v>4785</v>
      </c>
      <c r="C587" s="463"/>
      <c r="D587" s="464"/>
      <c r="E587" s="475"/>
      <c r="F587" s="475"/>
      <c r="G587" s="476"/>
      <c r="H587" s="238"/>
    </row>
    <row r="588" spans="2:8">
      <c r="B588" s="235" t="s">
        <v>8615</v>
      </c>
      <c r="C588" s="554" t="s">
        <v>9098</v>
      </c>
      <c r="D588" s="213" t="s">
        <v>2277</v>
      </c>
      <c r="E588" s="4" t="s">
        <v>1998</v>
      </c>
      <c r="F588" s="236"/>
      <c r="G588" s="485" t="s">
        <v>9099</v>
      </c>
      <c r="H588" s="238"/>
    </row>
    <row r="589" spans="2:8">
      <c r="B589" s="235" t="s">
        <v>8618</v>
      </c>
      <c r="C589" s="554" t="s">
        <v>9100</v>
      </c>
      <c r="D589" s="213" t="s">
        <v>1367</v>
      </c>
      <c r="E589" s="4" t="s">
        <v>1998</v>
      </c>
      <c r="F589" s="236"/>
      <c r="G589" s="346"/>
      <c r="H589" s="238"/>
    </row>
    <row r="590" spans="2:8">
      <c r="B590" s="235" t="s">
        <v>4792</v>
      </c>
      <c r="C590" s="554" t="s">
        <v>9101</v>
      </c>
      <c r="D590" s="213" t="s">
        <v>3219</v>
      </c>
      <c r="E590" s="4" t="s">
        <v>1998</v>
      </c>
      <c r="F590" s="236"/>
      <c r="G590" s="346"/>
      <c r="H590" s="238"/>
    </row>
    <row r="591" spans="2:8">
      <c r="B591" s="235" t="s">
        <v>4794</v>
      </c>
      <c r="C591" s="554" t="s">
        <v>9102</v>
      </c>
      <c r="D591" s="213" t="s">
        <v>1367</v>
      </c>
      <c r="E591" s="4" t="s">
        <v>1998</v>
      </c>
      <c r="F591" s="236"/>
      <c r="G591" s="346"/>
      <c r="H591" s="238"/>
    </row>
    <row r="592" spans="2:8" ht="33">
      <c r="B592" s="235" t="s">
        <v>4796</v>
      </c>
      <c r="C592" s="554" t="s">
        <v>9103</v>
      </c>
      <c r="D592" s="213" t="s">
        <v>1356</v>
      </c>
      <c r="E592" s="4" t="s">
        <v>2337</v>
      </c>
      <c r="F592" s="236"/>
      <c r="G592" s="346"/>
      <c r="H592" s="238"/>
    </row>
    <row r="593" spans="2:8">
      <c r="B593" s="235" t="s">
        <v>8623</v>
      </c>
      <c r="C593" s="554" t="s">
        <v>9104</v>
      </c>
      <c r="D593" s="213" t="s">
        <v>1367</v>
      </c>
      <c r="E593" s="4" t="s">
        <v>1998</v>
      </c>
      <c r="F593" s="236"/>
      <c r="G593" s="346"/>
      <c r="H593" s="238"/>
    </row>
    <row r="594" spans="2:8" ht="33">
      <c r="B594" s="235" t="s">
        <v>4800</v>
      </c>
      <c r="C594" s="554" t="s">
        <v>9105</v>
      </c>
      <c r="D594" s="213">
        <v>3</v>
      </c>
      <c r="E594" s="4" t="s">
        <v>1998</v>
      </c>
      <c r="F594" s="236"/>
      <c r="G594" s="346"/>
      <c r="H594" s="238"/>
    </row>
    <row r="595" spans="2:8" ht="33">
      <c r="B595" s="235" t="s">
        <v>8626</v>
      </c>
      <c r="C595" s="554" t="s">
        <v>9106</v>
      </c>
      <c r="D595" s="213" t="s">
        <v>1367</v>
      </c>
      <c r="E595" s="4" t="s">
        <v>1998</v>
      </c>
      <c r="F595" s="236"/>
      <c r="G595" s="346"/>
      <c r="H595" s="238"/>
    </row>
    <row r="596" spans="2:8" ht="33">
      <c r="B596" s="235" t="s">
        <v>8628</v>
      </c>
      <c r="C596" s="554" t="s">
        <v>9107</v>
      </c>
      <c r="D596" s="213" t="s">
        <v>2158</v>
      </c>
      <c r="E596" s="4" t="s">
        <v>1998</v>
      </c>
      <c r="F596" s="236"/>
      <c r="G596" s="346"/>
      <c r="H596" s="238"/>
    </row>
    <row r="597" spans="2:8" ht="33">
      <c r="B597" s="235" t="s">
        <v>8630</v>
      </c>
      <c r="C597" s="554" t="s">
        <v>9108</v>
      </c>
      <c r="D597" s="213">
        <v>3</v>
      </c>
      <c r="E597" s="4" t="s">
        <v>1998</v>
      </c>
      <c r="F597" s="236"/>
      <c r="G597" s="346"/>
      <c r="H597" s="238"/>
    </row>
    <row r="598" spans="2:8" ht="33">
      <c r="B598" s="235" t="s">
        <v>4808</v>
      </c>
      <c r="C598" s="554" t="s">
        <v>9109</v>
      </c>
      <c r="D598" s="213">
        <v>1</v>
      </c>
      <c r="E598" s="4" t="s">
        <v>1998</v>
      </c>
      <c r="F598" s="236"/>
      <c r="G598" s="346"/>
      <c r="H598" s="238"/>
    </row>
    <row r="599" spans="2:8">
      <c r="B599" s="235" t="s">
        <v>8633</v>
      </c>
      <c r="C599" s="554" t="s">
        <v>9110</v>
      </c>
      <c r="D599" s="213" t="s">
        <v>4749</v>
      </c>
      <c r="E599" s="4" t="s">
        <v>1998</v>
      </c>
      <c r="F599" s="236"/>
      <c r="G599" s="346"/>
      <c r="H599" s="238"/>
    </row>
    <row r="600" spans="2:8" ht="33">
      <c r="B600" s="235" t="s">
        <v>4812</v>
      </c>
      <c r="C600" s="554" t="s">
        <v>9111</v>
      </c>
      <c r="D600" s="213" t="s">
        <v>1356</v>
      </c>
      <c r="E600" s="4" t="s">
        <v>2337</v>
      </c>
      <c r="F600" s="236"/>
      <c r="G600" s="346"/>
      <c r="H600" s="238"/>
    </row>
    <row r="601" spans="2:8">
      <c r="B601" s="235" t="s">
        <v>8636</v>
      </c>
      <c r="C601" s="554" t="s">
        <v>9112</v>
      </c>
      <c r="D601" s="213" t="s">
        <v>1367</v>
      </c>
      <c r="E601" s="4" t="s">
        <v>1998</v>
      </c>
      <c r="F601" s="236"/>
      <c r="G601" s="346"/>
      <c r="H601" s="238"/>
    </row>
    <row r="602" spans="2:8" ht="33">
      <c r="B602" s="235" t="s">
        <v>4816</v>
      </c>
      <c r="C602" s="554" t="s">
        <v>9113</v>
      </c>
      <c r="D602" s="213">
        <v>3</v>
      </c>
      <c r="E602" s="4" t="s">
        <v>1998</v>
      </c>
      <c r="F602" s="236"/>
      <c r="G602" s="346"/>
      <c r="H602" s="238"/>
    </row>
    <row r="603" spans="2:8" ht="33">
      <c r="B603" s="235" t="s">
        <v>8639</v>
      </c>
      <c r="C603" s="554" t="s">
        <v>9114</v>
      </c>
      <c r="D603" s="213" t="s">
        <v>1367</v>
      </c>
      <c r="E603" s="4" t="s">
        <v>1998</v>
      </c>
      <c r="F603" s="236"/>
      <c r="G603" s="346"/>
      <c r="H603" s="238"/>
    </row>
    <row r="604" spans="2:8" ht="33">
      <c r="B604" s="235" t="s">
        <v>8641</v>
      </c>
      <c r="C604" s="554" t="s">
        <v>9115</v>
      </c>
      <c r="D604" s="213" t="s">
        <v>2158</v>
      </c>
      <c r="E604" s="4" t="s">
        <v>1998</v>
      </c>
      <c r="F604" s="236"/>
      <c r="G604" s="346"/>
      <c r="H604" s="238"/>
    </row>
    <row r="605" spans="2:8" ht="33">
      <c r="B605" s="235" t="s">
        <v>8643</v>
      </c>
      <c r="C605" s="554" t="s">
        <v>9116</v>
      </c>
      <c r="D605" s="213">
        <v>3</v>
      </c>
      <c r="E605" s="4" t="s">
        <v>1998</v>
      </c>
      <c r="F605" s="236"/>
      <c r="G605" s="346"/>
      <c r="H605" s="238"/>
    </row>
    <row r="606" spans="2:8" ht="33">
      <c r="B606" s="235" t="s">
        <v>4824</v>
      </c>
      <c r="C606" s="554" t="s">
        <v>9117</v>
      </c>
      <c r="D606" s="213">
        <v>1</v>
      </c>
      <c r="E606" s="4" t="s">
        <v>1998</v>
      </c>
      <c r="F606" s="236"/>
      <c r="G606" s="346"/>
      <c r="H606" s="238"/>
    </row>
    <row r="607" spans="2:8">
      <c r="B607" s="235" t="s">
        <v>8646</v>
      </c>
      <c r="C607" s="554" t="s">
        <v>9118</v>
      </c>
      <c r="D607" s="213" t="s">
        <v>4749</v>
      </c>
      <c r="E607" s="4" t="s">
        <v>1998</v>
      </c>
      <c r="F607" s="236"/>
      <c r="G607" s="346"/>
      <c r="H607" s="238"/>
    </row>
    <row r="608" spans="2:8" ht="33">
      <c r="B608" s="235" t="s">
        <v>4828</v>
      </c>
      <c r="C608" s="554" t="s">
        <v>9119</v>
      </c>
      <c r="D608" s="213" t="s">
        <v>1356</v>
      </c>
      <c r="E608" s="4" t="s">
        <v>2337</v>
      </c>
      <c r="F608" s="236"/>
      <c r="G608" s="346"/>
      <c r="H608" s="238"/>
    </row>
    <row r="609" spans="2:8">
      <c r="B609" s="235" t="s">
        <v>8649</v>
      </c>
      <c r="C609" s="554" t="s">
        <v>9120</v>
      </c>
      <c r="D609" s="213" t="s">
        <v>1367</v>
      </c>
      <c r="E609" s="4" t="s">
        <v>1998</v>
      </c>
      <c r="F609" s="236"/>
      <c r="G609" s="346"/>
      <c r="H609" s="238"/>
    </row>
    <row r="610" spans="2:8" ht="33">
      <c r="B610" s="235" t="s">
        <v>4832</v>
      </c>
      <c r="C610" s="554" t="s">
        <v>9121</v>
      </c>
      <c r="D610" s="213">
        <v>3</v>
      </c>
      <c r="E610" s="4" t="s">
        <v>1998</v>
      </c>
      <c r="F610" s="236"/>
      <c r="G610" s="346"/>
      <c r="H610" s="238"/>
    </row>
    <row r="611" spans="2:8" ht="33">
      <c r="B611" s="235" t="s">
        <v>8652</v>
      </c>
      <c r="C611" s="554" t="s">
        <v>9122</v>
      </c>
      <c r="D611" s="213" t="s">
        <v>1367</v>
      </c>
      <c r="E611" s="4" t="s">
        <v>1998</v>
      </c>
      <c r="F611" s="236"/>
      <c r="G611" s="346"/>
      <c r="H611" s="238"/>
    </row>
    <row r="612" spans="2:8" ht="33">
      <c r="B612" s="235" t="s">
        <v>8654</v>
      </c>
      <c r="C612" s="554" t="s">
        <v>9123</v>
      </c>
      <c r="D612" s="213" t="s">
        <v>2158</v>
      </c>
      <c r="E612" s="4" t="s">
        <v>1998</v>
      </c>
      <c r="F612" s="236"/>
      <c r="G612" s="346"/>
      <c r="H612" s="238"/>
    </row>
    <row r="613" spans="2:8" ht="33">
      <c r="B613" s="235" t="s">
        <v>8656</v>
      </c>
      <c r="C613" s="554" t="s">
        <v>9124</v>
      </c>
      <c r="D613" s="213">
        <v>3</v>
      </c>
      <c r="E613" s="4" t="s">
        <v>1998</v>
      </c>
      <c r="F613" s="236"/>
      <c r="G613" s="610"/>
      <c r="H613" s="238"/>
    </row>
    <row r="614" spans="2:8" ht="33">
      <c r="B614" s="235" t="s">
        <v>4840</v>
      </c>
      <c r="C614" s="554" t="s">
        <v>9125</v>
      </c>
      <c r="D614" s="213">
        <v>1</v>
      </c>
      <c r="E614" s="4" t="s">
        <v>1998</v>
      </c>
      <c r="F614" s="236"/>
      <c r="G614" s="613"/>
      <c r="H614" s="238"/>
    </row>
    <row r="615" spans="2:8" ht="17.25" thickBot="1">
      <c r="B615" s="539" t="s">
        <v>8659</v>
      </c>
      <c r="C615" s="554" t="s">
        <v>9126</v>
      </c>
      <c r="D615" s="220" t="s">
        <v>4749</v>
      </c>
      <c r="E615" s="540" t="s">
        <v>1998</v>
      </c>
      <c r="F615" s="541"/>
      <c r="G615" s="614"/>
      <c r="H615" s="238"/>
    </row>
    <row r="616" spans="2:8" ht="20.100000000000001" customHeight="1" thickBot="1">
      <c r="B616" s="474" t="s">
        <v>4960</v>
      </c>
      <c r="C616" s="463"/>
      <c r="D616" s="464"/>
      <c r="E616" s="475"/>
      <c r="F616" s="475"/>
      <c r="G616" s="476"/>
      <c r="H616" s="238"/>
    </row>
    <row r="617" spans="2:8">
      <c r="B617" s="235" t="s">
        <v>8661</v>
      </c>
      <c r="C617" s="554" t="s">
        <v>9127</v>
      </c>
      <c r="D617" s="213" t="s">
        <v>2277</v>
      </c>
      <c r="E617" s="4" t="s">
        <v>1998</v>
      </c>
      <c r="F617" s="236"/>
      <c r="G617" s="485" t="s">
        <v>9042</v>
      </c>
      <c r="H617" s="238"/>
    </row>
    <row r="618" spans="2:8">
      <c r="B618" s="235" t="s">
        <v>8664</v>
      </c>
      <c r="C618" s="554" t="s">
        <v>9128</v>
      </c>
      <c r="D618" s="213" t="s">
        <v>1367</v>
      </c>
      <c r="E618" s="4" t="s">
        <v>1998</v>
      </c>
      <c r="F618" s="236"/>
      <c r="G618" s="346"/>
      <c r="H618" s="238"/>
    </row>
    <row r="619" spans="2:8">
      <c r="B619" s="235" t="s">
        <v>4849</v>
      </c>
      <c r="C619" s="554" t="s">
        <v>9129</v>
      </c>
      <c r="D619" s="213" t="s">
        <v>3219</v>
      </c>
      <c r="E619" s="4" t="s">
        <v>1998</v>
      </c>
      <c r="F619" s="236"/>
      <c r="G619" s="346"/>
      <c r="H619" s="238"/>
    </row>
    <row r="620" spans="2:8">
      <c r="B620" s="235" t="s">
        <v>4851</v>
      </c>
      <c r="C620" s="554" t="s">
        <v>9130</v>
      </c>
      <c r="D620" s="213" t="s">
        <v>1367</v>
      </c>
      <c r="E620" s="4" t="s">
        <v>1998</v>
      </c>
      <c r="F620" s="236"/>
      <c r="G620" s="346"/>
      <c r="H620" s="238"/>
    </row>
    <row r="621" spans="2:8" ht="33">
      <c r="B621" s="235" t="s">
        <v>4853</v>
      </c>
      <c r="C621" s="554" t="s">
        <v>9131</v>
      </c>
      <c r="D621" s="213" t="s">
        <v>1356</v>
      </c>
      <c r="E621" s="4" t="s">
        <v>2337</v>
      </c>
      <c r="F621" s="236"/>
      <c r="G621" s="346"/>
      <c r="H621" s="238"/>
    </row>
    <row r="622" spans="2:8">
      <c r="B622" s="235" t="s">
        <v>8669</v>
      </c>
      <c r="C622" s="554" t="s">
        <v>9132</v>
      </c>
      <c r="D622" s="213" t="s">
        <v>1367</v>
      </c>
      <c r="E622" s="4" t="s">
        <v>1998</v>
      </c>
      <c r="F622" s="236"/>
      <c r="G622" s="346"/>
      <c r="H622" s="238"/>
    </row>
    <row r="623" spans="2:8" ht="33">
      <c r="B623" s="235" t="s">
        <v>4857</v>
      </c>
      <c r="C623" s="554" t="s">
        <v>9133</v>
      </c>
      <c r="D623" s="213">
        <v>3</v>
      </c>
      <c r="E623" s="4" t="s">
        <v>1998</v>
      </c>
      <c r="F623" s="236"/>
      <c r="G623" s="346"/>
      <c r="H623" s="238"/>
    </row>
    <row r="624" spans="2:8" ht="33">
      <c r="B624" s="235" t="s">
        <v>8672</v>
      </c>
      <c r="C624" s="554" t="s">
        <v>9134</v>
      </c>
      <c r="D624" s="213" t="s">
        <v>1367</v>
      </c>
      <c r="E624" s="4" t="s">
        <v>1998</v>
      </c>
      <c r="F624" s="236"/>
      <c r="G624" s="346"/>
      <c r="H624" s="238"/>
    </row>
    <row r="625" spans="2:8" ht="33">
      <c r="B625" s="235" t="s">
        <v>8674</v>
      </c>
      <c r="C625" s="554" t="s">
        <v>9135</v>
      </c>
      <c r="D625" s="213" t="s">
        <v>2158</v>
      </c>
      <c r="E625" s="4" t="s">
        <v>1998</v>
      </c>
      <c r="F625" s="236"/>
      <c r="G625" s="346"/>
      <c r="H625" s="238"/>
    </row>
    <row r="626" spans="2:8" ht="33">
      <c r="B626" s="235" t="s">
        <v>8676</v>
      </c>
      <c r="C626" s="554" t="s">
        <v>9136</v>
      </c>
      <c r="D626" s="213">
        <v>3</v>
      </c>
      <c r="E626" s="4" t="s">
        <v>1998</v>
      </c>
      <c r="F626" s="236"/>
      <c r="G626" s="346"/>
      <c r="H626" s="238"/>
    </row>
    <row r="627" spans="2:8" ht="33">
      <c r="B627" s="235" t="s">
        <v>4865</v>
      </c>
      <c r="C627" s="554" t="s">
        <v>9137</v>
      </c>
      <c r="D627" s="213">
        <v>1</v>
      </c>
      <c r="E627" s="4" t="s">
        <v>1998</v>
      </c>
      <c r="F627" s="236"/>
      <c r="G627" s="346"/>
      <c r="H627" s="238"/>
    </row>
    <row r="628" spans="2:8">
      <c r="B628" s="235" t="s">
        <v>8679</v>
      </c>
      <c r="C628" s="554" t="s">
        <v>9138</v>
      </c>
      <c r="D628" s="213" t="s">
        <v>4749</v>
      </c>
      <c r="E628" s="4" t="s">
        <v>1998</v>
      </c>
      <c r="F628" s="236"/>
      <c r="G628" s="346"/>
      <c r="H628" s="238"/>
    </row>
    <row r="629" spans="2:8" ht="33">
      <c r="B629" s="235" t="s">
        <v>4869</v>
      </c>
      <c r="C629" s="554" t="s">
        <v>9139</v>
      </c>
      <c r="D629" s="213" t="s">
        <v>1356</v>
      </c>
      <c r="E629" s="4" t="s">
        <v>2337</v>
      </c>
      <c r="F629" s="236"/>
      <c r="G629" s="346"/>
      <c r="H629" s="238"/>
    </row>
    <row r="630" spans="2:8">
      <c r="B630" s="235" t="s">
        <v>8682</v>
      </c>
      <c r="C630" s="554" t="s">
        <v>9140</v>
      </c>
      <c r="D630" s="213" t="s">
        <v>1367</v>
      </c>
      <c r="E630" s="4" t="s">
        <v>1998</v>
      </c>
      <c r="F630" s="236"/>
      <c r="G630" s="346"/>
      <c r="H630" s="238"/>
    </row>
    <row r="631" spans="2:8" ht="33">
      <c r="B631" s="235" t="s">
        <v>4873</v>
      </c>
      <c r="C631" s="554" t="s">
        <v>9141</v>
      </c>
      <c r="D631" s="213">
        <v>3</v>
      </c>
      <c r="E631" s="4" t="s">
        <v>1998</v>
      </c>
      <c r="F631" s="236"/>
      <c r="G631" s="346"/>
      <c r="H631" s="238"/>
    </row>
    <row r="632" spans="2:8" ht="33">
      <c r="B632" s="235" t="s">
        <v>8685</v>
      </c>
      <c r="C632" s="554" t="s">
        <v>9142</v>
      </c>
      <c r="D632" s="213" t="s">
        <v>1367</v>
      </c>
      <c r="E632" s="4" t="s">
        <v>1998</v>
      </c>
      <c r="F632" s="236"/>
      <c r="G632" s="346"/>
      <c r="H632" s="238"/>
    </row>
    <row r="633" spans="2:8" ht="33">
      <c r="B633" s="235" t="s">
        <v>8687</v>
      </c>
      <c r="C633" s="554" t="s">
        <v>9143</v>
      </c>
      <c r="D633" s="213" t="s">
        <v>2158</v>
      </c>
      <c r="E633" s="4" t="s">
        <v>1998</v>
      </c>
      <c r="F633" s="236"/>
      <c r="G633" s="346"/>
      <c r="H633" s="238"/>
    </row>
    <row r="634" spans="2:8" ht="33">
      <c r="B634" s="235" t="s">
        <v>8689</v>
      </c>
      <c r="C634" s="554" t="s">
        <v>9144</v>
      </c>
      <c r="D634" s="213">
        <v>3</v>
      </c>
      <c r="E634" s="4" t="s">
        <v>1998</v>
      </c>
      <c r="F634" s="236"/>
      <c r="G634" s="346"/>
      <c r="H634" s="238"/>
    </row>
    <row r="635" spans="2:8" ht="33">
      <c r="B635" s="235" t="s">
        <v>4881</v>
      </c>
      <c r="C635" s="554" t="s">
        <v>9145</v>
      </c>
      <c r="D635" s="213">
        <v>1</v>
      </c>
      <c r="E635" s="4" t="s">
        <v>1998</v>
      </c>
      <c r="F635" s="236"/>
      <c r="G635" s="346"/>
      <c r="H635" s="238"/>
    </row>
    <row r="636" spans="2:8">
      <c r="B636" s="235" t="s">
        <v>8692</v>
      </c>
      <c r="C636" s="554" t="s">
        <v>9146</v>
      </c>
      <c r="D636" s="213" t="s">
        <v>4749</v>
      </c>
      <c r="E636" s="4" t="s">
        <v>1998</v>
      </c>
      <c r="F636" s="236"/>
      <c r="G636" s="346"/>
      <c r="H636" s="238"/>
    </row>
    <row r="637" spans="2:8" ht="33">
      <c r="B637" s="235" t="s">
        <v>4885</v>
      </c>
      <c r="C637" s="554" t="s">
        <v>9147</v>
      </c>
      <c r="D637" s="213" t="s">
        <v>1356</v>
      </c>
      <c r="E637" s="4" t="s">
        <v>2337</v>
      </c>
      <c r="F637" s="236"/>
      <c r="G637" s="346"/>
      <c r="H637" s="238"/>
    </row>
    <row r="638" spans="2:8">
      <c r="B638" s="235" t="s">
        <v>8695</v>
      </c>
      <c r="C638" s="554" t="s">
        <v>9148</v>
      </c>
      <c r="D638" s="213" t="s">
        <v>1367</v>
      </c>
      <c r="E638" s="4" t="s">
        <v>1998</v>
      </c>
      <c r="F638" s="236"/>
      <c r="G638" s="346"/>
      <c r="H638" s="238"/>
    </row>
    <row r="639" spans="2:8" ht="33">
      <c r="B639" s="235" t="s">
        <v>4889</v>
      </c>
      <c r="C639" s="554" t="s">
        <v>9149</v>
      </c>
      <c r="D639" s="213">
        <v>3</v>
      </c>
      <c r="E639" s="4" t="s">
        <v>1998</v>
      </c>
      <c r="F639" s="236"/>
      <c r="G639" s="346"/>
      <c r="H639" s="238"/>
    </row>
    <row r="640" spans="2:8" ht="33">
      <c r="B640" s="235" t="s">
        <v>8698</v>
      </c>
      <c r="C640" s="554" t="s">
        <v>9150</v>
      </c>
      <c r="D640" s="213" t="s">
        <v>1367</v>
      </c>
      <c r="E640" s="4" t="s">
        <v>1998</v>
      </c>
      <c r="F640" s="236"/>
      <c r="G640" s="346"/>
      <c r="H640" s="238"/>
    </row>
    <row r="641" spans="2:8" ht="33">
      <c r="B641" s="235" t="s">
        <v>8700</v>
      </c>
      <c r="C641" s="554" t="s">
        <v>9151</v>
      </c>
      <c r="D641" s="213" t="s">
        <v>2158</v>
      </c>
      <c r="E641" s="4" t="s">
        <v>1998</v>
      </c>
      <c r="F641" s="236"/>
      <c r="G641" s="346"/>
      <c r="H641" s="238"/>
    </row>
    <row r="642" spans="2:8" ht="33">
      <c r="B642" s="235" t="s">
        <v>8702</v>
      </c>
      <c r="C642" s="554" t="s">
        <v>9152</v>
      </c>
      <c r="D642" s="213">
        <v>3</v>
      </c>
      <c r="E642" s="4" t="s">
        <v>1998</v>
      </c>
      <c r="F642" s="236"/>
      <c r="G642" s="346"/>
      <c r="H642" s="238"/>
    </row>
    <row r="643" spans="2:8" ht="33">
      <c r="B643" s="235" t="s">
        <v>4897</v>
      </c>
      <c r="C643" s="554" t="s">
        <v>9153</v>
      </c>
      <c r="D643" s="213">
        <v>1</v>
      </c>
      <c r="E643" s="4" t="s">
        <v>1998</v>
      </c>
      <c r="F643" s="236"/>
      <c r="G643" s="610"/>
      <c r="H643" s="238"/>
    </row>
    <row r="644" spans="2:8" ht="17.25" thickBot="1">
      <c r="B644" s="539" t="s">
        <v>8705</v>
      </c>
      <c r="C644" s="554" t="s">
        <v>9154</v>
      </c>
      <c r="D644" s="220" t="s">
        <v>4749</v>
      </c>
      <c r="E644" s="540" t="s">
        <v>1998</v>
      </c>
      <c r="F644" s="541"/>
      <c r="G644" s="614"/>
      <c r="H644" s="238"/>
    </row>
    <row r="645" spans="2:8" ht="20.100000000000001" customHeight="1" thickBot="1">
      <c r="B645" s="551" t="s">
        <v>9155</v>
      </c>
      <c r="C645" s="463"/>
      <c r="D645" s="464"/>
      <c r="E645" s="475"/>
      <c r="F645" s="475"/>
      <c r="G645" s="476"/>
      <c r="H645" s="238"/>
    </row>
    <row r="646" spans="2:8">
      <c r="B646" s="347" t="s">
        <v>7198</v>
      </c>
      <c r="C646" s="515" t="s">
        <v>9156</v>
      </c>
      <c r="D646" s="261" t="s">
        <v>1574</v>
      </c>
      <c r="E646" s="242" t="s">
        <v>7200</v>
      </c>
      <c r="F646" s="348"/>
      <c r="G646" s="485" t="s">
        <v>5235</v>
      </c>
      <c r="H646" s="238"/>
    </row>
    <row r="647" spans="2:8">
      <c r="B647" s="543" t="s">
        <v>433</v>
      </c>
      <c r="C647" s="552" t="s">
        <v>9157</v>
      </c>
      <c r="D647" s="545" t="s">
        <v>1367</v>
      </c>
      <c r="E647" s="6" t="s">
        <v>1998</v>
      </c>
      <c r="F647" s="546"/>
      <c r="G647" s="301"/>
      <c r="H647" s="238"/>
    </row>
    <row r="648" spans="2:8">
      <c r="B648" s="235" t="s">
        <v>8548</v>
      </c>
      <c r="C648" s="552" t="s">
        <v>9158</v>
      </c>
      <c r="D648" s="213" t="s">
        <v>2158</v>
      </c>
      <c r="E648" s="4" t="s">
        <v>2337</v>
      </c>
      <c r="F648" s="236"/>
      <c r="G648" s="301"/>
      <c r="H648" s="238"/>
    </row>
    <row r="649" spans="2:8">
      <c r="B649" s="235" t="s">
        <v>8551</v>
      </c>
      <c r="C649" s="552" t="s">
        <v>9159</v>
      </c>
      <c r="D649" s="213" t="s">
        <v>1367</v>
      </c>
      <c r="E649" s="4" t="s">
        <v>1998</v>
      </c>
      <c r="F649" s="236"/>
      <c r="G649" s="301"/>
      <c r="H649" s="238"/>
    </row>
    <row r="650" spans="2:8">
      <c r="B650" s="235" t="s">
        <v>8554</v>
      </c>
      <c r="C650" s="552" t="s">
        <v>9160</v>
      </c>
      <c r="D650" s="213" t="s">
        <v>1367</v>
      </c>
      <c r="E650" s="4" t="s">
        <v>1998</v>
      </c>
      <c r="F650" s="236"/>
      <c r="G650" s="301"/>
      <c r="H650" s="238"/>
    </row>
    <row r="651" spans="2:8">
      <c r="B651" s="347" t="s">
        <v>8557</v>
      </c>
      <c r="C651" s="552" t="s">
        <v>9161</v>
      </c>
      <c r="D651" s="261" t="s">
        <v>2158</v>
      </c>
      <c r="E651" s="242" t="s">
        <v>2337</v>
      </c>
      <c r="F651" s="348"/>
      <c r="G651" s="301"/>
      <c r="H651" s="238"/>
    </row>
    <row r="652" spans="2:8">
      <c r="B652" s="347" t="s">
        <v>8560</v>
      </c>
      <c r="C652" s="552" t="s">
        <v>9162</v>
      </c>
      <c r="D652" s="261" t="s">
        <v>1367</v>
      </c>
      <c r="E652" s="242" t="s">
        <v>1998</v>
      </c>
      <c r="F652" s="348"/>
      <c r="G652" s="301"/>
      <c r="H652" s="238"/>
    </row>
    <row r="653" spans="2:8" ht="17.25" thickBot="1">
      <c r="B653" s="347" t="s">
        <v>809</v>
      </c>
      <c r="C653" s="552" t="s">
        <v>9163</v>
      </c>
      <c r="D653" s="261" t="s">
        <v>1367</v>
      </c>
      <c r="E653" s="242" t="s">
        <v>1998</v>
      </c>
      <c r="F653" s="348"/>
      <c r="G653" s="302"/>
      <c r="H653" s="238"/>
    </row>
    <row r="654" spans="2:8" ht="20.100000000000001" customHeight="1" thickBot="1">
      <c r="B654" s="474" t="s">
        <v>8564</v>
      </c>
      <c r="C654" s="463"/>
      <c r="D654" s="464"/>
      <c r="E654" s="475"/>
      <c r="F654" s="475"/>
      <c r="G654" s="476"/>
      <c r="H654" s="238"/>
    </row>
    <row r="655" spans="2:8" ht="20.100000000000001" customHeight="1" thickBot="1">
      <c r="B655" s="474" t="s">
        <v>4715</v>
      </c>
      <c r="C655" s="463"/>
      <c r="D655" s="464"/>
      <c r="E655" s="475"/>
      <c r="F655" s="475"/>
      <c r="G655" s="476"/>
      <c r="H655" s="238"/>
    </row>
    <row r="656" spans="2:8">
      <c r="B656" s="438" t="s">
        <v>8565</v>
      </c>
      <c r="C656" s="553" t="s">
        <v>9164</v>
      </c>
      <c r="D656" s="207" t="s">
        <v>1367</v>
      </c>
      <c r="E656" s="431" t="s">
        <v>1998</v>
      </c>
      <c r="F656" s="432"/>
      <c r="G656" s="485" t="s">
        <v>8985</v>
      </c>
      <c r="H656" s="238"/>
    </row>
    <row r="657" spans="2:8">
      <c r="B657" s="235" t="s">
        <v>4719</v>
      </c>
      <c r="C657" s="553" t="s">
        <v>9165</v>
      </c>
      <c r="D657" s="213" t="s">
        <v>3219</v>
      </c>
      <c r="E657" s="4" t="s">
        <v>1998</v>
      </c>
      <c r="F657" s="236"/>
      <c r="G657" s="301"/>
      <c r="H657" s="238"/>
    </row>
    <row r="658" spans="2:8">
      <c r="B658" s="235" t="s">
        <v>4723</v>
      </c>
      <c r="C658" s="553" t="s">
        <v>9166</v>
      </c>
      <c r="D658" s="213" t="s">
        <v>1367</v>
      </c>
      <c r="E658" s="4" t="s">
        <v>1998</v>
      </c>
      <c r="F658" s="236"/>
      <c r="G658" s="301"/>
      <c r="H658" s="238"/>
    </row>
    <row r="659" spans="2:8" ht="33">
      <c r="B659" s="235" t="s">
        <v>4726</v>
      </c>
      <c r="C659" s="553" t="s">
        <v>9167</v>
      </c>
      <c r="D659" s="213" t="s">
        <v>1356</v>
      </c>
      <c r="E659" s="4" t="s">
        <v>2337</v>
      </c>
      <c r="F659" s="236"/>
      <c r="G659" s="301"/>
      <c r="H659" s="238"/>
    </row>
    <row r="660" spans="2:8">
      <c r="B660" s="235" t="s">
        <v>8572</v>
      </c>
      <c r="C660" s="553" t="s">
        <v>9168</v>
      </c>
      <c r="D660" s="213" t="s">
        <v>1367</v>
      </c>
      <c r="E660" s="4" t="s">
        <v>1998</v>
      </c>
      <c r="F660" s="236"/>
      <c r="G660" s="301"/>
      <c r="H660" s="238"/>
    </row>
    <row r="661" spans="2:8" ht="33">
      <c r="B661" s="235" t="s">
        <v>4732</v>
      </c>
      <c r="C661" s="553" t="s">
        <v>9169</v>
      </c>
      <c r="D661" s="213">
        <v>3</v>
      </c>
      <c r="E661" s="4" t="s">
        <v>1998</v>
      </c>
      <c r="F661" s="236"/>
      <c r="G661" s="301"/>
      <c r="H661" s="238"/>
    </row>
    <row r="662" spans="2:8" ht="33">
      <c r="B662" s="235" t="s">
        <v>8576</v>
      </c>
      <c r="C662" s="553" t="s">
        <v>9170</v>
      </c>
      <c r="D662" s="213" t="s">
        <v>1367</v>
      </c>
      <c r="E662" s="4" t="s">
        <v>1998</v>
      </c>
      <c r="F662" s="236"/>
      <c r="G662" s="301"/>
      <c r="H662" s="238"/>
    </row>
    <row r="663" spans="2:8" ht="33">
      <c r="B663" s="235" t="s">
        <v>8578</v>
      </c>
      <c r="C663" s="553" t="s">
        <v>9171</v>
      </c>
      <c r="D663" s="213" t="s">
        <v>2158</v>
      </c>
      <c r="E663" s="4" t="s">
        <v>1998</v>
      </c>
      <c r="F663" s="236"/>
      <c r="G663" s="301"/>
      <c r="H663" s="238"/>
    </row>
    <row r="664" spans="2:8" ht="33">
      <c r="B664" s="235" t="s">
        <v>8580</v>
      </c>
      <c r="C664" s="553" t="s">
        <v>9172</v>
      </c>
      <c r="D664" s="213">
        <v>3</v>
      </c>
      <c r="E664" s="4" t="s">
        <v>1998</v>
      </c>
      <c r="F664" s="236"/>
      <c r="G664" s="301"/>
      <c r="H664" s="238"/>
    </row>
    <row r="665" spans="2:8" ht="33">
      <c r="B665" s="235" t="s">
        <v>4744</v>
      </c>
      <c r="C665" s="553" t="s">
        <v>9173</v>
      </c>
      <c r="D665" s="213">
        <v>1</v>
      </c>
      <c r="E665" s="4" t="s">
        <v>1998</v>
      </c>
      <c r="F665" s="236"/>
      <c r="G665" s="301"/>
      <c r="H665" s="238"/>
    </row>
    <row r="666" spans="2:8">
      <c r="B666" s="235" t="s">
        <v>8584</v>
      </c>
      <c r="C666" s="553" t="s">
        <v>9174</v>
      </c>
      <c r="D666" s="213" t="s">
        <v>4749</v>
      </c>
      <c r="E666" s="4" t="s">
        <v>1998</v>
      </c>
      <c r="F666" s="236"/>
      <c r="G666" s="301"/>
      <c r="H666" s="238"/>
    </row>
    <row r="667" spans="2:8" ht="33">
      <c r="B667" s="235" t="s">
        <v>4751</v>
      </c>
      <c r="C667" s="553" t="s">
        <v>9175</v>
      </c>
      <c r="D667" s="213" t="s">
        <v>1356</v>
      </c>
      <c r="E667" s="4" t="s">
        <v>2337</v>
      </c>
      <c r="F667" s="236"/>
      <c r="G667" s="301"/>
      <c r="H667" s="238"/>
    </row>
    <row r="668" spans="2:8">
      <c r="B668" s="235" t="s">
        <v>8589</v>
      </c>
      <c r="C668" s="553" t="s">
        <v>9176</v>
      </c>
      <c r="D668" s="213" t="s">
        <v>1367</v>
      </c>
      <c r="E668" s="4" t="s">
        <v>1998</v>
      </c>
      <c r="F668" s="236"/>
      <c r="G668" s="301"/>
      <c r="H668" s="238"/>
    </row>
    <row r="669" spans="2:8" ht="33">
      <c r="B669" s="235" t="s">
        <v>4756</v>
      </c>
      <c r="C669" s="553" t="s">
        <v>9177</v>
      </c>
      <c r="D669" s="213">
        <v>3</v>
      </c>
      <c r="E669" s="4" t="s">
        <v>1998</v>
      </c>
      <c r="F669" s="236"/>
      <c r="G669" s="301"/>
      <c r="H669" s="238"/>
    </row>
    <row r="670" spans="2:8" ht="33">
      <c r="B670" s="235" t="s">
        <v>8592</v>
      </c>
      <c r="C670" s="553" t="s">
        <v>9178</v>
      </c>
      <c r="D670" s="213" t="s">
        <v>1367</v>
      </c>
      <c r="E670" s="4" t="s">
        <v>1998</v>
      </c>
      <c r="F670" s="236"/>
      <c r="G670" s="301"/>
      <c r="H670" s="238"/>
    </row>
    <row r="671" spans="2:8" ht="33">
      <c r="B671" s="235" t="s">
        <v>8594</v>
      </c>
      <c r="C671" s="553" t="s">
        <v>9179</v>
      </c>
      <c r="D671" s="213" t="s">
        <v>2158</v>
      </c>
      <c r="E671" s="4" t="s">
        <v>1998</v>
      </c>
      <c r="F671" s="236"/>
      <c r="G671" s="301"/>
      <c r="H671" s="238"/>
    </row>
    <row r="672" spans="2:8" ht="33">
      <c r="B672" s="235" t="s">
        <v>8596</v>
      </c>
      <c r="C672" s="553" t="s">
        <v>9180</v>
      </c>
      <c r="D672" s="213">
        <v>3</v>
      </c>
      <c r="E672" s="4" t="s">
        <v>1998</v>
      </c>
      <c r="F672" s="236"/>
      <c r="G672" s="301"/>
      <c r="H672" s="238"/>
    </row>
    <row r="673" spans="2:8" ht="33">
      <c r="B673" s="235" t="s">
        <v>4764</v>
      </c>
      <c r="C673" s="553" t="s">
        <v>9181</v>
      </c>
      <c r="D673" s="213">
        <v>1</v>
      </c>
      <c r="E673" s="4" t="s">
        <v>1998</v>
      </c>
      <c r="F673" s="236"/>
      <c r="G673" s="301"/>
      <c r="H673" s="238"/>
    </row>
    <row r="674" spans="2:8">
      <c r="B674" s="235" t="s">
        <v>8599</v>
      </c>
      <c r="C674" s="553" t="s">
        <v>9182</v>
      </c>
      <c r="D674" s="213" t="s">
        <v>4749</v>
      </c>
      <c r="E674" s="4" t="s">
        <v>1998</v>
      </c>
      <c r="F674" s="236"/>
      <c r="G674" s="301"/>
      <c r="H674" s="238"/>
    </row>
    <row r="675" spans="2:8" ht="33">
      <c r="B675" s="235" t="s">
        <v>4768</v>
      </c>
      <c r="C675" s="553" t="s">
        <v>9183</v>
      </c>
      <c r="D675" s="213" t="s">
        <v>1356</v>
      </c>
      <c r="E675" s="4" t="s">
        <v>2337</v>
      </c>
      <c r="F675" s="236"/>
      <c r="G675" s="301"/>
      <c r="H675" s="238"/>
    </row>
    <row r="676" spans="2:8">
      <c r="B676" s="235" t="s">
        <v>8603</v>
      </c>
      <c r="C676" s="553" t="s">
        <v>9184</v>
      </c>
      <c r="D676" s="213" t="s">
        <v>1367</v>
      </c>
      <c r="E676" s="4" t="s">
        <v>1998</v>
      </c>
      <c r="F676" s="236"/>
      <c r="G676" s="301"/>
      <c r="H676" s="238"/>
    </row>
    <row r="677" spans="2:8" ht="33">
      <c r="B677" s="235" t="s">
        <v>4773</v>
      </c>
      <c r="C677" s="553" t="s">
        <v>9185</v>
      </c>
      <c r="D677" s="213">
        <v>3</v>
      </c>
      <c r="E677" s="4" t="s">
        <v>1998</v>
      </c>
      <c r="F677" s="236"/>
      <c r="G677" s="301"/>
      <c r="H677" s="238"/>
    </row>
    <row r="678" spans="2:8" ht="33">
      <c r="B678" s="235" t="s">
        <v>8606</v>
      </c>
      <c r="C678" s="553" t="s">
        <v>9186</v>
      </c>
      <c r="D678" s="213" t="s">
        <v>1367</v>
      </c>
      <c r="E678" s="4" t="s">
        <v>1998</v>
      </c>
      <c r="F678" s="236"/>
      <c r="G678" s="301"/>
      <c r="H678" s="238"/>
    </row>
    <row r="679" spans="2:8" ht="33">
      <c r="B679" s="235" t="s">
        <v>8608</v>
      </c>
      <c r="C679" s="553" t="s">
        <v>9187</v>
      </c>
      <c r="D679" s="213" t="s">
        <v>2158</v>
      </c>
      <c r="E679" s="4" t="s">
        <v>1998</v>
      </c>
      <c r="F679" s="236"/>
      <c r="G679" s="301"/>
      <c r="H679" s="238"/>
    </row>
    <row r="680" spans="2:8" ht="33">
      <c r="B680" s="235" t="s">
        <v>8610</v>
      </c>
      <c r="C680" s="553" t="s">
        <v>9188</v>
      </c>
      <c r="D680" s="213">
        <v>3</v>
      </c>
      <c r="E680" s="4" t="s">
        <v>1998</v>
      </c>
      <c r="F680" s="236"/>
      <c r="G680" s="301"/>
      <c r="H680" s="238"/>
    </row>
    <row r="681" spans="2:8" ht="33">
      <c r="B681" s="235" t="s">
        <v>4781</v>
      </c>
      <c r="C681" s="553" t="s">
        <v>9189</v>
      </c>
      <c r="D681" s="213">
        <v>1</v>
      </c>
      <c r="E681" s="4" t="s">
        <v>1998</v>
      </c>
      <c r="F681" s="236"/>
      <c r="G681" s="301"/>
      <c r="H681" s="238"/>
    </row>
    <row r="682" spans="2:8" ht="17.25" thickBot="1">
      <c r="B682" s="235" t="s">
        <v>8613</v>
      </c>
      <c r="C682" s="553" t="s">
        <v>9190</v>
      </c>
      <c r="D682" s="213" t="s">
        <v>4749</v>
      </c>
      <c r="E682" s="4" t="s">
        <v>1998</v>
      </c>
      <c r="F682" s="236"/>
      <c r="G682" s="302"/>
      <c r="H682" s="238"/>
    </row>
    <row r="683" spans="2:8" ht="20.100000000000001" customHeight="1" thickBot="1">
      <c r="B683" s="474" t="s">
        <v>4785</v>
      </c>
      <c r="C683" s="463"/>
      <c r="D683" s="464"/>
      <c r="E683" s="475"/>
      <c r="F683" s="475"/>
      <c r="G683" s="476"/>
      <c r="H683" s="238"/>
    </row>
    <row r="684" spans="2:8">
      <c r="B684" s="438" t="s">
        <v>8615</v>
      </c>
      <c r="C684" s="554" t="s">
        <v>9191</v>
      </c>
      <c r="D684" s="207" t="s">
        <v>4749</v>
      </c>
      <c r="E684" s="431" t="s">
        <v>1998</v>
      </c>
      <c r="F684" s="432"/>
      <c r="G684" s="555" t="s">
        <v>9013</v>
      </c>
      <c r="H684" s="238"/>
    </row>
    <row r="685" spans="2:8" ht="30" customHeight="1">
      <c r="B685" s="235" t="s">
        <v>8618</v>
      </c>
      <c r="C685" s="554" t="s">
        <v>9192</v>
      </c>
      <c r="D685" s="213" t="s">
        <v>1367</v>
      </c>
      <c r="E685" s="4" t="s">
        <v>1998</v>
      </c>
      <c r="F685" s="236"/>
      <c r="G685" s="556"/>
      <c r="H685" s="238"/>
    </row>
    <row r="686" spans="2:8">
      <c r="B686" s="235" t="s">
        <v>4792</v>
      </c>
      <c r="C686" s="554" t="s">
        <v>9193</v>
      </c>
      <c r="D686" s="213" t="s">
        <v>3219</v>
      </c>
      <c r="E686" s="4" t="s">
        <v>1998</v>
      </c>
      <c r="F686" s="236"/>
      <c r="G686" s="556"/>
      <c r="H686" s="238"/>
    </row>
    <row r="687" spans="2:8">
      <c r="B687" s="235" t="s">
        <v>4794</v>
      </c>
      <c r="C687" s="554" t="s">
        <v>9194</v>
      </c>
      <c r="D687" s="213" t="s">
        <v>1367</v>
      </c>
      <c r="E687" s="4" t="s">
        <v>1998</v>
      </c>
      <c r="F687" s="236"/>
      <c r="G687" s="556"/>
      <c r="H687" s="238"/>
    </row>
    <row r="688" spans="2:8" ht="33">
      <c r="B688" s="235" t="s">
        <v>4796</v>
      </c>
      <c r="C688" s="554" t="s">
        <v>9195</v>
      </c>
      <c r="D688" s="213" t="s">
        <v>1356</v>
      </c>
      <c r="E688" s="4" t="s">
        <v>2337</v>
      </c>
      <c r="F688" s="236"/>
      <c r="G688" s="556"/>
      <c r="H688" s="238"/>
    </row>
    <row r="689" spans="2:8">
      <c r="B689" s="235" t="s">
        <v>8623</v>
      </c>
      <c r="C689" s="554" t="s">
        <v>9196</v>
      </c>
      <c r="D689" s="213" t="s">
        <v>1367</v>
      </c>
      <c r="E689" s="4" t="s">
        <v>1998</v>
      </c>
      <c r="F689" s="236"/>
      <c r="G689" s="556"/>
      <c r="H689" s="238"/>
    </row>
    <row r="690" spans="2:8" ht="33">
      <c r="B690" s="235" t="s">
        <v>4800</v>
      </c>
      <c r="C690" s="554" t="s">
        <v>9197</v>
      </c>
      <c r="D690" s="213">
        <v>3</v>
      </c>
      <c r="E690" s="4" t="s">
        <v>1998</v>
      </c>
      <c r="F690" s="236"/>
      <c r="G690" s="556"/>
      <c r="H690" s="238"/>
    </row>
    <row r="691" spans="2:8" ht="33">
      <c r="B691" s="235" t="s">
        <v>8626</v>
      </c>
      <c r="C691" s="554" t="s">
        <v>9198</v>
      </c>
      <c r="D691" s="213" t="s">
        <v>1367</v>
      </c>
      <c r="E691" s="4" t="s">
        <v>1998</v>
      </c>
      <c r="F691" s="236"/>
      <c r="G691" s="556"/>
      <c r="H691" s="238"/>
    </row>
    <row r="692" spans="2:8" ht="33">
      <c r="B692" s="235" t="s">
        <v>8628</v>
      </c>
      <c r="C692" s="554" t="s">
        <v>9199</v>
      </c>
      <c r="D692" s="213" t="s">
        <v>2158</v>
      </c>
      <c r="E692" s="4" t="s">
        <v>1998</v>
      </c>
      <c r="F692" s="236"/>
      <c r="G692" s="556"/>
      <c r="H692" s="238"/>
    </row>
    <row r="693" spans="2:8" ht="33">
      <c r="B693" s="235" t="s">
        <v>8630</v>
      </c>
      <c r="C693" s="554" t="s">
        <v>9200</v>
      </c>
      <c r="D693" s="213">
        <v>3</v>
      </c>
      <c r="E693" s="4" t="s">
        <v>1998</v>
      </c>
      <c r="F693" s="236"/>
      <c r="G693" s="556"/>
      <c r="H693" s="238"/>
    </row>
    <row r="694" spans="2:8" ht="33">
      <c r="B694" s="235" t="s">
        <v>4808</v>
      </c>
      <c r="C694" s="554" t="s">
        <v>9201</v>
      </c>
      <c r="D694" s="213">
        <v>1</v>
      </c>
      <c r="E694" s="4" t="s">
        <v>1998</v>
      </c>
      <c r="F694" s="236"/>
      <c r="G694" s="556"/>
      <c r="H694" s="238"/>
    </row>
    <row r="695" spans="2:8">
      <c r="B695" s="235" t="s">
        <v>8633</v>
      </c>
      <c r="C695" s="554" t="s">
        <v>9202</v>
      </c>
      <c r="D695" s="213" t="s">
        <v>4749</v>
      </c>
      <c r="E695" s="4" t="s">
        <v>1998</v>
      </c>
      <c r="F695" s="236"/>
      <c r="G695" s="556"/>
      <c r="H695" s="238"/>
    </row>
    <row r="696" spans="2:8" ht="33">
      <c r="B696" s="235" t="s">
        <v>4812</v>
      </c>
      <c r="C696" s="554" t="s">
        <v>9203</v>
      </c>
      <c r="D696" s="213" t="s">
        <v>1356</v>
      </c>
      <c r="E696" s="4" t="s">
        <v>2337</v>
      </c>
      <c r="F696" s="236"/>
      <c r="G696" s="556"/>
      <c r="H696" s="238"/>
    </row>
    <row r="697" spans="2:8">
      <c r="B697" s="235" t="s">
        <v>8636</v>
      </c>
      <c r="C697" s="554" t="s">
        <v>9204</v>
      </c>
      <c r="D697" s="213" t="s">
        <v>1367</v>
      </c>
      <c r="E697" s="4" t="s">
        <v>1998</v>
      </c>
      <c r="F697" s="236"/>
      <c r="G697" s="556"/>
      <c r="H697" s="238"/>
    </row>
    <row r="698" spans="2:8" ht="33">
      <c r="B698" s="235" t="s">
        <v>4816</v>
      </c>
      <c r="C698" s="554" t="s">
        <v>9205</v>
      </c>
      <c r="D698" s="213">
        <v>3</v>
      </c>
      <c r="E698" s="4" t="s">
        <v>1998</v>
      </c>
      <c r="F698" s="236"/>
      <c r="G698" s="556"/>
      <c r="H698" s="238"/>
    </row>
    <row r="699" spans="2:8" ht="33">
      <c r="B699" s="235" t="s">
        <v>8639</v>
      </c>
      <c r="C699" s="554" t="s">
        <v>9206</v>
      </c>
      <c r="D699" s="213" t="s">
        <v>1367</v>
      </c>
      <c r="E699" s="4" t="s">
        <v>1998</v>
      </c>
      <c r="F699" s="236"/>
      <c r="G699" s="556"/>
      <c r="H699" s="238"/>
    </row>
    <row r="700" spans="2:8" ht="33">
      <c r="B700" s="235" t="s">
        <v>8641</v>
      </c>
      <c r="C700" s="554" t="s">
        <v>9207</v>
      </c>
      <c r="D700" s="213" t="s">
        <v>2158</v>
      </c>
      <c r="E700" s="4" t="s">
        <v>1998</v>
      </c>
      <c r="F700" s="236"/>
      <c r="G700" s="556"/>
      <c r="H700" s="238"/>
    </row>
    <row r="701" spans="2:8" ht="33">
      <c r="B701" s="235" t="s">
        <v>8643</v>
      </c>
      <c r="C701" s="554" t="s">
        <v>9208</v>
      </c>
      <c r="D701" s="213">
        <v>3</v>
      </c>
      <c r="E701" s="4" t="s">
        <v>1998</v>
      </c>
      <c r="F701" s="236"/>
      <c r="G701" s="556"/>
      <c r="H701" s="238"/>
    </row>
    <row r="702" spans="2:8" ht="33">
      <c r="B702" s="235" t="s">
        <v>4824</v>
      </c>
      <c r="C702" s="554" t="s">
        <v>9209</v>
      </c>
      <c r="D702" s="213">
        <v>1</v>
      </c>
      <c r="E702" s="4" t="s">
        <v>1998</v>
      </c>
      <c r="F702" s="236"/>
      <c r="G702" s="556"/>
      <c r="H702" s="238"/>
    </row>
    <row r="703" spans="2:8">
      <c r="B703" s="235" t="s">
        <v>8646</v>
      </c>
      <c r="C703" s="554" t="s">
        <v>9210</v>
      </c>
      <c r="D703" s="213" t="s">
        <v>4749</v>
      </c>
      <c r="E703" s="4" t="s">
        <v>1998</v>
      </c>
      <c r="F703" s="236"/>
      <c r="G703" s="556"/>
      <c r="H703" s="238"/>
    </row>
    <row r="704" spans="2:8" ht="33">
      <c r="B704" s="235" t="s">
        <v>4828</v>
      </c>
      <c r="C704" s="554" t="s">
        <v>9211</v>
      </c>
      <c r="D704" s="213" t="s">
        <v>1356</v>
      </c>
      <c r="E704" s="4" t="s">
        <v>2337</v>
      </c>
      <c r="F704" s="236"/>
      <c r="G704" s="556"/>
      <c r="H704" s="238"/>
    </row>
    <row r="705" spans="2:8">
      <c r="B705" s="235" t="s">
        <v>8649</v>
      </c>
      <c r="C705" s="554" t="s">
        <v>9212</v>
      </c>
      <c r="D705" s="213" t="s">
        <v>1367</v>
      </c>
      <c r="E705" s="4" t="s">
        <v>1998</v>
      </c>
      <c r="F705" s="236"/>
      <c r="G705" s="556"/>
      <c r="H705" s="238"/>
    </row>
    <row r="706" spans="2:8" ht="33">
      <c r="B706" s="235" t="s">
        <v>4832</v>
      </c>
      <c r="C706" s="554" t="s">
        <v>9213</v>
      </c>
      <c r="D706" s="213">
        <v>3</v>
      </c>
      <c r="E706" s="4" t="s">
        <v>1998</v>
      </c>
      <c r="F706" s="236"/>
      <c r="G706" s="556"/>
      <c r="H706" s="238"/>
    </row>
    <row r="707" spans="2:8" ht="33">
      <c r="B707" s="235" t="s">
        <v>8652</v>
      </c>
      <c r="C707" s="554" t="s">
        <v>9214</v>
      </c>
      <c r="D707" s="213" t="s">
        <v>1367</v>
      </c>
      <c r="E707" s="4" t="s">
        <v>1998</v>
      </c>
      <c r="F707" s="236"/>
      <c r="G707" s="556"/>
      <c r="H707" s="238"/>
    </row>
    <row r="708" spans="2:8" ht="33">
      <c r="B708" s="235" t="s">
        <v>8654</v>
      </c>
      <c r="C708" s="554" t="s">
        <v>9215</v>
      </c>
      <c r="D708" s="213" t="s">
        <v>2158</v>
      </c>
      <c r="E708" s="4" t="s">
        <v>1998</v>
      </c>
      <c r="F708" s="236"/>
      <c r="G708" s="556"/>
      <c r="H708" s="238"/>
    </row>
    <row r="709" spans="2:8" ht="33">
      <c r="B709" s="235" t="s">
        <v>8656</v>
      </c>
      <c r="C709" s="554" t="s">
        <v>9216</v>
      </c>
      <c r="D709" s="213">
        <v>3</v>
      </c>
      <c r="E709" s="4" t="s">
        <v>1998</v>
      </c>
      <c r="F709" s="236"/>
      <c r="G709" s="556"/>
      <c r="H709" s="238"/>
    </row>
    <row r="710" spans="2:8" ht="33">
      <c r="B710" s="235" t="s">
        <v>4840</v>
      </c>
      <c r="C710" s="554" t="s">
        <v>9217</v>
      </c>
      <c r="D710" s="213">
        <v>1</v>
      </c>
      <c r="E710" s="4" t="s">
        <v>1998</v>
      </c>
      <c r="F710" s="236"/>
      <c r="G710" s="556"/>
      <c r="H710" s="238"/>
    </row>
    <row r="711" spans="2:8" ht="17.25" thickBot="1">
      <c r="B711" s="235" t="s">
        <v>8659</v>
      </c>
      <c r="C711" s="554" t="s">
        <v>9218</v>
      </c>
      <c r="D711" s="213" t="s">
        <v>4749</v>
      </c>
      <c r="E711" s="4" t="s">
        <v>1998</v>
      </c>
      <c r="F711" s="236"/>
      <c r="G711" s="557"/>
      <c r="H711" s="238"/>
    </row>
    <row r="712" spans="2:8" ht="20.100000000000001" customHeight="1" thickBot="1">
      <c r="B712" s="474" t="s">
        <v>4960</v>
      </c>
      <c r="C712" s="463"/>
      <c r="D712" s="464"/>
      <c r="E712" s="475"/>
      <c r="F712" s="475"/>
      <c r="G712" s="476"/>
      <c r="H712" s="238"/>
    </row>
    <row r="713" spans="2:8">
      <c r="B713" s="438" t="s">
        <v>8661</v>
      </c>
      <c r="C713" s="554" t="s">
        <v>9219</v>
      </c>
      <c r="D713" s="207" t="s">
        <v>2277</v>
      </c>
      <c r="E713" s="431" t="s">
        <v>1998</v>
      </c>
      <c r="F713" s="432"/>
      <c r="G713" s="485" t="s">
        <v>9042</v>
      </c>
      <c r="H713" s="238"/>
    </row>
    <row r="714" spans="2:8">
      <c r="B714" s="235" t="s">
        <v>8664</v>
      </c>
      <c r="C714" s="554" t="s">
        <v>9220</v>
      </c>
      <c r="D714" s="213" t="s">
        <v>1367</v>
      </c>
      <c r="E714" s="4" t="s">
        <v>1998</v>
      </c>
      <c r="F714" s="236"/>
      <c r="G714" s="346"/>
      <c r="H714" s="238"/>
    </row>
    <row r="715" spans="2:8">
      <c r="B715" s="235" t="s">
        <v>4849</v>
      </c>
      <c r="C715" s="554" t="s">
        <v>9221</v>
      </c>
      <c r="D715" s="213" t="s">
        <v>3219</v>
      </c>
      <c r="E715" s="4" t="s">
        <v>1998</v>
      </c>
      <c r="F715" s="236"/>
      <c r="G715" s="346"/>
      <c r="H715" s="238"/>
    </row>
    <row r="716" spans="2:8">
      <c r="B716" s="235" t="s">
        <v>4851</v>
      </c>
      <c r="C716" s="554" t="s">
        <v>9222</v>
      </c>
      <c r="D716" s="213" t="s">
        <v>1367</v>
      </c>
      <c r="E716" s="4" t="s">
        <v>1998</v>
      </c>
      <c r="F716" s="236"/>
      <c r="G716" s="346"/>
      <c r="H716" s="238"/>
    </row>
    <row r="717" spans="2:8" ht="33">
      <c r="B717" s="235" t="s">
        <v>4853</v>
      </c>
      <c r="C717" s="554" t="s">
        <v>9223</v>
      </c>
      <c r="D717" s="213" t="s">
        <v>1356</v>
      </c>
      <c r="E717" s="4" t="s">
        <v>2337</v>
      </c>
      <c r="F717" s="236"/>
      <c r="G717" s="346"/>
      <c r="H717" s="238"/>
    </row>
    <row r="718" spans="2:8">
      <c r="B718" s="235" t="s">
        <v>8669</v>
      </c>
      <c r="C718" s="554" t="s">
        <v>9224</v>
      </c>
      <c r="D718" s="213" t="s">
        <v>1367</v>
      </c>
      <c r="E718" s="4" t="s">
        <v>1998</v>
      </c>
      <c r="F718" s="236"/>
      <c r="G718" s="346"/>
      <c r="H718" s="238"/>
    </row>
    <row r="719" spans="2:8" ht="33">
      <c r="B719" s="235" t="s">
        <v>4857</v>
      </c>
      <c r="C719" s="554" t="s">
        <v>9225</v>
      </c>
      <c r="D719" s="213">
        <v>3</v>
      </c>
      <c r="E719" s="4" t="s">
        <v>1998</v>
      </c>
      <c r="F719" s="236"/>
      <c r="G719" s="346"/>
      <c r="H719" s="238"/>
    </row>
    <row r="720" spans="2:8" ht="33">
      <c r="B720" s="235" t="s">
        <v>8672</v>
      </c>
      <c r="C720" s="554" t="s">
        <v>9226</v>
      </c>
      <c r="D720" s="213" t="s">
        <v>1367</v>
      </c>
      <c r="E720" s="4" t="s">
        <v>1998</v>
      </c>
      <c r="F720" s="236"/>
      <c r="G720" s="346"/>
      <c r="H720" s="238"/>
    </row>
    <row r="721" spans="2:8" ht="33">
      <c r="B721" s="235" t="s">
        <v>8674</v>
      </c>
      <c r="C721" s="554" t="s">
        <v>9227</v>
      </c>
      <c r="D721" s="213" t="s">
        <v>2158</v>
      </c>
      <c r="E721" s="4" t="s">
        <v>1998</v>
      </c>
      <c r="F721" s="236"/>
      <c r="G721" s="346"/>
      <c r="H721" s="238"/>
    </row>
    <row r="722" spans="2:8" ht="33">
      <c r="B722" s="235" t="s">
        <v>8676</v>
      </c>
      <c r="C722" s="554" t="s">
        <v>9228</v>
      </c>
      <c r="D722" s="213">
        <v>3</v>
      </c>
      <c r="E722" s="4" t="s">
        <v>1998</v>
      </c>
      <c r="F722" s="236"/>
      <c r="G722" s="346"/>
      <c r="H722" s="238"/>
    </row>
    <row r="723" spans="2:8" ht="33">
      <c r="B723" s="235" t="s">
        <v>4865</v>
      </c>
      <c r="C723" s="554" t="s">
        <v>9229</v>
      </c>
      <c r="D723" s="213">
        <v>1</v>
      </c>
      <c r="E723" s="4" t="s">
        <v>1998</v>
      </c>
      <c r="F723" s="236"/>
      <c r="G723" s="346"/>
      <c r="H723" s="238"/>
    </row>
    <row r="724" spans="2:8">
      <c r="B724" s="235" t="s">
        <v>8679</v>
      </c>
      <c r="C724" s="554" t="s">
        <v>9230</v>
      </c>
      <c r="D724" s="213" t="s">
        <v>4749</v>
      </c>
      <c r="E724" s="4" t="s">
        <v>1998</v>
      </c>
      <c r="F724" s="236"/>
      <c r="G724" s="346"/>
      <c r="H724" s="238"/>
    </row>
    <row r="725" spans="2:8" ht="33">
      <c r="B725" s="235" t="s">
        <v>4869</v>
      </c>
      <c r="C725" s="554" t="s">
        <v>9231</v>
      </c>
      <c r="D725" s="213" t="s">
        <v>1356</v>
      </c>
      <c r="E725" s="4" t="s">
        <v>2337</v>
      </c>
      <c r="F725" s="236"/>
      <c r="G725" s="346"/>
      <c r="H725" s="238"/>
    </row>
    <row r="726" spans="2:8">
      <c r="B726" s="235" t="s">
        <v>8682</v>
      </c>
      <c r="C726" s="554" t="s">
        <v>9232</v>
      </c>
      <c r="D726" s="213" t="s">
        <v>1367</v>
      </c>
      <c r="E726" s="4" t="s">
        <v>1998</v>
      </c>
      <c r="F726" s="236"/>
      <c r="G726" s="346"/>
      <c r="H726" s="238"/>
    </row>
    <row r="727" spans="2:8" ht="33">
      <c r="B727" s="235" t="s">
        <v>4873</v>
      </c>
      <c r="C727" s="554" t="s">
        <v>9233</v>
      </c>
      <c r="D727" s="213">
        <v>3</v>
      </c>
      <c r="E727" s="4" t="s">
        <v>1998</v>
      </c>
      <c r="F727" s="236"/>
      <c r="G727" s="346"/>
      <c r="H727" s="238"/>
    </row>
    <row r="728" spans="2:8" ht="33">
      <c r="B728" s="235" t="s">
        <v>8685</v>
      </c>
      <c r="C728" s="554" t="s">
        <v>9234</v>
      </c>
      <c r="D728" s="213" t="s">
        <v>1367</v>
      </c>
      <c r="E728" s="4" t="s">
        <v>1998</v>
      </c>
      <c r="F728" s="236"/>
      <c r="G728" s="346"/>
      <c r="H728" s="238"/>
    </row>
    <row r="729" spans="2:8" ht="33">
      <c r="B729" s="235" t="s">
        <v>8687</v>
      </c>
      <c r="C729" s="554" t="s">
        <v>9235</v>
      </c>
      <c r="D729" s="213" t="s">
        <v>2158</v>
      </c>
      <c r="E729" s="4" t="s">
        <v>1998</v>
      </c>
      <c r="F729" s="236"/>
      <c r="G729" s="346"/>
      <c r="H729" s="238"/>
    </row>
    <row r="730" spans="2:8" ht="33">
      <c r="B730" s="235" t="s">
        <v>8689</v>
      </c>
      <c r="C730" s="554" t="s">
        <v>9236</v>
      </c>
      <c r="D730" s="213">
        <v>3</v>
      </c>
      <c r="E730" s="4" t="s">
        <v>1998</v>
      </c>
      <c r="F730" s="236"/>
      <c r="G730" s="346"/>
      <c r="H730" s="238"/>
    </row>
    <row r="731" spans="2:8" ht="33">
      <c r="B731" s="235" t="s">
        <v>4881</v>
      </c>
      <c r="C731" s="554" t="s">
        <v>9237</v>
      </c>
      <c r="D731" s="213">
        <v>1</v>
      </c>
      <c r="E731" s="4" t="s">
        <v>1998</v>
      </c>
      <c r="F731" s="236"/>
      <c r="G731" s="346"/>
      <c r="H731" s="238"/>
    </row>
    <row r="732" spans="2:8">
      <c r="B732" s="235" t="s">
        <v>8692</v>
      </c>
      <c r="C732" s="554" t="s">
        <v>9238</v>
      </c>
      <c r="D732" s="213" t="s">
        <v>4749</v>
      </c>
      <c r="E732" s="4" t="s">
        <v>1998</v>
      </c>
      <c r="F732" s="236"/>
      <c r="G732" s="346"/>
      <c r="H732" s="238"/>
    </row>
    <row r="733" spans="2:8" ht="33">
      <c r="B733" s="235" t="s">
        <v>4885</v>
      </c>
      <c r="C733" s="554" t="s">
        <v>9239</v>
      </c>
      <c r="D733" s="213" t="s">
        <v>1356</v>
      </c>
      <c r="E733" s="4" t="s">
        <v>2337</v>
      </c>
      <c r="F733" s="236"/>
      <c r="G733" s="346"/>
      <c r="H733" s="238"/>
    </row>
    <row r="734" spans="2:8">
      <c r="B734" s="235" t="s">
        <v>8695</v>
      </c>
      <c r="C734" s="554" t="s">
        <v>9240</v>
      </c>
      <c r="D734" s="213" t="s">
        <v>1367</v>
      </c>
      <c r="E734" s="4" t="s">
        <v>1998</v>
      </c>
      <c r="F734" s="236"/>
      <c r="G734" s="346"/>
      <c r="H734" s="238"/>
    </row>
    <row r="735" spans="2:8" ht="33">
      <c r="B735" s="235" t="s">
        <v>4889</v>
      </c>
      <c r="C735" s="554" t="s">
        <v>9241</v>
      </c>
      <c r="D735" s="213">
        <v>3</v>
      </c>
      <c r="E735" s="4" t="s">
        <v>1998</v>
      </c>
      <c r="F735" s="236"/>
      <c r="G735" s="346"/>
      <c r="H735" s="238"/>
    </row>
    <row r="736" spans="2:8" ht="33">
      <c r="B736" s="235" t="s">
        <v>8698</v>
      </c>
      <c r="C736" s="554" t="s">
        <v>9242</v>
      </c>
      <c r="D736" s="213" t="s">
        <v>1367</v>
      </c>
      <c r="E736" s="4" t="s">
        <v>1998</v>
      </c>
      <c r="F736" s="236"/>
      <c r="G736" s="346"/>
      <c r="H736" s="238"/>
    </row>
    <row r="737" spans="2:8" ht="33">
      <c r="B737" s="235" t="s">
        <v>8700</v>
      </c>
      <c r="C737" s="554" t="s">
        <v>9243</v>
      </c>
      <c r="D737" s="213" t="s">
        <v>2158</v>
      </c>
      <c r="E737" s="4" t="s">
        <v>1998</v>
      </c>
      <c r="F737" s="236"/>
      <c r="G737" s="346"/>
      <c r="H737" s="238"/>
    </row>
    <row r="738" spans="2:8" ht="33">
      <c r="B738" s="235" t="s">
        <v>8702</v>
      </c>
      <c r="C738" s="554" t="s">
        <v>9244</v>
      </c>
      <c r="D738" s="213">
        <v>3</v>
      </c>
      <c r="E738" s="4" t="s">
        <v>1998</v>
      </c>
      <c r="F738" s="236"/>
      <c r="G738" s="610"/>
      <c r="H738" s="238"/>
    </row>
    <row r="739" spans="2:8" ht="33">
      <c r="B739" s="235" t="s">
        <v>4897</v>
      </c>
      <c r="C739" s="554" t="s">
        <v>9245</v>
      </c>
      <c r="D739" s="213">
        <v>1</v>
      </c>
      <c r="E739" s="4" t="s">
        <v>1998</v>
      </c>
      <c r="F739" s="236"/>
      <c r="G739" s="610"/>
      <c r="H739" s="238"/>
    </row>
    <row r="740" spans="2:8" ht="17.25" thickBot="1">
      <c r="B740" s="235" t="s">
        <v>8705</v>
      </c>
      <c r="C740" s="554" t="s">
        <v>9246</v>
      </c>
      <c r="D740" s="213" t="s">
        <v>4749</v>
      </c>
      <c r="E740" s="4" t="s">
        <v>1998</v>
      </c>
      <c r="F740" s="236"/>
      <c r="G740" s="611"/>
      <c r="H740" s="238"/>
    </row>
    <row r="741" spans="2:8" ht="18">
      <c r="B741" s="469" t="s">
        <v>4901</v>
      </c>
      <c r="C741" s="548"/>
      <c r="D741" s="274"/>
      <c r="E741" s="437"/>
      <c r="F741" s="437"/>
      <c r="G741" s="470"/>
      <c r="H741" s="238"/>
    </row>
    <row r="742" spans="2:8" ht="18.75" thickBot="1">
      <c r="B742" s="549" t="s">
        <v>8707</v>
      </c>
      <c r="C742" s="550"/>
      <c r="D742" s="280"/>
      <c r="E742" s="472"/>
      <c r="F742" s="472"/>
      <c r="G742" s="473"/>
      <c r="H742" s="238"/>
    </row>
    <row r="743" spans="2:8" ht="20.100000000000001" customHeight="1" thickBot="1">
      <c r="B743" s="474" t="s">
        <v>8708</v>
      </c>
      <c r="C743" s="463"/>
      <c r="D743" s="464"/>
      <c r="E743" s="475"/>
      <c r="F743" s="475"/>
      <c r="G743" s="476"/>
      <c r="H743" s="238"/>
    </row>
    <row r="744" spans="2:8">
      <c r="B744" s="235" t="s">
        <v>8565</v>
      </c>
      <c r="C744" s="553" t="s">
        <v>9247</v>
      </c>
      <c r="D744" s="213" t="s">
        <v>1367</v>
      </c>
      <c r="E744" s="4" t="s">
        <v>1998</v>
      </c>
      <c r="F744" s="236"/>
      <c r="G744" s="485" t="s">
        <v>9071</v>
      </c>
      <c r="H744" s="238"/>
    </row>
    <row r="745" spans="2:8">
      <c r="B745" s="235" t="s">
        <v>4719</v>
      </c>
      <c r="C745" s="553" t="s">
        <v>9248</v>
      </c>
      <c r="D745" s="213" t="s">
        <v>3219</v>
      </c>
      <c r="E745" s="4" t="s">
        <v>1998</v>
      </c>
      <c r="F745" s="236"/>
      <c r="G745" s="346"/>
      <c r="H745" s="238"/>
    </row>
    <row r="746" spans="2:8">
      <c r="B746" s="235" t="s">
        <v>4723</v>
      </c>
      <c r="C746" s="553" t="s">
        <v>9249</v>
      </c>
      <c r="D746" s="213" t="s">
        <v>1367</v>
      </c>
      <c r="E746" s="4" t="s">
        <v>1998</v>
      </c>
      <c r="F746" s="236"/>
      <c r="G746" s="346"/>
      <c r="H746" s="238"/>
    </row>
    <row r="747" spans="2:8" ht="33">
      <c r="B747" s="235" t="s">
        <v>4726</v>
      </c>
      <c r="C747" s="553" t="s">
        <v>9250</v>
      </c>
      <c r="D747" s="213" t="s">
        <v>1356</v>
      </c>
      <c r="E747" s="4" t="s">
        <v>2337</v>
      </c>
      <c r="F747" s="236"/>
      <c r="G747" s="346"/>
      <c r="H747" s="238"/>
    </row>
    <row r="748" spans="2:8">
      <c r="B748" s="235" t="s">
        <v>8572</v>
      </c>
      <c r="C748" s="553" t="s">
        <v>9251</v>
      </c>
      <c r="D748" s="213" t="s">
        <v>1367</v>
      </c>
      <c r="E748" s="4" t="s">
        <v>1998</v>
      </c>
      <c r="F748" s="236"/>
      <c r="G748" s="346"/>
      <c r="H748" s="238"/>
    </row>
    <row r="749" spans="2:8" ht="33">
      <c r="B749" s="235" t="s">
        <v>4732</v>
      </c>
      <c r="C749" s="553" t="s">
        <v>9252</v>
      </c>
      <c r="D749" s="213">
        <v>3</v>
      </c>
      <c r="E749" s="4" t="s">
        <v>1998</v>
      </c>
      <c r="F749" s="236"/>
      <c r="G749" s="346"/>
      <c r="H749" s="238"/>
    </row>
    <row r="750" spans="2:8" ht="33">
      <c r="B750" s="235" t="s">
        <v>8576</v>
      </c>
      <c r="C750" s="553" t="s">
        <v>9253</v>
      </c>
      <c r="D750" s="213" t="s">
        <v>1367</v>
      </c>
      <c r="E750" s="4" t="s">
        <v>1998</v>
      </c>
      <c r="F750" s="236"/>
      <c r="G750" s="346"/>
      <c r="H750" s="238"/>
    </row>
    <row r="751" spans="2:8" ht="33">
      <c r="B751" s="235" t="s">
        <v>8578</v>
      </c>
      <c r="C751" s="553" t="s">
        <v>9254</v>
      </c>
      <c r="D751" s="213" t="s">
        <v>2158</v>
      </c>
      <c r="E751" s="4" t="s">
        <v>1998</v>
      </c>
      <c r="F751" s="236"/>
      <c r="G751" s="346"/>
      <c r="H751" s="238"/>
    </row>
    <row r="752" spans="2:8" ht="33">
      <c r="B752" s="235" t="s">
        <v>8580</v>
      </c>
      <c r="C752" s="553" t="s">
        <v>9255</v>
      </c>
      <c r="D752" s="213">
        <v>3</v>
      </c>
      <c r="E752" s="4" t="s">
        <v>1998</v>
      </c>
      <c r="F752" s="236"/>
      <c r="G752" s="346"/>
      <c r="H752" s="238"/>
    </row>
    <row r="753" spans="2:8" ht="33">
      <c r="B753" s="235" t="s">
        <v>4744</v>
      </c>
      <c r="C753" s="553" t="s">
        <v>9256</v>
      </c>
      <c r="D753" s="213">
        <v>1</v>
      </c>
      <c r="E753" s="4" t="s">
        <v>1998</v>
      </c>
      <c r="F753" s="236"/>
      <c r="G753" s="346"/>
      <c r="H753" s="238"/>
    </row>
    <row r="754" spans="2:8">
      <c r="B754" s="235" t="s">
        <v>8584</v>
      </c>
      <c r="C754" s="553" t="s">
        <v>9257</v>
      </c>
      <c r="D754" s="213" t="s">
        <v>4749</v>
      </c>
      <c r="E754" s="4" t="s">
        <v>1998</v>
      </c>
      <c r="F754" s="236"/>
      <c r="G754" s="346"/>
      <c r="H754" s="238"/>
    </row>
    <row r="755" spans="2:8" ht="33">
      <c r="B755" s="235" t="s">
        <v>4751</v>
      </c>
      <c r="C755" s="553" t="s">
        <v>9258</v>
      </c>
      <c r="D755" s="213" t="s">
        <v>1356</v>
      </c>
      <c r="E755" s="4" t="s">
        <v>2337</v>
      </c>
      <c r="F755" s="236"/>
      <c r="G755" s="346"/>
      <c r="H755" s="238"/>
    </row>
    <row r="756" spans="2:8">
      <c r="B756" s="235" t="s">
        <v>8589</v>
      </c>
      <c r="C756" s="553" t="s">
        <v>9259</v>
      </c>
      <c r="D756" s="213" t="s">
        <v>1367</v>
      </c>
      <c r="E756" s="4" t="s">
        <v>1998</v>
      </c>
      <c r="F756" s="236"/>
      <c r="G756" s="346"/>
      <c r="H756" s="238"/>
    </row>
    <row r="757" spans="2:8" ht="33">
      <c r="B757" s="235" t="s">
        <v>4756</v>
      </c>
      <c r="C757" s="553" t="s">
        <v>9260</v>
      </c>
      <c r="D757" s="213">
        <v>3</v>
      </c>
      <c r="E757" s="4" t="s">
        <v>1998</v>
      </c>
      <c r="F757" s="236"/>
      <c r="G757" s="346"/>
      <c r="H757" s="238"/>
    </row>
    <row r="758" spans="2:8" ht="33">
      <c r="B758" s="235" t="s">
        <v>8592</v>
      </c>
      <c r="C758" s="553" t="s">
        <v>9261</v>
      </c>
      <c r="D758" s="213" t="s">
        <v>1367</v>
      </c>
      <c r="E758" s="4" t="s">
        <v>1998</v>
      </c>
      <c r="F758" s="236"/>
      <c r="G758" s="346"/>
      <c r="H758" s="238"/>
    </row>
    <row r="759" spans="2:8" ht="33">
      <c r="B759" s="235" t="s">
        <v>8594</v>
      </c>
      <c r="C759" s="553" t="s">
        <v>9262</v>
      </c>
      <c r="D759" s="213" t="s">
        <v>2158</v>
      </c>
      <c r="E759" s="4" t="s">
        <v>1998</v>
      </c>
      <c r="F759" s="236"/>
      <c r="G759" s="346"/>
      <c r="H759" s="238"/>
    </row>
    <row r="760" spans="2:8" ht="33">
      <c r="B760" s="235" t="s">
        <v>8596</v>
      </c>
      <c r="C760" s="553" t="s">
        <v>9263</v>
      </c>
      <c r="D760" s="213">
        <v>3</v>
      </c>
      <c r="E760" s="4" t="s">
        <v>1998</v>
      </c>
      <c r="F760" s="236"/>
      <c r="G760" s="346"/>
      <c r="H760" s="238"/>
    </row>
    <row r="761" spans="2:8" ht="33">
      <c r="B761" s="235" t="s">
        <v>4764</v>
      </c>
      <c r="C761" s="553" t="s">
        <v>9264</v>
      </c>
      <c r="D761" s="213">
        <v>1</v>
      </c>
      <c r="E761" s="4" t="s">
        <v>1998</v>
      </c>
      <c r="F761" s="236"/>
      <c r="G761" s="346"/>
      <c r="H761" s="238"/>
    </row>
    <row r="762" spans="2:8">
      <c r="B762" s="235" t="s">
        <v>8599</v>
      </c>
      <c r="C762" s="553" t="s">
        <v>9265</v>
      </c>
      <c r="D762" s="213" t="s">
        <v>4749</v>
      </c>
      <c r="E762" s="4" t="s">
        <v>1998</v>
      </c>
      <c r="F762" s="236"/>
      <c r="G762" s="346"/>
      <c r="H762" s="238"/>
    </row>
    <row r="763" spans="2:8" ht="33">
      <c r="B763" s="235" t="s">
        <v>4768</v>
      </c>
      <c r="C763" s="553" t="s">
        <v>9266</v>
      </c>
      <c r="D763" s="213" t="s">
        <v>1356</v>
      </c>
      <c r="E763" s="4" t="s">
        <v>2337</v>
      </c>
      <c r="F763" s="236"/>
      <c r="G763" s="346"/>
      <c r="H763" s="238"/>
    </row>
    <row r="764" spans="2:8">
      <c r="B764" s="235" t="s">
        <v>8603</v>
      </c>
      <c r="C764" s="553" t="s">
        <v>9267</v>
      </c>
      <c r="D764" s="213" t="s">
        <v>1367</v>
      </c>
      <c r="E764" s="4" t="s">
        <v>1998</v>
      </c>
      <c r="F764" s="236"/>
      <c r="G764" s="346"/>
      <c r="H764" s="238"/>
    </row>
    <row r="765" spans="2:8" ht="33">
      <c r="B765" s="235" t="s">
        <v>4773</v>
      </c>
      <c r="C765" s="553" t="s">
        <v>9268</v>
      </c>
      <c r="D765" s="213">
        <v>3</v>
      </c>
      <c r="E765" s="4" t="s">
        <v>1998</v>
      </c>
      <c r="F765" s="236"/>
      <c r="G765" s="346"/>
      <c r="H765" s="238"/>
    </row>
    <row r="766" spans="2:8" ht="33">
      <c r="B766" s="235" t="s">
        <v>8606</v>
      </c>
      <c r="C766" s="553" t="s">
        <v>9269</v>
      </c>
      <c r="D766" s="213" t="s">
        <v>1367</v>
      </c>
      <c r="E766" s="4" t="s">
        <v>1998</v>
      </c>
      <c r="F766" s="236"/>
      <c r="G766" s="346"/>
      <c r="H766" s="238"/>
    </row>
    <row r="767" spans="2:8" ht="33">
      <c r="B767" s="235" t="s">
        <v>8608</v>
      </c>
      <c r="C767" s="553" t="s">
        <v>9270</v>
      </c>
      <c r="D767" s="213" t="s">
        <v>2158</v>
      </c>
      <c r="E767" s="4" t="s">
        <v>1998</v>
      </c>
      <c r="F767" s="236"/>
      <c r="G767" s="346"/>
      <c r="H767" s="238"/>
    </row>
    <row r="768" spans="2:8" ht="33">
      <c r="B768" s="235" t="s">
        <v>8610</v>
      </c>
      <c r="C768" s="553" t="s">
        <v>9271</v>
      </c>
      <c r="D768" s="213">
        <v>3</v>
      </c>
      <c r="E768" s="4" t="s">
        <v>1998</v>
      </c>
      <c r="F768" s="236"/>
      <c r="G768" s="610"/>
      <c r="H768" s="238"/>
    </row>
    <row r="769" spans="2:8" ht="33">
      <c r="B769" s="235" t="s">
        <v>4781</v>
      </c>
      <c r="C769" s="553" t="s">
        <v>9272</v>
      </c>
      <c r="D769" s="213">
        <v>1</v>
      </c>
      <c r="E769" s="4" t="s">
        <v>1998</v>
      </c>
      <c r="F769" s="236"/>
      <c r="G769" s="613"/>
      <c r="H769" s="238"/>
    </row>
    <row r="770" spans="2:8" ht="17.25" thickBot="1">
      <c r="B770" s="539" t="s">
        <v>8613</v>
      </c>
      <c r="C770" s="553" t="s">
        <v>9273</v>
      </c>
      <c r="D770" s="220" t="s">
        <v>4749</v>
      </c>
      <c r="E770" s="540" t="s">
        <v>1998</v>
      </c>
      <c r="F770" s="541"/>
      <c r="G770" s="614"/>
      <c r="H770" s="238"/>
    </row>
    <row r="771" spans="2:8" ht="20.100000000000001" customHeight="1" thickBot="1">
      <c r="B771" s="474" t="s">
        <v>4785</v>
      </c>
      <c r="C771" s="463"/>
      <c r="D771" s="464"/>
      <c r="E771" s="475"/>
      <c r="F771" s="475"/>
      <c r="G771" s="476"/>
      <c r="H771" s="238"/>
    </row>
    <row r="772" spans="2:8">
      <c r="B772" s="235" t="s">
        <v>8615</v>
      </c>
      <c r="C772" s="554" t="s">
        <v>9274</v>
      </c>
      <c r="D772" s="213" t="s">
        <v>2277</v>
      </c>
      <c r="E772" s="4" t="s">
        <v>1998</v>
      </c>
      <c r="F772" s="236"/>
      <c r="G772" s="485" t="s">
        <v>9099</v>
      </c>
      <c r="H772" s="238"/>
    </row>
    <row r="773" spans="2:8">
      <c r="B773" s="235" t="s">
        <v>8618</v>
      </c>
      <c r="C773" s="554" t="s">
        <v>9275</v>
      </c>
      <c r="D773" s="213" t="s">
        <v>1367</v>
      </c>
      <c r="E773" s="4" t="s">
        <v>1998</v>
      </c>
      <c r="F773" s="236"/>
      <c r="G773" s="346"/>
      <c r="H773" s="238"/>
    </row>
    <row r="774" spans="2:8">
      <c r="B774" s="235" t="s">
        <v>4792</v>
      </c>
      <c r="C774" s="554" t="s">
        <v>9276</v>
      </c>
      <c r="D774" s="213" t="s">
        <v>3219</v>
      </c>
      <c r="E774" s="4" t="s">
        <v>1998</v>
      </c>
      <c r="F774" s="236"/>
      <c r="G774" s="346"/>
      <c r="H774" s="238"/>
    </row>
    <row r="775" spans="2:8">
      <c r="B775" s="235" t="s">
        <v>4794</v>
      </c>
      <c r="C775" s="554" t="s">
        <v>9277</v>
      </c>
      <c r="D775" s="213" t="s">
        <v>1367</v>
      </c>
      <c r="E775" s="4" t="s">
        <v>1998</v>
      </c>
      <c r="F775" s="236"/>
      <c r="G775" s="346"/>
      <c r="H775" s="238"/>
    </row>
    <row r="776" spans="2:8" ht="33">
      <c r="B776" s="235" t="s">
        <v>4796</v>
      </c>
      <c r="C776" s="554" t="s">
        <v>9278</v>
      </c>
      <c r="D776" s="213" t="s">
        <v>1356</v>
      </c>
      <c r="E776" s="4" t="s">
        <v>2337</v>
      </c>
      <c r="F776" s="236"/>
      <c r="G776" s="346"/>
      <c r="H776" s="238"/>
    </row>
    <row r="777" spans="2:8">
      <c r="B777" s="235" t="s">
        <v>8623</v>
      </c>
      <c r="C777" s="554" t="s">
        <v>9279</v>
      </c>
      <c r="D777" s="213" t="s">
        <v>1367</v>
      </c>
      <c r="E777" s="4" t="s">
        <v>1998</v>
      </c>
      <c r="F777" s="236"/>
      <c r="G777" s="346"/>
      <c r="H777" s="238"/>
    </row>
    <row r="778" spans="2:8" ht="33">
      <c r="B778" s="235" t="s">
        <v>4800</v>
      </c>
      <c r="C778" s="554" t="s">
        <v>9280</v>
      </c>
      <c r="D778" s="213">
        <v>3</v>
      </c>
      <c r="E778" s="4" t="s">
        <v>1998</v>
      </c>
      <c r="F778" s="236"/>
      <c r="G778" s="346"/>
      <c r="H778" s="238"/>
    </row>
    <row r="779" spans="2:8" ht="33">
      <c r="B779" s="235" t="s">
        <v>8626</v>
      </c>
      <c r="C779" s="554" t="s">
        <v>9281</v>
      </c>
      <c r="D779" s="213" t="s">
        <v>1367</v>
      </c>
      <c r="E779" s="4" t="s">
        <v>1998</v>
      </c>
      <c r="F779" s="236"/>
      <c r="G779" s="346"/>
      <c r="H779" s="238"/>
    </row>
    <row r="780" spans="2:8" ht="33">
      <c r="B780" s="235" t="s">
        <v>8628</v>
      </c>
      <c r="C780" s="554" t="s">
        <v>9282</v>
      </c>
      <c r="D780" s="213" t="s">
        <v>2158</v>
      </c>
      <c r="E780" s="4" t="s">
        <v>1998</v>
      </c>
      <c r="F780" s="236"/>
      <c r="G780" s="346"/>
      <c r="H780" s="238"/>
    </row>
    <row r="781" spans="2:8" ht="33">
      <c r="B781" s="235" t="s">
        <v>8630</v>
      </c>
      <c r="C781" s="554" t="s">
        <v>9283</v>
      </c>
      <c r="D781" s="213">
        <v>3</v>
      </c>
      <c r="E781" s="4" t="s">
        <v>1998</v>
      </c>
      <c r="F781" s="236"/>
      <c r="G781" s="346"/>
      <c r="H781" s="238"/>
    </row>
    <row r="782" spans="2:8" ht="33">
      <c r="B782" s="235" t="s">
        <v>4808</v>
      </c>
      <c r="C782" s="554" t="s">
        <v>9284</v>
      </c>
      <c r="D782" s="213">
        <v>1</v>
      </c>
      <c r="E782" s="4" t="s">
        <v>1998</v>
      </c>
      <c r="F782" s="236"/>
      <c r="G782" s="346"/>
      <c r="H782" s="238"/>
    </row>
    <row r="783" spans="2:8">
      <c r="B783" s="235" t="s">
        <v>8633</v>
      </c>
      <c r="C783" s="554" t="s">
        <v>9285</v>
      </c>
      <c r="D783" s="213" t="s">
        <v>4749</v>
      </c>
      <c r="E783" s="4" t="s">
        <v>1998</v>
      </c>
      <c r="F783" s="236"/>
      <c r="G783" s="346"/>
      <c r="H783" s="238"/>
    </row>
    <row r="784" spans="2:8" ht="33">
      <c r="B784" s="235" t="s">
        <v>4812</v>
      </c>
      <c r="C784" s="554" t="s">
        <v>9286</v>
      </c>
      <c r="D784" s="213" t="s">
        <v>1356</v>
      </c>
      <c r="E784" s="4" t="s">
        <v>2337</v>
      </c>
      <c r="F784" s="236"/>
      <c r="G784" s="346"/>
      <c r="H784" s="238"/>
    </row>
    <row r="785" spans="2:8">
      <c r="B785" s="235" t="s">
        <v>8636</v>
      </c>
      <c r="C785" s="554" t="s">
        <v>9287</v>
      </c>
      <c r="D785" s="213" t="s">
        <v>1367</v>
      </c>
      <c r="E785" s="4" t="s">
        <v>1998</v>
      </c>
      <c r="F785" s="236"/>
      <c r="G785" s="346"/>
      <c r="H785" s="238"/>
    </row>
    <row r="786" spans="2:8" ht="33">
      <c r="B786" s="235" t="s">
        <v>4816</v>
      </c>
      <c r="C786" s="554" t="s">
        <v>9288</v>
      </c>
      <c r="D786" s="213">
        <v>3</v>
      </c>
      <c r="E786" s="4" t="s">
        <v>1998</v>
      </c>
      <c r="F786" s="236"/>
      <c r="G786" s="346"/>
      <c r="H786" s="238"/>
    </row>
    <row r="787" spans="2:8" ht="33">
      <c r="B787" s="235" t="s">
        <v>8639</v>
      </c>
      <c r="C787" s="554" t="s">
        <v>9289</v>
      </c>
      <c r="D787" s="213" t="s">
        <v>1367</v>
      </c>
      <c r="E787" s="4" t="s">
        <v>1998</v>
      </c>
      <c r="F787" s="236"/>
      <c r="G787" s="346"/>
      <c r="H787" s="238"/>
    </row>
    <row r="788" spans="2:8" ht="33">
      <c r="B788" s="235" t="s">
        <v>8641</v>
      </c>
      <c r="C788" s="554" t="s">
        <v>9290</v>
      </c>
      <c r="D788" s="213" t="s">
        <v>2158</v>
      </c>
      <c r="E788" s="4" t="s">
        <v>1998</v>
      </c>
      <c r="F788" s="236"/>
      <c r="G788" s="346"/>
      <c r="H788" s="238"/>
    </row>
    <row r="789" spans="2:8" ht="33">
      <c r="B789" s="235" t="s">
        <v>8643</v>
      </c>
      <c r="C789" s="554" t="s">
        <v>9291</v>
      </c>
      <c r="D789" s="213">
        <v>3</v>
      </c>
      <c r="E789" s="4" t="s">
        <v>1998</v>
      </c>
      <c r="F789" s="236"/>
      <c r="G789" s="346"/>
      <c r="H789" s="238"/>
    </row>
    <row r="790" spans="2:8" ht="33">
      <c r="B790" s="235" t="s">
        <v>4824</v>
      </c>
      <c r="C790" s="554" t="s">
        <v>9292</v>
      </c>
      <c r="D790" s="213">
        <v>1</v>
      </c>
      <c r="E790" s="4" t="s">
        <v>1998</v>
      </c>
      <c r="F790" s="236"/>
      <c r="G790" s="346"/>
      <c r="H790" s="238"/>
    </row>
    <row r="791" spans="2:8">
      <c r="B791" s="235" t="s">
        <v>8646</v>
      </c>
      <c r="C791" s="554" t="s">
        <v>9293</v>
      </c>
      <c r="D791" s="213" t="s">
        <v>4749</v>
      </c>
      <c r="E791" s="4" t="s">
        <v>1998</v>
      </c>
      <c r="F791" s="236"/>
      <c r="G791" s="346"/>
      <c r="H791" s="238"/>
    </row>
    <row r="792" spans="2:8" ht="33">
      <c r="B792" s="235" t="s">
        <v>4828</v>
      </c>
      <c r="C792" s="554" t="s">
        <v>9294</v>
      </c>
      <c r="D792" s="213" t="s">
        <v>1356</v>
      </c>
      <c r="E792" s="4" t="s">
        <v>2337</v>
      </c>
      <c r="F792" s="236"/>
      <c r="G792" s="346"/>
      <c r="H792" s="238"/>
    </row>
    <row r="793" spans="2:8">
      <c r="B793" s="235" t="s">
        <v>8649</v>
      </c>
      <c r="C793" s="554" t="s">
        <v>9295</v>
      </c>
      <c r="D793" s="213" t="s">
        <v>1367</v>
      </c>
      <c r="E793" s="4" t="s">
        <v>1998</v>
      </c>
      <c r="F793" s="236"/>
      <c r="G793" s="346"/>
      <c r="H793" s="238"/>
    </row>
    <row r="794" spans="2:8" ht="33">
      <c r="B794" s="235" t="s">
        <v>4832</v>
      </c>
      <c r="C794" s="554" t="s">
        <v>9296</v>
      </c>
      <c r="D794" s="213">
        <v>3</v>
      </c>
      <c r="E794" s="4" t="s">
        <v>1998</v>
      </c>
      <c r="F794" s="236"/>
      <c r="G794" s="346"/>
      <c r="H794" s="238"/>
    </row>
    <row r="795" spans="2:8" ht="33">
      <c r="B795" s="235" t="s">
        <v>8652</v>
      </c>
      <c r="C795" s="554" t="s">
        <v>9297</v>
      </c>
      <c r="D795" s="213" t="s">
        <v>1367</v>
      </c>
      <c r="E795" s="4" t="s">
        <v>1998</v>
      </c>
      <c r="F795" s="236"/>
      <c r="G795" s="346"/>
      <c r="H795" s="238"/>
    </row>
    <row r="796" spans="2:8" ht="33">
      <c r="B796" s="235" t="s">
        <v>8654</v>
      </c>
      <c r="C796" s="554" t="s">
        <v>9298</v>
      </c>
      <c r="D796" s="213" t="s">
        <v>2158</v>
      </c>
      <c r="E796" s="4" t="s">
        <v>1998</v>
      </c>
      <c r="F796" s="236"/>
      <c r="G796" s="346"/>
      <c r="H796" s="238"/>
    </row>
    <row r="797" spans="2:8" ht="33">
      <c r="B797" s="235" t="s">
        <v>8656</v>
      </c>
      <c r="C797" s="554" t="s">
        <v>9299</v>
      </c>
      <c r="D797" s="213">
        <v>3</v>
      </c>
      <c r="E797" s="4" t="s">
        <v>1998</v>
      </c>
      <c r="F797" s="236"/>
      <c r="G797" s="610"/>
      <c r="H797" s="238"/>
    </row>
    <row r="798" spans="2:8" ht="33">
      <c r="B798" s="235" t="s">
        <v>4840</v>
      </c>
      <c r="C798" s="554" t="s">
        <v>9300</v>
      </c>
      <c r="D798" s="213">
        <v>1</v>
      </c>
      <c r="E798" s="4" t="s">
        <v>1998</v>
      </c>
      <c r="F798" s="236"/>
      <c r="G798" s="613"/>
      <c r="H798" s="238"/>
    </row>
    <row r="799" spans="2:8" ht="17.25" thickBot="1">
      <c r="B799" s="539" t="s">
        <v>8659</v>
      </c>
      <c r="C799" s="554" t="s">
        <v>9301</v>
      </c>
      <c r="D799" s="220" t="s">
        <v>4749</v>
      </c>
      <c r="E799" s="540" t="s">
        <v>1998</v>
      </c>
      <c r="F799" s="541"/>
      <c r="G799" s="614"/>
      <c r="H799" s="238"/>
    </row>
    <row r="800" spans="2:8" ht="20.100000000000001" customHeight="1" thickBot="1">
      <c r="B800" s="474" t="s">
        <v>4960</v>
      </c>
      <c r="C800" s="463"/>
      <c r="D800" s="464"/>
      <c r="E800" s="475"/>
      <c r="F800" s="475"/>
      <c r="G800" s="476"/>
      <c r="H800" s="238"/>
    </row>
    <row r="801" spans="2:8">
      <c r="B801" s="235" t="s">
        <v>8661</v>
      </c>
      <c r="C801" s="554" t="s">
        <v>9302</v>
      </c>
      <c r="D801" s="213" t="s">
        <v>2277</v>
      </c>
      <c r="E801" s="4" t="s">
        <v>1998</v>
      </c>
      <c r="F801" s="236"/>
      <c r="G801" s="485" t="s">
        <v>9042</v>
      </c>
      <c r="H801" s="238"/>
    </row>
    <row r="802" spans="2:8">
      <c r="B802" s="235" t="s">
        <v>8664</v>
      </c>
      <c r="C802" s="554" t="s">
        <v>9303</v>
      </c>
      <c r="D802" s="213" t="s">
        <v>1367</v>
      </c>
      <c r="E802" s="4" t="s">
        <v>1998</v>
      </c>
      <c r="F802" s="236"/>
      <c r="G802" s="346"/>
      <c r="H802" s="238"/>
    </row>
    <row r="803" spans="2:8">
      <c r="B803" s="235" t="s">
        <v>4849</v>
      </c>
      <c r="C803" s="554" t="s">
        <v>9304</v>
      </c>
      <c r="D803" s="213" t="s">
        <v>3219</v>
      </c>
      <c r="E803" s="4" t="s">
        <v>1998</v>
      </c>
      <c r="F803" s="236"/>
      <c r="G803" s="346"/>
      <c r="H803" s="238"/>
    </row>
    <row r="804" spans="2:8">
      <c r="B804" s="235" t="s">
        <v>4851</v>
      </c>
      <c r="C804" s="554" t="s">
        <v>9305</v>
      </c>
      <c r="D804" s="213" t="s">
        <v>1367</v>
      </c>
      <c r="E804" s="4" t="s">
        <v>1998</v>
      </c>
      <c r="F804" s="236"/>
      <c r="G804" s="346"/>
      <c r="H804" s="238"/>
    </row>
    <row r="805" spans="2:8" ht="33">
      <c r="B805" s="235" t="s">
        <v>4853</v>
      </c>
      <c r="C805" s="554" t="s">
        <v>9306</v>
      </c>
      <c r="D805" s="213" t="s">
        <v>1356</v>
      </c>
      <c r="E805" s="4" t="s">
        <v>2337</v>
      </c>
      <c r="F805" s="236"/>
      <c r="G805" s="346"/>
      <c r="H805" s="238"/>
    </row>
    <row r="806" spans="2:8">
      <c r="B806" s="235" t="s">
        <v>8669</v>
      </c>
      <c r="C806" s="554" t="s">
        <v>9307</v>
      </c>
      <c r="D806" s="213" t="s">
        <v>1367</v>
      </c>
      <c r="E806" s="4" t="s">
        <v>1998</v>
      </c>
      <c r="F806" s="236"/>
      <c r="G806" s="346"/>
      <c r="H806" s="238"/>
    </row>
    <row r="807" spans="2:8" ht="33">
      <c r="B807" s="235" t="s">
        <v>4857</v>
      </c>
      <c r="C807" s="554" t="s">
        <v>9308</v>
      </c>
      <c r="D807" s="213">
        <v>3</v>
      </c>
      <c r="E807" s="4" t="s">
        <v>1998</v>
      </c>
      <c r="F807" s="236"/>
      <c r="G807" s="346"/>
      <c r="H807" s="238"/>
    </row>
    <row r="808" spans="2:8" ht="33">
      <c r="B808" s="235" t="s">
        <v>8672</v>
      </c>
      <c r="C808" s="554" t="s">
        <v>9309</v>
      </c>
      <c r="D808" s="213" t="s">
        <v>1367</v>
      </c>
      <c r="E808" s="4" t="s">
        <v>1998</v>
      </c>
      <c r="F808" s="236"/>
      <c r="G808" s="346"/>
      <c r="H808" s="238"/>
    </row>
    <row r="809" spans="2:8" ht="33">
      <c r="B809" s="235" t="s">
        <v>8674</v>
      </c>
      <c r="C809" s="554" t="s">
        <v>9310</v>
      </c>
      <c r="D809" s="213" t="s">
        <v>2158</v>
      </c>
      <c r="E809" s="4" t="s">
        <v>1998</v>
      </c>
      <c r="F809" s="236"/>
      <c r="G809" s="346"/>
      <c r="H809" s="238"/>
    </row>
    <row r="810" spans="2:8" ht="33">
      <c r="B810" s="235" t="s">
        <v>8676</v>
      </c>
      <c r="C810" s="554" t="s">
        <v>9311</v>
      </c>
      <c r="D810" s="213">
        <v>3</v>
      </c>
      <c r="E810" s="4" t="s">
        <v>1998</v>
      </c>
      <c r="F810" s="236"/>
      <c r="G810" s="346"/>
      <c r="H810" s="238"/>
    </row>
    <row r="811" spans="2:8" ht="33">
      <c r="B811" s="235" t="s">
        <v>4865</v>
      </c>
      <c r="C811" s="554" t="s">
        <v>9312</v>
      </c>
      <c r="D811" s="213">
        <v>1</v>
      </c>
      <c r="E811" s="4" t="s">
        <v>1998</v>
      </c>
      <c r="F811" s="236"/>
      <c r="G811" s="346"/>
      <c r="H811" s="238"/>
    </row>
    <row r="812" spans="2:8">
      <c r="B812" s="235" t="s">
        <v>8679</v>
      </c>
      <c r="C812" s="554" t="s">
        <v>9313</v>
      </c>
      <c r="D812" s="213" t="s">
        <v>4749</v>
      </c>
      <c r="E812" s="4" t="s">
        <v>1998</v>
      </c>
      <c r="F812" s="236"/>
      <c r="G812" s="346"/>
      <c r="H812" s="238"/>
    </row>
    <row r="813" spans="2:8" ht="33">
      <c r="B813" s="235" t="s">
        <v>4869</v>
      </c>
      <c r="C813" s="554" t="s">
        <v>9314</v>
      </c>
      <c r="D813" s="213" t="s">
        <v>1356</v>
      </c>
      <c r="E813" s="4" t="s">
        <v>2337</v>
      </c>
      <c r="F813" s="236"/>
      <c r="G813" s="346"/>
      <c r="H813" s="238"/>
    </row>
    <row r="814" spans="2:8">
      <c r="B814" s="235" t="s">
        <v>8682</v>
      </c>
      <c r="C814" s="554" t="s">
        <v>9315</v>
      </c>
      <c r="D814" s="213" t="s">
        <v>1367</v>
      </c>
      <c r="E814" s="4" t="s">
        <v>1998</v>
      </c>
      <c r="F814" s="236"/>
      <c r="G814" s="346"/>
      <c r="H814" s="238"/>
    </row>
    <row r="815" spans="2:8" ht="33">
      <c r="B815" s="235" t="s">
        <v>4873</v>
      </c>
      <c r="C815" s="554" t="s">
        <v>9316</v>
      </c>
      <c r="D815" s="213">
        <v>3</v>
      </c>
      <c r="E815" s="4" t="s">
        <v>1998</v>
      </c>
      <c r="F815" s="236"/>
      <c r="G815" s="346"/>
      <c r="H815" s="238"/>
    </row>
    <row r="816" spans="2:8" ht="33">
      <c r="B816" s="235" t="s">
        <v>8685</v>
      </c>
      <c r="C816" s="554" t="s">
        <v>9317</v>
      </c>
      <c r="D816" s="213" t="s">
        <v>1367</v>
      </c>
      <c r="E816" s="4" t="s">
        <v>1998</v>
      </c>
      <c r="F816" s="236"/>
      <c r="G816" s="346"/>
      <c r="H816" s="238"/>
    </row>
    <row r="817" spans="2:8" ht="33">
      <c r="B817" s="235" t="s">
        <v>8687</v>
      </c>
      <c r="C817" s="554" t="s">
        <v>9318</v>
      </c>
      <c r="D817" s="213" t="s">
        <v>2158</v>
      </c>
      <c r="E817" s="4" t="s">
        <v>1998</v>
      </c>
      <c r="F817" s="236"/>
      <c r="G817" s="346"/>
      <c r="H817" s="238"/>
    </row>
    <row r="818" spans="2:8" ht="33">
      <c r="B818" s="235" t="s">
        <v>8689</v>
      </c>
      <c r="C818" s="554" t="s">
        <v>9319</v>
      </c>
      <c r="D818" s="213">
        <v>3</v>
      </c>
      <c r="E818" s="4" t="s">
        <v>1998</v>
      </c>
      <c r="F818" s="236"/>
      <c r="G818" s="346"/>
      <c r="H818" s="238"/>
    </row>
    <row r="819" spans="2:8" ht="33">
      <c r="B819" s="235" t="s">
        <v>4881</v>
      </c>
      <c r="C819" s="554" t="s">
        <v>9320</v>
      </c>
      <c r="D819" s="213">
        <v>1</v>
      </c>
      <c r="E819" s="4" t="s">
        <v>1998</v>
      </c>
      <c r="F819" s="236"/>
      <c r="G819" s="346"/>
      <c r="H819" s="238"/>
    </row>
    <row r="820" spans="2:8">
      <c r="B820" s="235" t="s">
        <v>8692</v>
      </c>
      <c r="C820" s="554" t="s">
        <v>9321</v>
      </c>
      <c r="D820" s="213" t="s">
        <v>4749</v>
      </c>
      <c r="E820" s="4" t="s">
        <v>1998</v>
      </c>
      <c r="F820" s="236"/>
      <c r="G820" s="346"/>
      <c r="H820" s="238"/>
    </row>
    <row r="821" spans="2:8" ht="33">
      <c r="B821" s="235" t="s">
        <v>4885</v>
      </c>
      <c r="C821" s="554" t="s">
        <v>9322</v>
      </c>
      <c r="D821" s="213" t="s">
        <v>1356</v>
      </c>
      <c r="E821" s="4" t="s">
        <v>2337</v>
      </c>
      <c r="F821" s="236"/>
      <c r="G821" s="346"/>
      <c r="H821" s="238"/>
    </row>
    <row r="822" spans="2:8">
      <c r="B822" s="235" t="s">
        <v>8695</v>
      </c>
      <c r="C822" s="554" t="s">
        <v>9323</v>
      </c>
      <c r="D822" s="213" t="s">
        <v>1367</v>
      </c>
      <c r="E822" s="4" t="s">
        <v>1998</v>
      </c>
      <c r="F822" s="236"/>
      <c r="G822" s="346"/>
      <c r="H822" s="238"/>
    </row>
    <row r="823" spans="2:8" ht="33">
      <c r="B823" s="235" t="s">
        <v>4889</v>
      </c>
      <c r="C823" s="554" t="s">
        <v>9324</v>
      </c>
      <c r="D823" s="213">
        <v>3</v>
      </c>
      <c r="E823" s="4" t="s">
        <v>1998</v>
      </c>
      <c r="F823" s="236"/>
      <c r="G823" s="346"/>
      <c r="H823" s="238"/>
    </row>
    <row r="824" spans="2:8" ht="33">
      <c r="B824" s="235" t="s">
        <v>8698</v>
      </c>
      <c r="C824" s="554" t="s">
        <v>9325</v>
      </c>
      <c r="D824" s="213" t="s">
        <v>1367</v>
      </c>
      <c r="E824" s="4" t="s">
        <v>1998</v>
      </c>
      <c r="F824" s="236"/>
      <c r="G824" s="346"/>
      <c r="H824" s="238"/>
    </row>
    <row r="825" spans="2:8" ht="33">
      <c r="B825" s="235" t="s">
        <v>8700</v>
      </c>
      <c r="C825" s="554" t="s">
        <v>9326</v>
      </c>
      <c r="D825" s="213" t="s">
        <v>2158</v>
      </c>
      <c r="E825" s="4" t="s">
        <v>1998</v>
      </c>
      <c r="F825" s="236"/>
      <c r="G825" s="346"/>
      <c r="H825" s="238"/>
    </row>
    <row r="826" spans="2:8" ht="33">
      <c r="B826" s="235" t="s">
        <v>8702</v>
      </c>
      <c r="C826" s="554" t="s">
        <v>9327</v>
      </c>
      <c r="D826" s="213">
        <v>3</v>
      </c>
      <c r="E826" s="4" t="s">
        <v>1998</v>
      </c>
      <c r="F826" s="236"/>
      <c r="G826" s="346"/>
      <c r="H826" s="238"/>
    </row>
    <row r="827" spans="2:8" ht="33">
      <c r="B827" s="235" t="s">
        <v>4897</v>
      </c>
      <c r="C827" s="554" t="s">
        <v>9328</v>
      </c>
      <c r="D827" s="213" t="s">
        <v>1662</v>
      </c>
      <c r="E827" s="4" t="s">
        <v>1998</v>
      </c>
      <c r="F827" s="236"/>
      <c r="G827" s="610"/>
      <c r="H827" s="238"/>
    </row>
    <row r="828" spans="2:8" ht="17.25" thickBot="1">
      <c r="B828" s="539" t="s">
        <v>8705</v>
      </c>
      <c r="C828" s="554" t="s">
        <v>9329</v>
      </c>
      <c r="D828" s="220" t="s">
        <v>4749</v>
      </c>
      <c r="E828" s="540" t="s">
        <v>1998</v>
      </c>
      <c r="F828" s="541"/>
      <c r="G828" s="614"/>
      <c r="H828" s="238"/>
    </row>
    <row r="829" spans="2:8" ht="20.100000000000001" customHeight="1" thickBot="1">
      <c r="B829" s="551" t="s">
        <v>9330</v>
      </c>
      <c r="C829" s="463"/>
      <c r="D829" s="464"/>
      <c r="E829" s="475"/>
      <c r="F829" s="475"/>
      <c r="G829" s="476"/>
      <c r="H829" s="238"/>
    </row>
    <row r="830" spans="2:8">
      <c r="B830" s="347" t="s">
        <v>7198</v>
      </c>
      <c r="C830" s="515" t="s">
        <v>9331</v>
      </c>
      <c r="D830" s="261" t="s">
        <v>1574</v>
      </c>
      <c r="E830" s="242" t="s">
        <v>7200</v>
      </c>
      <c r="F830" s="348"/>
      <c r="G830" s="485" t="s">
        <v>5235</v>
      </c>
      <c r="H830" s="238"/>
    </row>
    <row r="831" spans="2:8">
      <c r="B831" s="543" t="s">
        <v>433</v>
      </c>
      <c r="C831" s="552" t="s">
        <v>9332</v>
      </c>
      <c r="D831" s="545" t="s">
        <v>1367</v>
      </c>
      <c r="E831" s="6" t="s">
        <v>1998</v>
      </c>
      <c r="F831" s="546"/>
      <c r="G831" s="346"/>
      <c r="H831" s="238"/>
    </row>
    <row r="832" spans="2:8">
      <c r="B832" s="235" t="s">
        <v>8548</v>
      </c>
      <c r="C832" s="552" t="s">
        <v>9333</v>
      </c>
      <c r="D832" s="213" t="s">
        <v>2158</v>
      </c>
      <c r="E832" s="4" t="s">
        <v>2337</v>
      </c>
      <c r="F832" s="236"/>
      <c r="G832" s="346"/>
      <c r="H832" s="238"/>
    </row>
    <row r="833" spans="2:8">
      <c r="B833" s="235" t="s">
        <v>8551</v>
      </c>
      <c r="C833" s="552" t="s">
        <v>9334</v>
      </c>
      <c r="D833" s="213" t="s">
        <v>1367</v>
      </c>
      <c r="E833" s="4" t="s">
        <v>1998</v>
      </c>
      <c r="F833" s="236"/>
      <c r="G833" s="346"/>
      <c r="H833" s="238"/>
    </row>
    <row r="834" spans="2:8">
      <c r="B834" s="235" t="s">
        <v>8554</v>
      </c>
      <c r="C834" s="552" t="s">
        <v>9335</v>
      </c>
      <c r="D834" s="213" t="s">
        <v>1367</v>
      </c>
      <c r="E834" s="4" t="s">
        <v>1998</v>
      </c>
      <c r="F834" s="236"/>
      <c r="G834" s="346"/>
      <c r="H834" s="238"/>
    </row>
    <row r="835" spans="2:8">
      <c r="B835" s="347" t="s">
        <v>8557</v>
      </c>
      <c r="C835" s="552" t="s">
        <v>9336</v>
      </c>
      <c r="D835" s="261" t="s">
        <v>2158</v>
      </c>
      <c r="E835" s="242" t="s">
        <v>2337</v>
      </c>
      <c r="F835" s="348"/>
      <c r="G835" s="346"/>
      <c r="H835" s="238"/>
    </row>
    <row r="836" spans="2:8">
      <c r="B836" s="347" t="s">
        <v>8560</v>
      </c>
      <c r="C836" s="552" t="s">
        <v>9337</v>
      </c>
      <c r="D836" s="261" t="s">
        <v>1367</v>
      </c>
      <c r="E836" s="242" t="s">
        <v>1998</v>
      </c>
      <c r="F836" s="348"/>
      <c r="G836" s="346"/>
      <c r="H836" s="238"/>
    </row>
    <row r="837" spans="2:8" ht="17.25" thickBot="1">
      <c r="B837" s="347" t="s">
        <v>809</v>
      </c>
      <c r="C837" s="552" t="s">
        <v>9163</v>
      </c>
      <c r="D837" s="261" t="s">
        <v>1367</v>
      </c>
      <c r="E837" s="242" t="s">
        <v>1998</v>
      </c>
      <c r="F837" s="348"/>
      <c r="G837" s="248"/>
      <c r="H837" s="238"/>
    </row>
    <row r="838" spans="2:8" ht="20.100000000000001" customHeight="1" thickBot="1">
      <c r="B838" s="474" t="s">
        <v>8564</v>
      </c>
      <c r="C838" s="463"/>
      <c r="D838" s="464"/>
      <c r="E838" s="475"/>
      <c r="F838" s="475"/>
      <c r="G838" s="476"/>
      <c r="H838" s="238"/>
    </row>
    <row r="839" spans="2:8" ht="20.100000000000001" customHeight="1" thickBot="1">
      <c r="B839" s="474" t="s">
        <v>4715</v>
      </c>
      <c r="C839" s="463"/>
      <c r="D839" s="464"/>
      <c r="E839" s="475"/>
      <c r="F839" s="475"/>
      <c r="G839" s="476"/>
      <c r="H839" s="238"/>
    </row>
    <row r="840" spans="2:8">
      <c r="B840" s="438" t="s">
        <v>8565</v>
      </c>
      <c r="C840" s="553" t="s">
        <v>9338</v>
      </c>
      <c r="D840" s="207" t="s">
        <v>1367</v>
      </c>
      <c r="E840" s="431" t="s">
        <v>1998</v>
      </c>
      <c r="F840" s="432"/>
      <c r="G840" s="485" t="s">
        <v>8985</v>
      </c>
      <c r="H840" s="238"/>
    </row>
    <row r="841" spans="2:8">
      <c r="B841" s="235" t="s">
        <v>4719</v>
      </c>
      <c r="C841" s="553" t="s">
        <v>9165</v>
      </c>
      <c r="D841" s="213" t="s">
        <v>3219</v>
      </c>
      <c r="E841" s="4" t="s">
        <v>1998</v>
      </c>
      <c r="F841" s="236"/>
      <c r="G841" s="346"/>
      <c r="H841" s="238"/>
    </row>
    <row r="842" spans="2:8">
      <c r="B842" s="235" t="s">
        <v>4723</v>
      </c>
      <c r="C842" s="553" t="s">
        <v>9339</v>
      </c>
      <c r="D842" s="213" t="s">
        <v>1367</v>
      </c>
      <c r="E842" s="4" t="s">
        <v>1998</v>
      </c>
      <c r="F842" s="236"/>
      <c r="G842" s="346"/>
      <c r="H842" s="238"/>
    </row>
    <row r="843" spans="2:8" ht="33">
      <c r="B843" s="235" t="s">
        <v>4726</v>
      </c>
      <c r="C843" s="553" t="s">
        <v>9340</v>
      </c>
      <c r="D843" s="213" t="s">
        <v>1356</v>
      </c>
      <c r="E843" s="4" t="s">
        <v>2337</v>
      </c>
      <c r="F843" s="236"/>
      <c r="G843" s="346"/>
      <c r="H843" s="238"/>
    </row>
    <row r="844" spans="2:8">
      <c r="B844" s="235" t="s">
        <v>8572</v>
      </c>
      <c r="C844" s="553" t="s">
        <v>9341</v>
      </c>
      <c r="D844" s="213" t="s">
        <v>1367</v>
      </c>
      <c r="E844" s="4" t="s">
        <v>1998</v>
      </c>
      <c r="F844" s="236"/>
      <c r="G844" s="346"/>
      <c r="H844" s="238"/>
    </row>
    <row r="845" spans="2:8" ht="33">
      <c r="B845" s="235" t="s">
        <v>4732</v>
      </c>
      <c r="C845" s="553" t="s">
        <v>9342</v>
      </c>
      <c r="D845" s="213">
        <v>3</v>
      </c>
      <c r="E845" s="4" t="s">
        <v>1998</v>
      </c>
      <c r="F845" s="236"/>
      <c r="G845" s="346"/>
      <c r="H845" s="238"/>
    </row>
    <row r="846" spans="2:8" ht="33">
      <c r="B846" s="235" t="s">
        <v>8576</v>
      </c>
      <c r="C846" s="553" t="s">
        <v>9343</v>
      </c>
      <c r="D846" s="213" t="s">
        <v>1367</v>
      </c>
      <c r="E846" s="4" t="s">
        <v>1998</v>
      </c>
      <c r="F846" s="236"/>
      <c r="G846" s="346"/>
      <c r="H846" s="238"/>
    </row>
    <row r="847" spans="2:8" ht="33">
      <c r="B847" s="235" t="s">
        <v>8578</v>
      </c>
      <c r="C847" s="553" t="s">
        <v>9344</v>
      </c>
      <c r="D847" s="213" t="s">
        <v>2158</v>
      </c>
      <c r="E847" s="4" t="s">
        <v>1998</v>
      </c>
      <c r="F847" s="236"/>
      <c r="G847" s="346"/>
      <c r="H847" s="238"/>
    </row>
    <row r="848" spans="2:8" ht="33">
      <c r="B848" s="235" t="s">
        <v>8580</v>
      </c>
      <c r="C848" s="553" t="s">
        <v>9345</v>
      </c>
      <c r="D848" s="213">
        <v>3</v>
      </c>
      <c r="E848" s="4" t="s">
        <v>1998</v>
      </c>
      <c r="F848" s="236"/>
      <c r="G848" s="346"/>
      <c r="H848" s="238"/>
    </row>
    <row r="849" spans="2:8" ht="33">
      <c r="B849" s="235" t="s">
        <v>4744</v>
      </c>
      <c r="C849" s="553" t="s">
        <v>9346</v>
      </c>
      <c r="D849" s="213">
        <v>1</v>
      </c>
      <c r="E849" s="4" t="s">
        <v>1998</v>
      </c>
      <c r="F849" s="236"/>
      <c r="G849" s="346"/>
      <c r="H849" s="238"/>
    </row>
    <row r="850" spans="2:8">
      <c r="B850" s="235" t="s">
        <v>8584</v>
      </c>
      <c r="C850" s="553" t="s">
        <v>9347</v>
      </c>
      <c r="D850" s="213" t="s">
        <v>4749</v>
      </c>
      <c r="E850" s="4" t="s">
        <v>1998</v>
      </c>
      <c r="F850" s="236"/>
      <c r="G850" s="346"/>
      <c r="H850" s="238"/>
    </row>
    <row r="851" spans="2:8" ht="33">
      <c r="B851" s="235" t="s">
        <v>4751</v>
      </c>
      <c r="C851" s="553" t="s">
        <v>9348</v>
      </c>
      <c r="D851" s="213" t="s">
        <v>1356</v>
      </c>
      <c r="E851" s="4" t="s">
        <v>2337</v>
      </c>
      <c r="F851" s="236"/>
      <c r="G851" s="346"/>
      <c r="H851" s="238"/>
    </row>
    <row r="852" spans="2:8">
      <c r="B852" s="235" t="s">
        <v>8589</v>
      </c>
      <c r="C852" s="553" t="s">
        <v>9349</v>
      </c>
      <c r="D852" s="213" t="s">
        <v>1367</v>
      </c>
      <c r="E852" s="4" t="s">
        <v>1998</v>
      </c>
      <c r="F852" s="236"/>
      <c r="G852" s="346"/>
      <c r="H852" s="238"/>
    </row>
    <row r="853" spans="2:8" ht="33">
      <c r="B853" s="235" t="s">
        <v>4756</v>
      </c>
      <c r="C853" s="553" t="s">
        <v>9350</v>
      </c>
      <c r="D853" s="213">
        <v>3</v>
      </c>
      <c r="E853" s="4" t="s">
        <v>1998</v>
      </c>
      <c r="F853" s="236"/>
      <c r="G853" s="346"/>
      <c r="H853" s="238"/>
    </row>
    <row r="854" spans="2:8" ht="33">
      <c r="B854" s="235" t="s">
        <v>8592</v>
      </c>
      <c r="C854" s="553" t="s">
        <v>9351</v>
      </c>
      <c r="D854" s="213" t="s">
        <v>1367</v>
      </c>
      <c r="E854" s="4" t="s">
        <v>1998</v>
      </c>
      <c r="F854" s="236"/>
      <c r="G854" s="346"/>
      <c r="H854" s="238"/>
    </row>
    <row r="855" spans="2:8" ht="33">
      <c r="B855" s="235" t="s">
        <v>8594</v>
      </c>
      <c r="C855" s="553" t="s">
        <v>9352</v>
      </c>
      <c r="D855" s="213" t="s">
        <v>2158</v>
      </c>
      <c r="E855" s="4" t="s">
        <v>1998</v>
      </c>
      <c r="F855" s="236"/>
      <c r="G855" s="346"/>
      <c r="H855" s="238"/>
    </row>
    <row r="856" spans="2:8" ht="33">
      <c r="B856" s="235" t="s">
        <v>8596</v>
      </c>
      <c r="C856" s="553" t="s">
        <v>9353</v>
      </c>
      <c r="D856" s="213">
        <v>3</v>
      </c>
      <c r="E856" s="4" t="s">
        <v>1998</v>
      </c>
      <c r="F856" s="236"/>
      <c r="G856" s="346"/>
      <c r="H856" s="238"/>
    </row>
    <row r="857" spans="2:8" ht="33">
      <c r="B857" s="235" t="s">
        <v>4764</v>
      </c>
      <c r="C857" s="553" t="s">
        <v>9354</v>
      </c>
      <c r="D857" s="213">
        <v>1</v>
      </c>
      <c r="E857" s="4" t="s">
        <v>1998</v>
      </c>
      <c r="F857" s="236"/>
      <c r="G857" s="346"/>
      <c r="H857" s="238"/>
    </row>
    <row r="858" spans="2:8">
      <c r="B858" s="235" t="s">
        <v>8599</v>
      </c>
      <c r="C858" s="553" t="s">
        <v>9355</v>
      </c>
      <c r="D858" s="213" t="s">
        <v>4749</v>
      </c>
      <c r="E858" s="4" t="s">
        <v>1998</v>
      </c>
      <c r="F858" s="236"/>
      <c r="G858" s="346"/>
      <c r="H858" s="238"/>
    </row>
    <row r="859" spans="2:8" ht="33">
      <c r="B859" s="235" t="s">
        <v>4768</v>
      </c>
      <c r="C859" s="553" t="s">
        <v>9356</v>
      </c>
      <c r="D859" s="213" t="s">
        <v>1356</v>
      </c>
      <c r="E859" s="4" t="s">
        <v>2337</v>
      </c>
      <c r="F859" s="236"/>
      <c r="G859" s="346"/>
      <c r="H859" s="238"/>
    </row>
    <row r="860" spans="2:8">
      <c r="B860" s="235" t="s">
        <v>8603</v>
      </c>
      <c r="C860" s="553" t="s">
        <v>9357</v>
      </c>
      <c r="D860" s="213" t="s">
        <v>1367</v>
      </c>
      <c r="E860" s="4" t="s">
        <v>1998</v>
      </c>
      <c r="F860" s="236"/>
      <c r="G860" s="346"/>
      <c r="H860" s="238"/>
    </row>
    <row r="861" spans="2:8" ht="33">
      <c r="B861" s="235" t="s">
        <v>4773</v>
      </c>
      <c r="C861" s="553" t="s">
        <v>9358</v>
      </c>
      <c r="D861" s="213">
        <v>3</v>
      </c>
      <c r="E861" s="4" t="s">
        <v>1998</v>
      </c>
      <c r="F861" s="236"/>
      <c r="G861" s="346"/>
      <c r="H861" s="238"/>
    </row>
    <row r="862" spans="2:8" ht="33">
      <c r="B862" s="235" t="s">
        <v>8606</v>
      </c>
      <c r="C862" s="553" t="s">
        <v>9359</v>
      </c>
      <c r="D862" s="213" t="s">
        <v>1367</v>
      </c>
      <c r="E862" s="4" t="s">
        <v>1998</v>
      </c>
      <c r="F862" s="236"/>
      <c r="G862" s="346"/>
      <c r="H862" s="238"/>
    </row>
    <row r="863" spans="2:8" ht="33">
      <c r="B863" s="235" t="s">
        <v>8608</v>
      </c>
      <c r="C863" s="553" t="s">
        <v>9360</v>
      </c>
      <c r="D863" s="213" t="s">
        <v>2158</v>
      </c>
      <c r="E863" s="4" t="s">
        <v>1998</v>
      </c>
      <c r="F863" s="236"/>
      <c r="G863" s="346"/>
      <c r="H863" s="238"/>
    </row>
    <row r="864" spans="2:8" ht="33">
      <c r="B864" s="235" t="s">
        <v>8610</v>
      </c>
      <c r="C864" s="553" t="s">
        <v>9361</v>
      </c>
      <c r="D864" s="213">
        <v>3</v>
      </c>
      <c r="E864" s="4" t="s">
        <v>1998</v>
      </c>
      <c r="F864" s="236"/>
      <c r="G864" s="346"/>
      <c r="H864" s="238"/>
    </row>
    <row r="865" spans="2:8" ht="33">
      <c r="B865" s="235" t="s">
        <v>4781</v>
      </c>
      <c r="C865" s="553" t="s">
        <v>9362</v>
      </c>
      <c r="D865" s="213">
        <v>1</v>
      </c>
      <c r="E865" s="4" t="s">
        <v>1998</v>
      </c>
      <c r="F865" s="236"/>
      <c r="G865" s="346"/>
      <c r="H865" s="238"/>
    </row>
    <row r="866" spans="2:8" ht="17.25" thickBot="1">
      <c r="B866" s="235" t="s">
        <v>8613</v>
      </c>
      <c r="C866" s="553" t="s">
        <v>9363</v>
      </c>
      <c r="D866" s="213" t="s">
        <v>4749</v>
      </c>
      <c r="E866" s="4" t="s">
        <v>1998</v>
      </c>
      <c r="F866" s="236"/>
      <c r="G866" s="248"/>
      <c r="H866" s="238"/>
    </row>
    <row r="867" spans="2:8" ht="20.100000000000001" customHeight="1" thickBot="1">
      <c r="B867" s="474" t="s">
        <v>4785</v>
      </c>
      <c r="C867" s="463"/>
      <c r="D867" s="464"/>
      <c r="E867" s="475"/>
      <c r="F867" s="475"/>
      <c r="G867" s="476"/>
      <c r="H867" s="238"/>
    </row>
    <row r="868" spans="2:8">
      <c r="B868" s="438" t="s">
        <v>8615</v>
      </c>
      <c r="C868" s="554" t="s">
        <v>9364</v>
      </c>
      <c r="D868" s="207" t="s">
        <v>4749</v>
      </c>
      <c r="E868" s="431" t="s">
        <v>1998</v>
      </c>
      <c r="F868" s="432"/>
      <c r="G868" s="558" t="s">
        <v>9013</v>
      </c>
      <c r="H868" s="238"/>
    </row>
    <row r="869" spans="2:8" ht="30" customHeight="1">
      <c r="B869" s="235" t="s">
        <v>8618</v>
      </c>
      <c r="C869" s="554" t="s">
        <v>9365</v>
      </c>
      <c r="D869" s="213" t="s">
        <v>1367</v>
      </c>
      <c r="E869" s="4" t="s">
        <v>1998</v>
      </c>
      <c r="F869" s="236"/>
      <c r="G869" s="559"/>
      <c r="H869" s="238"/>
    </row>
    <row r="870" spans="2:8">
      <c r="B870" s="235" t="s">
        <v>4792</v>
      </c>
      <c r="C870" s="554" t="s">
        <v>9366</v>
      </c>
      <c r="D870" s="213" t="s">
        <v>3219</v>
      </c>
      <c r="E870" s="4" t="s">
        <v>1998</v>
      </c>
      <c r="F870" s="236"/>
      <c r="G870" s="559"/>
      <c r="H870" s="238"/>
    </row>
    <row r="871" spans="2:8">
      <c r="B871" s="235" t="s">
        <v>4794</v>
      </c>
      <c r="C871" s="554" t="s">
        <v>9367</v>
      </c>
      <c r="D871" s="213" t="s">
        <v>1367</v>
      </c>
      <c r="E871" s="4" t="s">
        <v>1998</v>
      </c>
      <c r="F871" s="236"/>
      <c r="G871" s="559"/>
      <c r="H871" s="238"/>
    </row>
    <row r="872" spans="2:8" ht="33">
      <c r="B872" s="235" t="s">
        <v>4796</v>
      </c>
      <c r="C872" s="554" t="s">
        <v>9368</v>
      </c>
      <c r="D872" s="213" t="s">
        <v>1356</v>
      </c>
      <c r="E872" s="4" t="s">
        <v>2337</v>
      </c>
      <c r="F872" s="236"/>
      <c r="G872" s="559"/>
      <c r="H872" s="238"/>
    </row>
    <row r="873" spans="2:8">
      <c r="B873" s="235" t="s">
        <v>8623</v>
      </c>
      <c r="C873" s="554" t="s">
        <v>9369</v>
      </c>
      <c r="D873" s="213" t="s">
        <v>1367</v>
      </c>
      <c r="E873" s="4" t="s">
        <v>1998</v>
      </c>
      <c r="F873" s="236"/>
      <c r="G873" s="559"/>
      <c r="H873" s="238"/>
    </row>
    <row r="874" spans="2:8" ht="33">
      <c r="B874" s="235" t="s">
        <v>4800</v>
      </c>
      <c r="C874" s="554" t="s">
        <v>9370</v>
      </c>
      <c r="D874" s="213">
        <v>3</v>
      </c>
      <c r="E874" s="4" t="s">
        <v>1998</v>
      </c>
      <c r="F874" s="236"/>
      <c r="G874" s="559"/>
      <c r="H874" s="238"/>
    </row>
    <row r="875" spans="2:8" ht="33">
      <c r="B875" s="235" t="s">
        <v>8626</v>
      </c>
      <c r="C875" s="554" t="s">
        <v>9371</v>
      </c>
      <c r="D875" s="213" t="s">
        <v>1367</v>
      </c>
      <c r="E875" s="4" t="s">
        <v>1998</v>
      </c>
      <c r="F875" s="236"/>
      <c r="G875" s="559"/>
      <c r="H875" s="238"/>
    </row>
    <row r="876" spans="2:8" ht="33">
      <c r="B876" s="235" t="s">
        <v>8628</v>
      </c>
      <c r="C876" s="554" t="s">
        <v>9372</v>
      </c>
      <c r="D876" s="213" t="s">
        <v>2158</v>
      </c>
      <c r="E876" s="4" t="s">
        <v>1998</v>
      </c>
      <c r="F876" s="236"/>
      <c r="G876" s="559"/>
      <c r="H876" s="238"/>
    </row>
    <row r="877" spans="2:8" ht="33">
      <c r="B877" s="235" t="s">
        <v>8630</v>
      </c>
      <c r="C877" s="554" t="s">
        <v>9373</v>
      </c>
      <c r="D877" s="213">
        <v>3</v>
      </c>
      <c r="E877" s="4" t="s">
        <v>1998</v>
      </c>
      <c r="F877" s="236"/>
      <c r="G877" s="559"/>
      <c r="H877" s="238"/>
    </row>
    <row r="878" spans="2:8" ht="33">
      <c r="B878" s="235" t="s">
        <v>4808</v>
      </c>
      <c r="C878" s="554" t="s">
        <v>9374</v>
      </c>
      <c r="D878" s="213">
        <v>1</v>
      </c>
      <c r="E878" s="4" t="s">
        <v>1998</v>
      </c>
      <c r="F878" s="236"/>
      <c r="G878" s="559"/>
      <c r="H878" s="238"/>
    </row>
    <row r="879" spans="2:8">
      <c r="B879" s="235" t="s">
        <v>8633</v>
      </c>
      <c r="C879" s="554" t="s">
        <v>9375</v>
      </c>
      <c r="D879" s="213" t="s">
        <v>4749</v>
      </c>
      <c r="E879" s="4" t="s">
        <v>1998</v>
      </c>
      <c r="F879" s="236"/>
      <c r="G879" s="559"/>
      <c r="H879" s="238"/>
    </row>
    <row r="880" spans="2:8" ht="33">
      <c r="B880" s="235" t="s">
        <v>4812</v>
      </c>
      <c r="C880" s="554" t="s">
        <v>9376</v>
      </c>
      <c r="D880" s="213" t="s">
        <v>1356</v>
      </c>
      <c r="E880" s="4" t="s">
        <v>2337</v>
      </c>
      <c r="F880" s="236"/>
      <c r="G880" s="559"/>
      <c r="H880" s="238"/>
    </row>
    <row r="881" spans="2:8">
      <c r="B881" s="235" t="s">
        <v>8636</v>
      </c>
      <c r="C881" s="554" t="s">
        <v>9377</v>
      </c>
      <c r="D881" s="213" t="s">
        <v>1367</v>
      </c>
      <c r="E881" s="4" t="s">
        <v>1998</v>
      </c>
      <c r="F881" s="236"/>
      <c r="G881" s="559"/>
      <c r="H881" s="238"/>
    </row>
    <row r="882" spans="2:8" ht="33">
      <c r="B882" s="235" t="s">
        <v>4816</v>
      </c>
      <c r="C882" s="554" t="s">
        <v>9378</v>
      </c>
      <c r="D882" s="213">
        <v>3</v>
      </c>
      <c r="E882" s="4" t="s">
        <v>1998</v>
      </c>
      <c r="F882" s="236"/>
      <c r="G882" s="559"/>
      <c r="H882" s="238"/>
    </row>
    <row r="883" spans="2:8" ht="33">
      <c r="B883" s="235" t="s">
        <v>8639</v>
      </c>
      <c r="C883" s="554" t="s">
        <v>9379</v>
      </c>
      <c r="D883" s="213" t="s">
        <v>1367</v>
      </c>
      <c r="E883" s="4" t="s">
        <v>1998</v>
      </c>
      <c r="F883" s="236"/>
      <c r="G883" s="559"/>
      <c r="H883" s="238"/>
    </row>
    <row r="884" spans="2:8" ht="33">
      <c r="B884" s="235" t="s">
        <v>8641</v>
      </c>
      <c r="C884" s="554" t="s">
        <v>9380</v>
      </c>
      <c r="D884" s="213" t="s">
        <v>2158</v>
      </c>
      <c r="E884" s="4" t="s">
        <v>1998</v>
      </c>
      <c r="F884" s="236"/>
      <c r="G884" s="559"/>
      <c r="H884" s="238"/>
    </row>
    <row r="885" spans="2:8" ht="33">
      <c r="B885" s="235" t="s">
        <v>8643</v>
      </c>
      <c r="C885" s="554" t="s">
        <v>9381</v>
      </c>
      <c r="D885" s="213">
        <v>3</v>
      </c>
      <c r="E885" s="4" t="s">
        <v>1998</v>
      </c>
      <c r="F885" s="236"/>
      <c r="G885" s="559"/>
      <c r="H885" s="238"/>
    </row>
    <row r="886" spans="2:8" ht="33">
      <c r="B886" s="235" t="s">
        <v>4824</v>
      </c>
      <c r="C886" s="554" t="s">
        <v>9382</v>
      </c>
      <c r="D886" s="213">
        <v>1</v>
      </c>
      <c r="E886" s="4" t="s">
        <v>1998</v>
      </c>
      <c r="F886" s="236"/>
      <c r="G886" s="559"/>
      <c r="H886" s="238"/>
    </row>
    <row r="887" spans="2:8">
      <c r="B887" s="235" t="s">
        <v>8646</v>
      </c>
      <c r="C887" s="554" t="s">
        <v>9383</v>
      </c>
      <c r="D887" s="213" t="s">
        <v>4749</v>
      </c>
      <c r="E887" s="4" t="s">
        <v>1998</v>
      </c>
      <c r="F887" s="236"/>
      <c r="G887" s="559"/>
      <c r="H887" s="238"/>
    </row>
    <row r="888" spans="2:8" ht="33">
      <c r="B888" s="235" t="s">
        <v>4828</v>
      </c>
      <c r="C888" s="554" t="s">
        <v>9384</v>
      </c>
      <c r="D888" s="213" t="s">
        <v>1356</v>
      </c>
      <c r="E888" s="4" t="s">
        <v>2337</v>
      </c>
      <c r="F888" s="236"/>
      <c r="G888" s="559"/>
      <c r="H888" s="238"/>
    </row>
    <row r="889" spans="2:8">
      <c r="B889" s="235" t="s">
        <v>8649</v>
      </c>
      <c r="C889" s="554" t="s">
        <v>9385</v>
      </c>
      <c r="D889" s="213" t="s">
        <v>1367</v>
      </c>
      <c r="E889" s="4" t="s">
        <v>1998</v>
      </c>
      <c r="F889" s="236"/>
      <c r="G889" s="559"/>
      <c r="H889" s="238"/>
    </row>
    <row r="890" spans="2:8" ht="33">
      <c r="B890" s="235" t="s">
        <v>4832</v>
      </c>
      <c r="C890" s="554" t="s">
        <v>9386</v>
      </c>
      <c r="D890" s="213">
        <v>3</v>
      </c>
      <c r="E890" s="4" t="s">
        <v>1998</v>
      </c>
      <c r="F890" s="236"/>
      <c r="G890" s="559"/>
      <c r="H890" s="238"/>
    </row>
    <row r="891" spans="2:8" ht="33">
      <c r="B891" s="235" t="s">
        <v>8652</v>
      </c>
      <c r="C891" s="554" t="s">
        <v>9387</v>
      </c>
      <c r="D891" s="213" t="s">
        <v>1367</v>
      </c>
      <c r="E891" s="4" t="s">
        <v>1998</v>
      </c>
      <c r="F891" s="236"/>
      <c r="G891" s="559"/>
      <c r="H891" s="238"/>
    </row>
    <row r="892" spans="2:8" ht="33">
      <c r="B892" s="235" t="s">
        <v>8654</v>
      </c>
      <c r="C892" s="554" t="s">
        <v>9388</v>
      </c>
      <c r="D892" s="213" t="s">
        <v>2158</v>
      </c>
      <c r="E892" s="4" t="s">
        <v>1998</v>
      </c>
      <c r="F892" s="236"/>
      <c r="G892" s="559"/>
      <c r="H892" s="238"/>
    </row>
    <row r="893" spans="2:8" ht="33">
      <c r="B893" s="235" t="s">
        <v>8656</v>
      </c>
      <c r="C893" s="554" t="s">
        <v>9389</v>
      </c>
      <c r="D893" s="213">
        <v>3</v>
      </c>
      <c r="E893" s="4" t="s">
        <v>1998</v>
      </c>
      <c r="F893" s="236"/>
      <c r="G893" s="559"/>
      <c r="H893" s="238"/>
    </row>
    <row r="894" spans="2:8" ht="33">
      <c r="B894" s="235" t="s">
        <v>4840</v>
      </c>
      <c r="C894" s="554" t="s">
        <v>9390</v>
      </c>
      <c r="D894" s="213">
        <v>1</v>
      </c>
      <c r="E894" s="4" t="s">
        <v>1998</v>
      </c>
      <c r="F894" s="236"/>
      <c r="G894" s="559"/>
      <c r="H894" s="238"/>
    </row>
    <row r="895" spans="2:8" ht="17.25" thickBot="1">
      <c r="B895" s="235" t="s">
        <v>8659</v>
      </c>
      <c r="C895" s="554" t="s">
        <v>9391</v>
      </c>
      <c r="D895" s="213" t="s">
        <v>4749</v>
      </c>
      <c r="E895" s="4" t="s">
        <v>1998</v>
      </c>
      <c r="F895" s="236"/>
      <c r="G895" s="560"/>
      <c r="H895" s="238"/>
    </row>
    <row r="896" spans="2:8" ht="20.100000000000001" customHeight="1" thickBot="1">
      <c r="B896" s="474" t="s">
        <v>4960</v>
      </c>
      <c r="C896" s="463"/>
      <c r="D896" s="464"/>
      <c r="E896" s="475"/>
      <c r="F896" s="475"/>
      <c r="G896" s="476"/>
      <c r="H896" s="238"/>
    </row>
    <row r="897" spans="2:8">
      <c r="B897" s="438" t="s">
        <v>8661</v>
      </c>
      <c r="C897" s="554" t="s">
        <v>9392</v>
      </c>
      <c r="D897" s="207" t="s">
        <v>2277</v>
      </c>
      <c r="E897" s="431" t="s">
        <v>1998</v>
      </c>
      <c r="F897" s="432"/>
      <c r="G897" s="485" t="s">
        <v>9042</v>
      </c>
      <c r="H897" s="238"/>
    </row>
    <row r="898" spans="2:8">
      <c r="B898" s="235" t="s">
        <v>8664</v>
      </c>
      <c r="C898" s="554" t="s">
        <v>9393</v>
      </c>
      <c r="D898" s="213" t="s">
        <v>1367</v>
      </c>
      <c r="E898" s="4" t="s">
        <v>1998</v>
      </c>
      <c r="F898" s="236"/>
      <c r="G898" s="346"/>
      <c r="H898" s="238"/>
    </row>
    <row r="899" spans="2:8">
      <c r="B899" s="235" t="s">
        <v>4849</v>
      </c>
      <c r="C899" s="554" t="s">
        <v>9394</v>
      </c>
      <c r="D899" s="213" t="s">
        <v>3219</v>
      </c>
      <c r="E899" s="4" t="s">
        <v>1998</v>
      </c>
      <c r="F899" s="236"/>
      <c r="G899" s="346"/>
      <c r="H899" s="238"/>
    </row>
    <row r="900" spans="2:8">
      <c r="B900" s="235" t="s">
        <v>4851</v>
      </c>
      <c r="C900" s="554" t="s">
        <v>9395</v>
      </c>
      <c r="D900" s="213" t="s">
        <v>1367</v>
      </c>
      <c r="E900" s="4" t="s">
        <v>1998</v>
      </c>
      <c r="F900" s="236"/>
      <c r="G900" s="346"/>
      <c r="H900" s="238"/>
    </row>
    <row r="901" spans="2:8" ht="33">
      <c r="B901" s="235" t="s">
        <v>4853</v>
      </c>
      <c r="C901" s="554" t="s">
        <v>9396</v>
      </c>
      <c r="D901" s="213" t="s">
        <v>1356</v>
      </c>
      <c r="E901" s="4" t="s">
        <v>2337</v>
      </c>
      <c r="F901" s="236"/>
      <c r="G901" s="346"/>
      <c r="H901" s="238"/>
    </row>
    <row r="902" spans="2:8">
      <c r="B902" s="235" t="s">
        <v>8669</v>
      </c>
      <c r="C902" s="554" t="s">
        <v>9397</v>
      </c>
      <c r="D902" s="213" t="s">
        <v>1367</v>
      </c>
      <c r="E902" s="4" t="s">
        <v>1998</v>
      </c>
      <c r="F902" s="236"/>
      <c r="G902" s="346"/>
      <c r="H902" s="238"/>
    </row>
    <row r="903" spans="2:8" ht="33">
      <c r="B903" s="235" t="s">
        <v>4857</v>
      </c>
      <c r="C903" s="554" t="s">
        <v>9398</v>
      </c>
      <c r="D903" s="213">
        <v>3</v>
      </c>
      <c r="E903" s="4" t="s">
        <v>1998</v>
      </c>
      <c r="F903" s="236"/>
      <c r="G903" s="346"/>
      <c r="H903" s="238"/>
    </row>
    <row r="904" spans="2:8" ht="33">
      <c r="B904" s="235" t="s">
        <v>8672</v>
      </c>
      <c r="C904" s="554" t="s">
        <v>9399</v>
      </c>
      <c r="D904" s="213" t="s">
        <v>1367</v>
      </c>
      <c r="E904" s="4" t="s">
        <v>1998</v>
      </c>
      <c r="F904" s="236"/>
      <c r="G904" s="346"/>
      <c r="H904" s="238"/>
    </row>
    <row r="905" spans="2:8" ht="33">
      <c r="B905" s="235" t="s">
        <v>8674</v>
      </c>
      <c r="C905" s="554" t="s">
        <v>9400</v>
      </c>
      <c r="D905" s="213" t="s">
        <v>2158</v>
      </c>
      <c r="E905" s="4" t="s">
        <v>1998</v>
      </c>
      <c r="F905" s="236"/>
      <c r="G905" s="346"/>
      <c r="H905" s="238"/>
    </row>
    <row r="906" spans="2:8" ht="33">
      <c r="B906" s="235" t="s">
        <v>8676</v>
      </c>
      <c r="C906" s="554" t="s">
        <v>9401</v>
      </c>
      <c r="D906" s="213">
        <v>3</v>
      </c>
      <c r="E906" s="4" t="s">
        <v>1998</v>
      </c>
      <c r="F906" s="236"/>
      <c r="G906" s="346"/>
      <c r="H906" s="238"/>
    </row>
    <row r="907" spans="2:8" ht="33">
      <c r="B907" s="235" t="s">
        <v>4865</v>
      </c>
      <c r="C907" s="554" t="s">
        <v>9402</v>
      </c>
      <c r="D907" s="213">
        <v>1</v>
      </c>
      <c r="E907" s="4" t="s">
        <v>1998</v>
      </c>
      <c r="F907" s="236"/>
      <c r="G907" s="346"/>
      <c r="H907" s="238"/>
    </row>
    <row r="908" spans="2:8">
      <c r="B908" s="235" t="s">
        <v>8679</v>
      </c>
      <c r="C908" s="554" t="s">
        <v>9403</v>
      </c>
      <c r="D908" s="213" t="s">
        <v>4749</v>
      </c>
      <c r="E908" s="4" t="s">
        <v>1998</v>
      </c>
      <c r="F908" s="236"/>
      <c r="G908" s="346"/>
      <c r="H908" s="238"/>
    </row>
    <row r="909" spans="2:8" ht="33">
      <c r="B909" s="235" t="s">
        <v>4869</v>
      </c>
      <c r="C909" s="554" t="s">
        <v>9404</v>
      </c>
      <c r="D909" s="213" t="s">
        <v>1356</v>
      </c>
      <c r="E909" s="4" t="s">
        <v>2337</v>
      </c>
      <c r="F909" s="236"/>
      <c r="G909" s="346"/>
      <c r="H909" s="238"/>
    </row>
    <row r="910" spans="2:8">
      <c r="B910" s="235" t="s">
        <v>8682</v>
      </c>
      <c r="C910" s="554" t="s">
        <v>9405</v>
      </c>
      <c r="D910" s="213" t="s">
        <v>1367</v>
      </c>
      <c r="E910" s="4" t="s">
        <v>1998</v>
      </c>
      <c r="F910" s="236"/>
      <c r="G910" s="346"/>
      <c r="H910" s="238"/>
    </row>
    <row r="911" spans="2:8" ht="33">
      <c r="B911" s="235" t="s">
        <v>4873</v>
      </c>
      <c r="C911" s="554" t="s">
        <v>9406</v>
      </c>
      <c r="D911" s="213">
        <v>3</v>
      </c>
      <c r="E911" s="4" t="s">
        <v>1998</v>
      </c>
      <c r="F911" s="236"/>
      <c r="G911" s="346"/>
      <c r="H911" s="238"/>
    </row>
    <row r="912" spans="2:8" ht="33">
      <c r="B912" s="235" t="s">
        <v>8685</v>
      </c>
      <c r="C912" s="554" t="s">
        <v>9407</v>
      </c>
      <c r="D912" s="213" t="s">
        <v>1367</v>
      </c>
      <c r="E912" s="4" t="s">
        <v>1998</v>
      </c>
      <c r="F912" s="236"/>
      <c r="G912" s="346"/>
      <c r="H912" s="238"/>
    </row>
    <row r="913" spans="2:8" ht="33">
      <c r="B913" s="235" t="s">
        <v>8687</v>
      </c>
      <c r="C913" s="554" t="s">
        <v>9408</v>
      </c>
      <c r="D913" s="213" t="s">
        <v>2158</v>
      </c>
      <c r="E913" s="4" t="s">
        <v>1998</v>
      </c>
      <c r="F913" s="236"/>
      <c r="G913" s="346"/>
      <c r="H913" s="238"/>
    </row>
    <row r="914" spans="2:8" ht="33">
      <c r="B914" s="235" t="s">
        <v>8689</v>
      </c>
      <c r="C914" s="554" t="s">
        <v>9409</v>
      </c>
      <c r="D914" s="213">
        <v>3</v>
      </c>
      <c r="E914" s="4" t="s">
        <v>1998</v>
      </c>
      <c r="F914" s="236"/>
      <c r="G914" s="346"/>
      <c r="H914" s="238"/>
    </row>
    <row r="915" spans="2:8" ht="33">
      <c r="B915" s="235" t="s">
        <v>4881</v>
      </c>
      <c r="C915" s="554" t="s">
        <v>9410</v>
      </c>
      <c r="D915" s="213">
        <v>1</v>
      </c>
      <c r="E915" s="4" t="s">
        <v>1998</v>
      </c>
      <c r="F915" s="236"/>
      <c r="G915" s="346"/>
      <c r="H915" s="238"/>
    </row>
    <row r="916" spans="2:8">
      <c r="B916" s="235" t="s">
        <v>8692</v>
      </c>
      <c r="C916" s="554" t="s">
        <v>9411</v>
      </c>
      <c r="D916" s="213" t="s">
        <v>4749</v>
      </c>
      <c r="E916" s="4" t="s">
        <v>1998</v>
      </c>
      <c r="F916" s="236"/>
      <c r="G916" s="346"/>
      <c r="H916" s="238"/>
    </row>
    <row r="917" spans="2:8" ht="33">
      <c r="B917" s="235" t="s">
        <v>4885</v>
      </c>
      <c r="C917" s="554" t="s">
        <v>9412</v>
      </c>
      <c r="D917" s="213" t="s">
        <v>1356</v>
      </c>
      <c r="E917" s="4" t="s">
        <v>2337</v>
      </c>
      <c r="F917" s="236"/>
      <c r="G917" s="346"/>
      <c r="H917" s="238"/>
    </row>
    <row r="918" spans="2:8">
      <c r="B918" s="235" t="s">
        <v>8695</v>
      </c>
      <c r="C918" s="554" t="s">
        <v>9413</v>
      </c>
      <c r="D918" s="213" t="s">
        <v>1367</v>
      </c>
      <c r="E918" s="4" t="s">
        <v>1998</v>
      </c>
      <c r="F918" s="236"/>
      <c r="G918" s="346"/>
      <c r="H918" s="238"/>
    </row>
    <row r="919" spans="2:8" ht="33">
      <c r="B919" s="235" t="s">
        <v>4889</v>
      </c>
      <c r="C919" s="554" t="s">
        <v>9414</v>
      </c>
      <c r="D919" s="213">
        <v>3</v>
      </c>
      <c r="E919" s="4" t="s">
        <v>1998</v>
      </c>
      <c r="F919" s="236"/>
      <c r="G919" s="346"/>
      <c r="H919" s="238"/>
    </row>
    <row r="920" spans="2:8" ht="33">
      <c r="B920" s="235" t="s">
        <v>8698</v>
      </c>
      <c r="C920" s="554" t="s">
        <v>9415</v>
      </c>
      <c r="D920" s="213" t="s">
        <v>1367</v>
      </c>
      <c r="E920" s="4" t="s">
        <v>1998</v>
      </c>
      <c r="F920" s="236"/>
      <c r="G920" s="346"/>
      <c r="H920" s="238"/>
    </row>
    <row r="921" spans="2:8" ht="33">
      <c r="B921" s="235" t="s">
        <v>8700</v>
      </c>
      <c r="C921" s="554" t="s">
        <v>9416</v>
      </c>
      <c r="D921" s="213" t="s">
        <v>2158</v>
      </c>
      <c r="E921" s="4" t="s">
        <v>1998</v>
      </c>
      <c r="F921" s="236"/>
      <c r="G921" s="346"/>
      <c r="H921" s="238"/>
    </row>
    <row r="922" spans="2:8" ht="33">
      <c r="B922" s="235" t="s">
        <v>8702</v>
      </c>
      <c r="C922" s="554" t="s">
        <v>9417</v>
      </c>
      <c r="D922" s="213">
        <v>3</v>
      </c>
      <c r="E922" s="4" t="s">
        <v>1998</v>
      </c>
      <c r="F922" s="236"/>
      <c r="G922" s="610"/>
      <c r="H922" s="238"/>
    </row>
    <row r="923" spans="2:8" ht="33">
      <c r="B923" s="235" t="s">
        <v>4897</v>
      </c>
      <c r="C923" s="554" t="s">
        <v>9418</v>
      </c>
      <c r="D923" s="213">
        <v>1</v>
      </c>
      <c r="E923" s="4" t="s">
        <v>1998</v>
      </c>
      <c r="F923" s="236"/>
      <c r="G923" s="610"/>
      <c r="H923" s="238"/>
    </row>
    <row r="924" spans="2:8" ht="17.25" thickBot="1">
      <c r="B924" s="235" t="s">
        <v>8705</v>
      </c>
      <c r="C924" s="554" t="s">
        <v>9419</v>
      </c>
      <c r="D924" s="213" t="s">
        <v>4749</v>
      </c>
      <c r="E924" s="4" t="s">
        <v>1998</v>
      </c>
      <c r="F924" s="236"/>
      <c r="G924" s="611"/>
      <c r="H924" s="238"/>
    </row>
    <row r="925" spans="2:8" ht="18">
      <c r="B925" s="469" t="s">
        <v>4901</v>
      </c>
      <c r="C925" s="548"/>
      <c r="D925" s="274"/>
      <c r="E925" s="437"/>
      <c r="F925" s="437"/>
      <c r="G925" s="470"/>
      <c r="H925" s="238"/>
    </row>
    <row r="926" spans="2:8" ht="18.75" thickBot="1">
      <c r="B926" s="549" t="s">
        <v>8707</v>
      </c>
      <c r="C926" s="550"/>
      <c r="D926" s="280"/>
      <c r="E926" s="472"/>
      <c r="F926" s="472"/>
      <c r="G926" s="473"/>
      <c r="H926" s="238"/>
    </row>
    <row r="927" spans="2:8" ht="20.100000000000001" customHeight="1" thickBot="1">
      <c r="B927" s="474" t="s">
        <v>8708</v>
      </c>
      <c r="C927" s="463"/>
      <c r="D927" s="464"/>
      <c r="E927" s="475"/>
      <c r="F927" s="475"/>
      <c r="G927" s="476"/>
      <c r="H927" s="238"/>
    </row>
    <row r="928" spans="2:8">
      <c r="B928" s="235" t="s">
        <v>8565</v>
      </c>
      <c r="C928" s="553" t="s">
        <v>9420</v>
      </c>
      <c r="D928" s="213" t="s">
        <v>1367</v>
      </c>
      <c r="E928" s="4" t="s">
        <v>1998</v>
      </c>
      <c r="F928" s="236"/>
      <c r="G928" s="485" t="s">
        <v>9071</v>
      </c>
      <c r="H928" s="238"/>
    </row>
    <row r="929" spans="2:8">
      <c r="B929" s="235" t="s">
        <v>4719</v>
      </c>
      <c r="C929" s="553" t="s">
        <v>9421</v>
      </c>
      <c r="D929" s="213" t="s">
        <v>3219</v>
      </c>
      <c r="E929" s="4" t="s">
        <v>1998</v>
      </c>
      <c r="F929" s="236"/>
      <c r="G929" s="346"/>
      <c r="H929" s="238"/>
    </row>
    <row r="930" spans="2:8">
      <c r="B930" s="235" t="s">
        <v>4723</v>
      </c>
      <c r="C930" s="553" t="s">
        <v>9422</v>
      </c>
      <c r="D930" s="213" t="s">
        <v>1367</v>
      </c>
      <c r="E930" s="4" t="s">
        <v>1998</v>
      </c>
      <c r="F930" s="236"/>
      <c r="G930" s="346"/>
      <c r="H930" s="238"/>
    </row>
    <row r="931" spans="2:8" ht="33">
      <c r="B931" s="235" t="s">
        <v>4726</v>
      </c>
      <c r="C931" s="553" t="s">
        <v>9423</v>
      </c>
      <c r="D931" s="213" t="s">
        <v>1356</v>
      </c>
      <c r="E931" s="4" t="s">
        <v>2337</v>
      </c>
      <c r="F931" s="236"/>
      <c r="G931" s="346"/>
      <c r="H931" s="238"/>
    </row>
    <row r="932" spans="2:8">
      <c r="B932" s="235" t="s">
        <v>8572</v>
      </c>
      <c r="C932" s="553" t="s">
        <v>9424</v>
      </c>
      <c r="D932" s="213" t="s">
        <v>1367</v>
      </c>
      <c r="E932" s="4" t="s">
        <v>1998</v>
      </c>
      <c r="F932" s="236"/>
      <c r="G932" s="346"/>
      <c r="H932" s="238"/>
    </row>
    <row r="933" spans="2:8" ht="33">
      <c r="B933" s="235" t="s">
        <v>4732</v>
      </c>
      <c r="C933" s="553" t="s">
        <v>9425</v>
      </c>
      <c r="D933" s="213">
        <v>3</v>
      </c>
      <c r="E933" s="4" t="s">
        <v>1998</v>
      </c>
      <c r="F933" s="236"/>
      <c r="G933" s="346"/>
      <c r="H933" s="238"/>
    </row>
    <row r="934" spans="2:8" ht="33">
      <c r="B934" s="235" t="s">
        <v>8576</v>
      </c>
      <c r="C934" s="553" t="s">
        <v>9426</v>
      </c>
      <c r="D934" s="213" t="s">
        <v>1367</v>
      </c>
      <c r="E934" s="4" t="s">
        <v>1998</v>
      </c>
      <c r="F934" s="236"/>
      <c r="G934" s="346"/>
      <c r="H934" s="238"/>
    </row>
    <row r="935" spans="2:8" ht="33">
      <c r="B935" s="235" t="s">
        <v>8578</v>
      </c>
      <c r="C935" s="553" t="s">
        <v>9427</v>
      </c>
      <c r="D935" s="213" t="s">
        <v>2158</v>
      </c>
      <c r="E935" s="4" t="s">
        <v>1998</v>
      </c>
      <c r="F935" s="236"/>
      <c r="G935" s="346"/>
      <c r="H935" s="238"/>
    </row>
    <row r="936" spans="2:8" ht="33">
      <c r="B936" s="235" t="s">
        <v>8580</v>
      </c>
      <c r="C936" s="553" t="s">
        <v>9428</v>
      </c>
      <c r="D936" s="213">
        <v>3</v>
      </c>
      <c r="E936" s="4" t="s">
        <v>1998</v>
      </c>
      <c r="F936" s="236"/>
      <c r="G936" s="346"/>
      <c r="H936" s="238"/>
    </row>
    <row r="937" spans="2:8" ht="33">
      <c r="B937" s="235" t="s">
        <v>4744</v>
      </c>
      <c r="C937" s="553" t="s">
        <v>9429</v>
      </c>
      <c r="D937" s="213">
        <v>1</v>
      </c>
      <c r="E937" s="4" t="s">
        <v>1998</v>
      </c>
      <c r="F937" s="236"/>
      <c r="G937" s="346"/>
      <c r="H937" s="238"/>
    </row>
    <row r="938" spans="2:8">
      <c r="B938" s="235" t="s">
        <v>8584</v>
      </c>
      <c r="C938" s="553" t="s">
        <v>9430</v>
      </c>
      <c r="D938" s="213" t="s">
        <v>4749</v>
      </c>
      <c r="E938" s="4" t="s">
        <v>1998</v>
      </c>
      <c r="F938" s="236"/>
      <c r="G938" s="346"/>
      <c r="H938" s="238"/>
    </row>
    <row r="939" spans="2:8" ht="33">
      <c r="B939" s="235" t="s">
        <v>4751</v>
      </c>
      <c r="C939" s="553" t="s">
        <v>9431</v>
      </c>
      <c r="D939" s="213" t="s">
        <v>1356</v>
      </c>
      <c r="E939" s="4" t="s">
        <v>2337</v>
      </c>
      <c r="F939" s="236"/>
      <c r="G939" s="346"/>
      <c r="H939" s="238"/>
    </row>
    <row r="940" spans="2:8">
      <c r="B940" s="235" t="s">
        <v>8589</v>
      </c>
      <c r="C940" s="553" t="s">
        <v>9432</v>
      </c>
      <c r="D940" s="213" t="s">
        <v>1367</v>
      </c>
      <c r="E940" s="4" t="s">
        <v>1998</v>
      </c>
      <c r="F940" s="236"/>
      <c r="G940" s="346"/>
      <c r="H940" s="238"/>
    </row>
    <row r="941" spans="2:8" ht="33">
      <c r="B941" s="235" t="s">
        <v>4756</v>
      </c>
      <c r="C941" s="553" t="s">
        <v>9433</v>
      </c>
      <c r="D941" s="213">
        <v>3</v>
      </c>
      <c r="E941" s="4" t="s">
        <v>1998</v>
      </c>
      <c r="F941" s="236"/>
      <c r="G941" s="346"/>
      <c r="H941" s="238"/>
    </row>
    <row r="942" spans="2:8" ht="33">
      <c r="B942" s="235" t="s">
        <v>8592</v>
      </c>
      <c r="C942" s="553" t="s">
        <v>9434</v>
      </c>
      <c r="D942" s="213" t="s">
        <v>1367</v>
      </c>
      <c r="E942" s="4" t="s">
        <v>1998</v>
      </c>
      <c r="F942" s="236"/>
      <c r="G942" s="346"/>
      <c r="H942" s="238"/>
    </row>
    <row r="943" spans="2:8" ht="33">
      <c r="B943" s="235" t="s">
        <v>8594</v>
      </c>
      <c r="C943" s="553" t="s">
        <v>9435</v>
      </c>
      <c r="D943" s="213" t="s">
        <v>2158</v>
      </c>
      <c r="E943" s="4" t="s">
        <v>1998</v>
      </c>
      <c r="F943" s="236"/>
      <c r="G943" s="346"/>
      <c r="H943" s="238"/>
    </row>
    <row r="944" spans="2:8" ht="33">
      <c r="B944" s="235" t="s">
        <v>8596</v>
      </c>
      <c r="C944" s="553" t="s">
        <v>9436</v>
      </c>
      <c r="D944" s="213">
        <v>3</v>
      </c>
      <c r="E944" s="4" t="s">
        <v>1998</v>
      </c>
      <c r="F944" s="236"/>
      <c r="G944" s="346"/>
      <c r="H944" s="238"/>
    </row>
    <row r="945" spans="2:8" ht="33">
      <c r="B945" s="235" t="s">
        <v>4764</v>
      </c>
      <c r="C945" s="553" t="s">
        <v>9437</v>
      </c>
      <c r="D945" s="213">
        <v>1</v>
      </c>
      <c r="E945" s="4" t="s">
        <v>1998</v>
      </c>
      <c r="F945" s="236"/>
      <c r="G945" s="346"/>
      <c r="H945" s="238"/>
    </row>
    <row r="946" spans="2:8">
      <c r="B946" s="235" t="s">
        <v>8599</v>
      </c>
      <c r="C946" s="553" t="s">
        <v>9438</v>
      </c>
      <c r="D946" s="213" t="s">
        <v>4749</v>
      </c>
      <c r="E946" s="4" t="s">
        <v>1998</v>
      </c>
      <c r="F946" s="236"/>
      <c r="G946" s="346"/>
      <c r="H946" s="238"/>
    </row>
    <row r="947" spans="2:8" ht="33">
      <c r="B947" s="235" t="s">
        <v>4768</v>
      </c>
      <c r="C947" s="553" t="s">
        <v>9439</v>
      </c>
      <c r="D947" s="213" t="s">
        <v>1356</v>
      </c>
      <c r="E947" s="4" t="s">
        <v>2337</v>
      </c>
      <c r="F947" s="236"/>
      <c r="G947" s="346"/>
      <c r="H947" s="238"/>
    </row>
    <row r="948" spans="2:8">
      <c r="B948" s="235" t="s">
        <v>8603</v>
      </c>
      <c r="C948" s="553" t="s">
        <v>9440</v>
      </c>
      <c r="D948" s="213" t="s">
        <v>1367</v>
      </c>
      <c r="E948" s="4" t="s">
        <v>1998</v>
      </c>
      <c r="F948" s="236"/>
      <c r="G948" s="346"/>
      <c r="H948" s="238"/>
    </row>
    <row r="949" spans="2:8" ht="33">
      <c r="B949" s="235" t="s">
        <v>4773</v>
      </c>
      <c r="C949" s="553" t="s">
        <v>9441</v>
      </c>
      <c r="D949" s="213">
        <v>3</v>
      </c>
      <c r="E949" s="4" t="s">
        <v>1998</v>
      </c>
      <c r="F949" s="236"/>
      <c r="G949" s="346"/>
      <c r="H949" s="238"/>
    </row>
    <row r="950" spans="2:8" ht="33">
      <c r="B950" s="235" t="s">
        <v>8606</v>
      </c>
      <c r="C950" s="553" t="s">
        <v>9442</v>
      </c>
      <c r="D950" s="213" t="s">
        <v>1367</v>
      </c>
      <c r="E950" s="4" t="s">
        <v>1998</v>
      </c>
      <c r="F950" s="236"/>
      <c r="G950" s="346"/>
      <c r="H950" s="238"/>
    </row>
    <row r="951" spans="2:8" ht="33">
      <c r="B951" s="235" t="s">
        <v>8608</v>
      </c>
      <c r="C951" s="553" t="s">
        <v>9443</v>
      </c>
      <c r="D951" s="213" t="s">
        <v>2158</v>
      </c>
      <c r="E951" s="4" t="s">
        <v>1998</v>
      </c>
      <c r="F951" s="236"/>
      <c r="G951" s="346"/>
      <c r="H951" s="238"/>
    </row>
    <row r="952" spans="2:8" ht="33">
      <c r="B952" s="235" t="s">
        <v>8610</v>
      </c>
      <c r="C952" s="553" t="s">
        <v>9444</v>
      </c>
      <c r="D952" s="213">
        <v>3</v>
      </c>
      <c r="E952" s="4" t="s">
        <v>1998</v>
      </c>
      <c r="F952" s="236"/>
      <c r="G952" s="610"/>
      <c r="H952" s="238"/>
    </row>
    <row r="953" spans="2:8" ht="33">
      <c r="B953" s="235" t="s">
        <v>4781</v>
      </c>
      <c r="C953" s="553" t="s">
        <v>9445</v>
      </c>
      <c r="D953" s="213">
        <v>1</v>
      </c>
      <c r="E953" s="4" t="s">
        <v>1998</v>
      </c>
      <c r="F953" s="236"/>
      <c r="G953" s="610"/>
      <c r="H953" s="238"/>
    </row>
    <row r="954" spans="2:8" ht="17.25" thickBot="1">
      <c r="B954" s="539" t="s">
        <v>8613</v>
      </c>
      <c r="C954" s="553" t="s">
        <v>9446</v>
      </c>
      <c r="D954" s="220" t="s">
        <v>4749</v>
      </c>
      <c r="E954" s="540" t="s">
        <v>1998</v>
      </c>
      <c r="F954" s="541"/>
      <c r="G954" s="611"/>
      <c r="H954" s="238"/>
    </row>
    <row r="955" spans="2:8" ht="20.100000000000001" customHeight="1" thickBot="1">
      <c r="B955" s="474" t="s">
        <v>4785</v>
      </c>
      <c r="C955" s="463"/>
      <c r="D955" s="464"/>
      <c r="E955" s="475"/>
      <c r="F955" s="475"/>
      <c r="G955" s="476"/>
      <c r="H955" s="238"/>
    </row>
    <row r="956" spans="2:8">
      <c r="B956" s="235" t="s">
        <v>8615</v>
      </c>
      <c r="C956" s="554" t="s">
        <v>9447</v>
      </c>
      <c r="D956" s="213" t="s">
        <v>2277</v>
      </c>
      <c r="E956" s="4" t="s">
        <v>1998</v>
      </c>
      <c r="F956" s="236"/>
      <c r="G956" s="485" t="s">
        <v>9099</v>
      </c>
      <c r="H956" s="238"/>
    </row>
    <row r="957" spans="2:8">
      <c r="B957" s="235" t="s">
        <v>8618</v>
      </c>
      <c r="C957" s="554" t="s">
        <v>9448</v>
      </c>
      <c r="D957" s="213" t="s">
        <v>1367</v>
      </c>
      <c r="E957" s="4" t="s">
        <v>1998</v>
      </c>
      <c r="F957" s="236"/>
      <c r="G957" s="346"/>
      <c r="H957" s="238"/>
    </row>
    <row r="958" spans="2:8">
      <c r="B958" s="235" t="s">
        <v>4792</v>
      </c>
      <c r="C958" s="554" t="s">
        <v>9449</v>
      </c>
      <c r="D958" s="213" t="s">
        <v>3219</v>
      </c>
      <c r="E958" s="4" t="s">
        <v>1998</v>
      </c>
      <c r="F958" s="236"/>
      <c r="G958" s="346"/>
      <c r="H958" s="238"/>
    </row>
    <row r="959" spans="2:8">
      <c r="B959" s="235" t="s">
        <v>4794</v>
      </c>
      <c r="C959" s="554" t="s">
        <v>9450</v>
      </c>
      <c r="D959" s="213" t="s">
        <v>1367</v>
      </c>
      <c r="E959" s="4" t="s">
        <v>1998</v>
      </c>
      <c r="F959" s="236"/>
      <c r="G959" s="346"/>
      <c r="H959" s="238"/>
    </row>
    <row r="960" spans="2:8" ht="33">
      <c r="B960" s="235" t="s">
        <v>4796</v>
      </c>
      <c r="C960" s="554" t="s">
        <v>9451</v>
      </c>
      <c r="D960" s="213" t="s">
        <v>1356</v>
      </c>
      <c r="E960" s="4" t="s">
        <v>2337</v>
      </c>
      <c r="F960" s="236"/>
      <c r="G960" s="346"/>
      <c r="H960" s="238"/>
    </row>
    <row r="961" spans="2:8">
      <c r="B961" s="235" t="s">
        <v>8623</v>
      </c>
      <c r="C961" s="554" t="s">
        <v>9452</v>
      </c>
      <c r="D961" s="213" t="s">
        <v>1367</v>
      </c>
      <c r="E961" s="4" t="s">
        <v>1998</v>
      </c>
      <c r="F961" s="236"/>
      <c r="G961" s="346"/>
      <c r="H961" s="238"/>
    </row>
    <row r="962" spans="2:8" ht="33">
      <c r="B962" s="235" t="s">
        <v>4800</v>
      </c>
      <c r="C962" s="554" t="s">
        <v>9453</v>
      </c>
      <c r="D962" s="213">
        <v>3</v>
      </c>
      <c r="E962" s="4" t="s">
        <v>1998</v>
      </c>
      <c r="F962" s="236"/>
      <c r="G962" s="346"/>
      <c r="H962" s="238"/>
    </row>
    <row r="963" spans="2:8" ht="33">
      <c r="B963" s="235" t="s">
        <v>8626</v>
      </c>
      <c r="C963" s="554" t="s">
        <v>9454</v>
      </c>
      <c r="D963" s="213" t="s">
        <v>1367</v>
      </c>
      <c r="E963" s="4" t="s">
        <v>1998</v>
      </c>
      <c r="F963" s="236"/>
      <c r="G963" s="346"/>
      <c r="H963" s="238"/>
    </row>
    <row r="964" spans="2:8" ht="33">
      <c r="B964" s="235" t="s">
        <v>8628</v>
      </c>
      <c r="C964" s="554" t="s">
        <v>9455</v>
      </c>
      <c r="D964" s="213" t="s">
        <v>2158</v>
      </c>
      <c r="E964" s="4" t="s">
        <v>1998</v>
      </c>
      <c r="F964" s="236"/>
      <c r="G964" s="346"/>
      <c r="H964" s="238"/>
    </row>
    <row r="965" spans="2:8" ht="33">
      <c r="B965" s="235" t="s">
        <v>8630</v>
      </c>
      <c r="C965" s="554" t="s">
        <v>9456</v>
      </c>
      <c r="D965" s="213">
        <v>3</v>
      </c>
      <c r="E965" s="4" t="s">
        <v>1998</v>
      </c>
      <c r="F965" s="236"/>
      <c r="G965" s="346"/>
      <c r="H965" s="238"/>
    </row>
    <row r="966" spans="2:8" ht="33">
      <c r="B966" s="235" t="s">
        <v>4808</v>
      </c>
      <c r="C966" s="554" t="s">
        <v>9457</v>
      </c>
      <c r="D966" s="213">
        <v>1</v>
      </c>
      <c r="E966" s="4" t="s">
        <v>1998</v>
      </c>
      <c r="F966" s="236"/>
      <c r="G966" s="346"/>
      <c r="H966" s="238"/>
    </row>
    <row r="967" spans="2:8">
      <c r="B967" s="235" t="s">
        <v>8633</v>
      </c>
      <c r="C967" s="554" t="s">
        <v>9458</v>
      </c>
      <c r="D967" s="213" t="s">
        <v>4749</v>
      </c>
      <c r="E967" s="4" t="s">
        <v>1998</v>
      </c>
      <c r="F967" s="236"/>
      <c r="G967" s="346"/>
      <c r="H967" s="238"/>
    </row>
    <row r="968" spans="2:8" ht="33">
      <c r="B968" s="235" t="s">
        <v>4812</v>
      </c>
      <c r="C968" s="554" t="s">
        <v>9459</v>
      </c>
      <c r="D968" s="213" t="s">
        <v>1356</v>
      </c>
      <c r="E968" s="4" t="s">
        <v>2337</v>
      </c>
      <c r="F968" s="236"/>
      <c r="G968" s="346"/>
      <c r="H968" s="238"/>
    </row>
    <row r="969" spans="2:8">
      <c r="B969" s="235" t="s">
        <v>8636</v>
      </c>
      <c r="C969" s="554" t="s">
        <v>9460</v>
      </c>
      <c r="D969" s="213" t="s">
        <v>1367</v>
      </c>
      <c r="E969" s="4" t="s">
        <v>1998</v>
      </c>
      <c r="F969" s="236"/>
      <c r="G969" s="346"/>
      <c r="H969" s="238"/>
    </row>
    <row r="970" spans="2:8" ht="33">
      <c r="B970" s="235" t="s">
        <v>4816</v>
      </c>
      <c r="C970" s="554" t="s">
        <v>9461</v>
      </c>
      <c r="D970" s="213">
        <v>3</v>
      </c>
      <c r="E970" s="4" t="s">
        <v>1998</v>
      </c>
      <c r="F970" s="236"/>
      <c r="G970" s="346"/>
      <c r="H970" s="238"/>
    </row>
    <row r="971" spans="2:8" ht="33">
      <c r="B971" s="235" t="s">
        <v>8639</v>
      </c>
      <c r="C971" s="554" t="s">
        <v>9462</v>
      </c>
      <c r="D971" s="213" t="s">
        <v>1367</v>
      </c>
      <c r="E971" s="4" t="s">
        <v>1998</v>
      </c>
      <c r="F971" s="236"/>
      <c r="G971" s="346"/>
      <c r="H971" s="238"/>
    </row>
    <row r="972" spans="2:8" ht="33">
      <c r="B972" s="235" t="s">
        <v>8641</v>
      </c>
      <c r="C972" s="554" t="s">
        <v>9463</v>
      </c>
      <c r="D972" s="213" t="s">
        <v>2158</v>
      </c>
      <c r="E972" s="4" t="s">
        <v>1998</v>
      </c>
      <c r="F972" s="236"/>
      <c r="G972" s="346"/>
      <c r="H972" s="238"/>
    </row>
    <row r="973" spans="2:8" ht="33">
      <c r="B973" s="235" t="s">
        <v>8643</v>
      </c>
      <c r="C973" s="554" t="s">
        <v>9464</v>
      </c>
      <c r="D973" s="213">
        <v>3</v>
      </c>
      <c r="E973" s="4" t="s">
        <v>1998</v>
      </c>
      <c r="F973" s="236"/>
      <c r="G973" s="346"/>
      <c r="H973" s="238"/>
    </row>
    <row r="974" spans="2:8" ht="33">
      <c r="B974" s="235" t="s">
        <v>4824</v>
      </c>
      <c r="C974" s="554" t="s">
        <v>9465</v>
      </c>
      <c r="D974" s="213">
        <v>1</v>
      </c>
      <c r="E974" s="4" t="s">
        <v>1998</v>
      </c>
      <c r="F974" s="236"/>
      <c r="G974" s="346"/>
      <c r="H974" s="238"/>
    </row>
    <row r="975" spans="2:8">
      <c r="B975" s="235" t="s">
        <v>8646</v>
      </c>
      <c r="C975" s="554" t="s">
        <v>9466</v>
      </c>
      <c r="D975" s="213" t="s">
        <v>4749</v>
      </c>
      <c r="E975" s="4" t="s">
        <v>1998</v>
      </c>
      <c r="F975" s="236"/>
      <c r="G975" s="346"/>
      <c r="H975" s="238"/>
    </row>
    <row r="976" spans="2:8" ht="33">
      <c r="B976" s="235" t="s">
        <v>4828</v>
      </c>
      <c r="C976" s="554" t="s">
        <v>9467</v>
      </c>
      <c r="D976" s="213" t="s">
        <v>1356</v>
      </c>
      <c r="E976" s="4" t="s">
        <v>2337</v>
      </c>
      <c r="F976" s="236"/>
      <c r="G976" s="346"/>
      <c r="H976" s="238"/>
    </row>
    <row r="977" spans="2:8">
      <c r="B977" s="235" t="s">
        <v>8649</v>
      </c>
      <c r="C977" s="554" t="s">
        <v>9468</v>
      </c>
      <c r="D977" s="213" t="s">
        <v>1367</v>
      </c>
      <c r="E977" s="4" t="s">
        <v>1998</v>
      </c>
      <c r="F977" s="236"/>
      <c r="G977" s="346"/>
      <c r="H977" s="238"/>
    </row>
    <row r="978" spans="2:8" ht="33">
      <c r="B978" s="235" t="s">
        <v>4832</v>
      </c>
      <c r="C978" s="554" t="s">
        <v>9469</v>
      </c>
      <c r="D978" s="213">
        <v>3</v>
      </c>
      <c r="E978" s="4" t="s">
        <v>1998</v>
      </c>
      <c r="F978" s="236"/>
      <c r="G978" s="346"/>
      <c r="H978" s="238"/>
    </row>
    <row r="979" spans="2:8" ht="33">
      <c r="B979" s="235" t="s">
        <v>8652</v>
      </c>
      <c r="C979" s="554" t="s">
        <v>9470</v>
      </c>
      <c r="D979" s="213" t="s">
        <v>1367</v>
      </c>
      <c r="E979" s="4" t="s">
        <v>1998</v>
      </c>
      <c r="F979" s="236"/>
      <c r="G979" s="346"/>
      <c r="H979" s="238"/>
    </row>
    <row r="980" spans="2:8" ht="33">
      <c r="B980" s="235" t="s">
        <v>8654</v>
      </c>
      <c r="C980" s="554" t="s">
        <v>9471</v>
      </c>
      <c r="D980" s="213" t="s">
        <v>2158</v>
      </c>
      <c r="E980" s="4" t="s">
        <v>1998</v>
      </c>
      <c r="F980" s="236"/>
      <c r="G980" s="346"/>
      <c r="H980" s="238"/>
    </row>
    <row r="981" spans="2:8" ht="33">
      <c r="B981" s="235" t="s">
        <v>8656</v>
      </c>
      <c r="C981" s="554" t="s">
        <v>9472</v>
      </c>
      <c r="D981" s="213">
        <v>3</v>
      </c>
      <c r="E981" s="4" t="s">
        <v>1998</v>
      </c>
      <c r="F981" s="236"/>
      <c r="G981" s="610"/>
      <c r="H981" s="238"/>
    </row>
    <row r="982" spans="2:8" ht="33">
      <c r="B982" s="235" t="s">
        <v>4840</v>
      </c>
      <c r="C982" s="554" t="s">
        <v>9473</v>
      </c>
      <c r="D982" s="213">
        <v>1</v>
      </c>
      <c r="E982" s="4" t="s">
        <v>1998</v>
      </c>
      <c r="F982" s="236"/>
      <c r="G982" s="610"/>
      <c r="H982" s="238"/>
    </row>
    <row r="983" spans="2:8" ht="17.25" thickBot="1">
      <c r="B983" s="539" t="s">
        <v>8659</v>
      </c>
      <c r="C983" s="554" t="s">
        <v>9474</v>
      </c>
      <c r="D983" s="220" t="s">
        <v>4749</v>
      </c>
      <c r="E983" s="540" t="s">
        <v>1998</v>
      </c>
      <c r="F983" s="541"/>
      <c r="G983" s="611"/>
      <c r="H983" s="238"/>
    </row>
    <row r="984" spans="2:8" ht="20.100000000000001" customHeight="1" thickBot="1">
      <c r="B984" s="474" t="s">
        <v>4960</v>
      </c>
      <c r="C984" s="463"/>
      <c r="D984" s="464"/>
      <c r="E984" s="475"/>
      <c r="F984" s="475"/>
      <c r="G984" s="476"/>
      <c r="H984" s="238"/>
    </row>
    <row r="985" spans="2:8">
      <c r="B985" s="235" t="s">
        <v>8661</v>
      </c>
      <c r="C985" s="554" t="s">
        <v>9475</v>
      </c>
      <c r="D985" s="213" t="s">
        <v>2277</v>
      </c>
      <c r="E985" s="4" t="s">
        <v>1998</v>
      </c>
      <c r="F985" s="236"/>
      <c r="G985" s="485" t="s">
        <v>9042</v>
      </c>
      <c r="H985" s="238"/>
    </row>
    <row r="986" spans="2:8">
      <c r="B986" s="235" t="s">
        <v>8664</v>
      </c>
      <c r="C986" s="554" t="s">
        <v>9476</v>
      </c>
      <c r="D986" s="213" t="s">
        <v>1367</v>
      </c>
      <c r="E986" s="4" t="s">
        <v>1998</v>
      </c>
      <c r="F986" s="236"/>
      <c r="G986" s="346"/>
      <c r="H986" s="238"/>
    </row>
    <row r="987" spans="2:8">
      <c r="B987" s="235" t="s">
        <v>4849</v>
      </c>
      <c r="C987" s="554" t="s">
        <v>9477</v>
      </c>
      <c r="D987" s="213" t="s">
        <v>3219</v>
      </c>
      <c r="E987" s="4" t="s">
        <v>1998</v>
      </c>
      <c r="F987" s="236"/>
      <c r="G987" s="346"/>
      <c r="H987" s="238"/>
    </row>
    <row r="988" spans="2:8">
      <c r="B988" s="235" t="s">
        <v>4851</v>
      </c>
      <c r="C988" s="554" t="s">
        <v>9478</v>
      </c>
      <c r="D988" s="213" t="s">
        <v>1367</v>
      </c>
      <c r="E988" s="4" t="s">
        <v>1998</v>
      </c>
      <c r="F988" s="236"/>
      <c r="G988" s="346"/>
      <c r="H988" s="238"/>
    </row>
    <row r="989" spans="2:8" ht="33">
      <c r="B989" s="235" t="s">
        <v>4853</v>
      </c>
      <c r="C989" s="554" t="s">
        <v>9479</v>
      </c>
      <c r="D989" s="213" t="s">
        <v>1356</v>
      </c>
      <c r="E989" s="4" t="s">
        <v>2337</v>
      </c>
      <c r="F989" s="236"/>
      <c r="G989" s="346"/>
      <c r="H989" s="238"/>
    </row>
    <row r="990" spans="2:8">
      <c r="B990" s="235" t="s">
        <v>8669</v>
      </c>
      <c r="C990" s="554" t="s">
        <v>9480</v>
      </c>
      <c r="D990" s="213" t="s">
        <v>1367</v>
      </c>
      <c r="E990" s="4" t="s">
        <v>1998</v>
      </c>
      <c r="F990" s="236"/>
      <c r="G990" s="346"/>
      <c r="H990" s="238"/>
    </row>
    <row r="991" spans="2:8" ht="33">
      <c r="B991" s="235" t="s">
        <v>4857</v>
      </c>
      <c r="C991" s="554" t="s">
        <v>9481</v>
      </c>
      <c r="D991" s="213">
        <v>3</v>
      </c>
      <c r="E991" s="4" t="s">
        <v>1998</v>
      </c>
      <c r="F991" s="236"/>
      <c r="G991" s="346"/>
      <c r="H991" s="238"/>
    </row>
    <row r="992" spans="2:8" ht="33">
      <c r="B992" s="235" t="s">
        <v>8672</v>
      </c>
      <c r="C992" s="554" t="s">
        <v>9482</v>
      </c>
      <c r="D992" s="213" t="s">
        <v>1367</v>
      </c>
      <c r="E992" s="4" t="s">
        <v>1998</v>
      </c>
      <c r="F992" s="236"/>
      <c r="G992" s="346"/>
      <c r="H992" s="238"/>
    </row>
    <row r="993" spans="2:8" ht="33">
      <c r="B993" s="235" t="s">
        <v>8674</v>
      </c>
      <c r="C993" s="554" t="s">
        <v>9483</v>
      </c>
      <c r="D993" s="213" t="s">
        <v>2158</v>
      </c>
      <c r="E993" s="4" t="s">
        <v>1998</v>
      </c>
      <c r="F993" s="236"/>
      <c r="G993" s="346"/>
      <c r="H993" s="238"/>
    </row>
    <row r="994" spans="2:8" ht="33">
      <c r="B994" s="235" t="s">
        <v>8676</v>
      </c>
      <c r="C994" s="554" t="s">
        <v>9484</v>
      </c>
      <c r="D994" s="213">
        <v>3</v>
      </c>
      <c r="E994" s="4" t="s">
        <v>1998</v>
      </c>
      <c r="F994" s="236"/>
      <c r="G994" s="346"/>
      <c r="H994" s="238"/>
    </row>
    <row r="995" spans="2:8" ht="33">
      <c r="B995" s="235" t="s">
        <v>4865</v>
      </c>
      <c r="C995" s="554" t="s">
        <v>9485</v>
      </c>
      <c r="D995" s="213">
        <v>1</v>
      </c>
      <c r="E995" s="4" t="s">
        <v>1998</v>
      </c>
      <c r="F995" s="236"/>
      <c r="G995" s="346"/>
      <c r="H995" s="238"/>
    </row>
    <row r="996" spans="2:8">
      <c r="B996" s="235" t="s">
        <v>8679</v>
      </c>
      <c r="C996" s="554" t="s">
        <v>9486</v>
      </c>
      <c r="D996" s="213" t="s">
        <v>4749</v>
      </c>
      <c r="E996" s="4" t="s">
        <v>1998</v>
      </c>
      <c r="F996" s="236"/>
      <c r="G996" s="346"/>
      <c r="H996" s="238"/>
    </row>
    <row r="997" spans="2:8" ht="33">
      <c r="B997" s="235" t="s">
        <v>4869</v>
      </c>
      <c r="C997" s="554" t="s">
        <v>9487</v>
      </c>
      <c r="D997" s="213" t="s">
        <v>1356</v>
      </c>
      <c r="E997" s="4" t="s">
        <v>2337</v>
      </c>
      <c r="F997" s="236"/>
      <c r="G997" s="346"/>
      <c r="H997" s="238"/>
    </row>
    <row r="998" spans="2:8">
      <c r="B998" s="235" t="s">
        <v>8682</v>
      </c>
      <c r="C998" s="554" t="s">
        <v>9488</v>
      </c>
      <c r="D998" s="213" t="s">
        <v>1367</v>
      </c>
      <c r="E998" s="4" t="s">
        <v>1998</v>
      </c>
      <c r="F998" s="236"/>
      <c r="G998" s="346"/>
      <c r="H998" s="238"/>
    </row>
    <row r="999" spans="2:8" ht="33">
      <c r="B999" s="235" t="s">
        <v>4873</v>
      </c>
      <c r="C999" s="554" t="s">
        <v>9489</v>
      </c>
      <c r="D999" s="213">
        <v>3</v>
      </c>
      <c r="E999" s="4" t="s">
        <v>1998</v>
      </c>
      <c r="F999" s="236"/>
      <c r="G999" s="346"/>
      <c r="H999" s="238"/>
    </row>
    <row r="1000" spans="2:8" ht="33">
      <c r="B1000" s="235" t="s">
        <v>8685</v>
      </c>
      <c r="C1000" s="554" t="s">
        <v>9490</v>
      </c>
      <c r="D1000" s="213" t="s">
        <v>1367</v>
      </c>
      <c r="E1000" s="4" t="s">
        <v>1998</v>
      </c>
      <c r="F1000" s="236"/>
      <c r="G1000" s="346"/>
      <c r="H1000" s="238"/>
    </row>
    <row r="1001" spans="2:8" ht="33">
      <c r="B1001" s="235" t="s">
        <v>8687</v>
      </c>
      <c r="C1001" s="554" t="s">
        <v>9491</v>
      </c>
      <c r="D1001" s="213" t="s">
        <v>2158</v>
      </c>
      <c r="E1001" s="4" t="s">
        <v>1998</v>
      </c>
      <c r="F1001" s="236"/>
      <c r="G1001" s="346"/>
      <c r="H1001" s="238"/>
    </row>
    <row r="1002" spans="2:8" ht="33">
      <c r="B1002" s="235" t="s">
        <v>8689</v>
      </c>
      <c r="C1002" s="554" t="s">
        <v>9492</v>
      </c>
      <c r="D1002" s="213">
        <v>3</v>
      </c>
      <c r="E1002" s="4" t="s">
        <v>1998</v>
      </c>
      <c r="F1002" s="236"/>
      <c r="G1002" s="346"/>
      <c r="H1002" s="238"/>
    </row>
    <row r="1003" spans="2:8" ht="33">
      <c r="B1003" s="235" t="s">
        <v>4881</v>
      </c>
      <c r="C1003" s="554" t="s">
        <v>9493</v>
      </c>
      <c r="D1003" s="213">
        <v>1</v>
      </c>
      <c r="E1003" s="4" t="s">
        <v>1998</v>
      </c>
      <c r="F1003" s="236"/>
      <c r="G1003" s="346"/>
      <c r="H1003" s="238"/>
    </row>
    <row r="1004" spans="2:8">
      <c r="B1004" s="235" t="s">
        <v>8692</v>
      </c>
      <c r="C1004" s="554" t="s">
        <v>9494</v>
      </c>
      <c r="D1004" s="213" t="s">
        <v>4749</v>
      </c>
      <c r="E1004" s="4" t="s">
        <v>1998</v>
      </c>
      <c r="F1004" s="236"/>
      <c r="G1004" s="346"/>
      <c r="H1004" s="238"/>
    </row>
    <row r="1005" spans="2:8" ht="33">
      <c r="B1005" s="235" t="s">
        <v>4885</v>
      </c>
      <c r="C1005" s="554" t="s">
        <v>9495</v>
      </c>
      <c r="D1005" s="213" t="s">
        <v>1356</v>
      </c>
      <c r="E1005" s="4" t="s">
        <v>2337</v>
      </c>
      <c r="F1005" s="236"/>
      <c r="G1005" s="346"/>
      <c r="H1005" s="238"/>
    </row>
    <row r="1006" spans="2:8">
      <c r="B1006" s="235" t="s">
        <v>8695</v>
      </c>
      <c r="C1006" s="554" t="s">
        <v>9496</v>
      </c>
      <c r="D1006" s="213" t="s">
        <v>1367</v>
      </c>
      <c r="E1006" s="4" t="s">
        <v>1998</v>
      </c>
      <c r="F1006" s="236"/>
      <c r="G1006" s="346"/>
      <c r="H1006" s="238"/>
    </row>
    <row r="1007" spans="2:8" ht="33">
      <c r="B1007" s="235" t="s">
        <v>4889</v>
      </c>
      <c r="C1007" s="554" t="s">
        <v>9497</v>
      </c>
      <c r="D1007" s="213">
        <v>3</v>
      </c>
      <c r="E1007" s="4" t="s">
        <v>1998</v>
      </c>
      <c r="F1007" s="236"/>
      <c r="G1007" s="346"/>
      <c r="H1007" s="238"/>
    </row>
    <row r="1008" spans="2:8" ht="33">
      <c r="B1008" s="235" t="s">
        <v>8698</v>
      </c>
      <c r="C1008" s="554" t="s">
        <v>9498</v>
      </c>
      <c r="D1008" s="213" t="s">
        <v>1367</v>
      </c>
      <c r="E1008" s="4" t="s">
        <v>1998</v>
      </c>
      <c r="F1008" s="236"/>
      <c r="G1008" s="346"/>
      <c r="H1008" s="238"/>
    </row>
    <row r="1009" spans="2:8" ht="33">
      <c r="B1009" s="235" t="s">
        <v>8700</v>
      </c>
      <c r="C1009" s="554" t="s">
        <v>9499</v>
      </c>
      <c r="D1009" s="213" t="s">
        <v>2158</v>
      </c>
      <c r="E1009" s="4" t="s">
        <v>1998</v>
      </c>
      <c r="F1009" s="236"/>
      <c r="G1009" s="346"/>
      <c r="H1009" s="238"/>
    </row>
    <row r="1010" spans="2:8" ht="33">
      <c r="B1010" s="235" t="s">
        <v>8702</v>
      </c>
      <c r="C1010" s="554" t="s">
        <v>9500</v>
      </c>
      <c r="D1010" s="213">
        <v>3</v>
      </c>
      <c r="E1010" s="4" t="s">
        <v>1998</v>
      </c>
      <c r="F1010" s="236"/>
      <c r="G1010" s="346"/>
      <c r="H1010" s="238"/>
    </row>
    <row r="1011" spans="2:8" ht="33">
      <c r="B1011" s="235" t="s">
        <v>4897</v>
      </c>
      <c r="C1011" s="554" t="s">
        <v>9501</v>
      </c>
      <c r="D1011" s="213">
        <v>1</v>
      </c>
      <c r="E1011" s="4" t="s">
        <v>1998</v>
      </c>
      <c r="F1011" s="236"/>
      <c r="G1011" s="610"/>
      <c r="H1011" s="238"/>
    </row>
    <row r="1012" spans="2:8">
      <c r="B1012" s="235" t="s">
        <v>8705</v>
      </c>
      <c r="C1012" s="561" t="s">
        <v>9502</v>
      </c>
      <c r="D1012" s="213" t="s">
        <v>4749</v>
      </c>
      <c r="E1012" s="4" t="s">
        <v>1998</v>
      </c>
      <c r="F1012" s="236"/>
      <c r="G1012" s="612"/>
      <c r="H1012" s="238"/>
    </row>
    <row r="1013" spans="2:8">
      <c r="B1013" s="468" t="s">
        <v>9503</v>
      </c>
      <c r="C1013" s="317" t="s">
        <v>9504</v>
      </c>
      <c r="D1013" s="425" t="s">
        <v>2236</v>
      </c>
      <c r="E1013" s="245" t="s">
        <v>1998</v>
      </c>
      <c r="F1013" s="344"/>
      <c r="G1013" s="435"/>
      <c r="H1013" s="238"/>
    </row>
    <row r="1014" spans="2:8" ht="17.25" thickBot="1">
      <c r="B1014" s="235" t="s">
        <v>9505</v>
      </c>
      <c r="C1014" s="212" t="s">
        <v>9506</v>
      </c>
      <c r="D1014" s="213" t="s">
        <v>1397</v>
      </c>
      <c r="E1014" s="4" t="s">
        <v>4671</v>
      </c>
      <c r="F1014" s="236"/>
      <c r="G1014" s="237"/>
      <c r="H1014" s="238"/>
    </row>
    <row r="1015" spans="2:8">
      <c r="B1015" s="249" t="s">
        <v>9507</v>
      </c>
      <c r="C1015" s="520"/>
      <c r="D1015" s="454"/>
      <c r="E1015" s="521"/>
      <c r="F1015" s="521"/>
      <c r="G1015" s="522"/>
      <c r="H1015" s="238"/>
    </row>
    <row r="1016" spans="2:8" ht="17.25" thickBot="1">
      <c r="B1016" s="252" t="s">
        <v>8530</v>
      </c>
      <c r="C1016" s="523"/>
      <c r="D1016" s="459"/>
      <c r="E1016" s="524"/>
      <c r="F1016" s="524"/>
      <c r="G1016" s="525"/>
      <c r="H1016" s="238"/>
    </row>
    <row r="1017" spans="2:8">
      <c r="B1017" s="438" t="s">
        <v>9508</v>
      </c>
      <c r="C1017" s="206" t="s">
        <v>9509</v>
      </c>
      <c r="D1017" s="207" t="s">
        <v>1397</v>
      </c>
      <c r="E1017" s="431" t="s">
        <v>1998</v>
      </c>
      <c r="F1017" s="432"/>
      <c r="G1017" s="538"/>
      <c r="H1017" s="238"/>
    </row>
    <row r="1018" spans="2:8">
      <c r="B1018" s="235" t="s">
        <v>9510</v>
      </c>
      <c r="C1018" s="212" t="s">
        <v>9511</v>
      </c>
      <c r="D1018" s="213" t="s">
        <v>1397</v>
      </c>
      <c r="E1018" s="4" t="s">
        <v>1998</v>
      </c>
      <c r="F1018" s="236"/>
      <c r="G1018" s="237"/>
      <c r="H1018" s="238"/>
    </row>
    <row r="1019" spans="2:8">
      <c r="B1019" s="235" t="s">
        <v>9512</v>
      </c>
      <c r="C1019" s="212" t="s">
        <v>9513</v>
      </c>
      <c r="D1019" s="213" t="s">
        <v>1397</v>
      </c>
      <c r="E1019" s="4" t="s">
        <v>1998</v>
      </c>
      <c r="F1019" s="236"/>
      <c r="G1019" s="237"/>
      <c r="H1019" s="238"/>
    </row>
    <row r="1020" spans="2:8">
      <c r="B1020" s="235" t="s">
        <v>9514</v>
      </c>
      <c r="C1020" s="212" t="s">
        <v>9515</v>
      </c>
      <c r="D1020" s="213" t="s">
        <v>1397</v>
      </c>
      <c r="E1020" s="4" t="s">
        <v>1998</v>
      </c>
      <c r="F1020" s="236"/>
      <c r="G1020" s="237"/>
      <c r="H1020" s="238"/>
    </row>
    <row r="1021" spans="2:8">
      <c r="B1021" s="235" t="s">
        <v>9516</v>
      </c>
      <c r="C1021" s="212" t="s">
        <v>9517</v>
      </c>
      <c r="D1021" s="213" t="s">
        <v>1397</v>
      </c>
      <c r="E1021" s="4" t="s">
        <v>1998</v>
      </c>
      <c r="F1021" s="236"/>
      <c r="G1021" s="237"/>
      <c r="H1021" s="238"/>
    </row>
    <row r="1022" spans="2:8">
      <c r="B1022" s="235" t="s">
        <v>9518</v>
      </c>
      <c r="C1022" s="212" t="s">
        <v>9519</v>
      </c>
      <c r="D1022" s="213" t="s">
        <v>1397</v>
      </c>
      <c r="E1022" s="4" t="s">
        <v>1998</v>
      </c>
      <c r="F1022" s="236"/>
      <c r="G1022" s="237"/>
      <c r="H1022" s="238"/>
    </row>
    <row r="1023" spans="2:8">
      <c r="B1023" s="235" t="s">
        <v>9520</v>
      </c>
      <c r="C1023" s="212" t="s">
        <v>9521</v>
      </c>
      <c r="D1023" s="213" t="s">
        <v>1397</v>
      </c>
      <c r="E1023" s="4" t="s">
        <v>1998</v>
      </c>
      <c r="F1023" s="236"/>
      <c r="G1023" s="237"/>
      <c r="H1023" s="238"/>
    </row>
    <row r="1024" spans="2:8">
      <c r="B1024" s="235" t="s">
        <v>9522</v>
      </c>
      <c r="C1024" s="212" t="s">
        <v>9523</v>
      </c>
      <c r="D1024" s="213" t="s">
        <v>1397</v>
      </c>
      <c r="E1024" s="4" t="s">
        <v>1998</v>
      </c>
      <c r="F1024" s="236"/>
      <c r="G1024" s="237"/>
      <c r="H1024" s="238"/>
    </row>
    <row r="1025" spans="2:8">
      <c r="B1025" s="235" t="s">
        <v>9524</v>
      </c>
      <c r="C1025" s="212" t="s">
        <v>9525</v>
      </c>
      <c r="D1025" s="213" t="s">
        <v>1397</v>
      </c>
      <c r="E1025" s="4" t="s">
        <v>1998</v>
      </c>
      <c r="F1025" s="236"/>
      <c r="G1025" s="237"/>
      <c r="H1025" s="238"/>
    </row>
    <row r="1026" spans="2:8">
      <c r="B1026" s="235" t="s">
        <v>3218</v>
      </c>
      <c r="C1026" s="212" t="s">
        <v>9526</v>
      </c>
      <c r="D1026" s="213" t="s">
        <v>1397</v>
      </c>
      <c r="E1026" s="4" t="s">
        <v>1998</v>
      </c>
      <c r="F1026" s="236"/>
      <c r="G1026" s="237"/>
      <c r="H1026" s="238"/>
    </row>
    <row r="1027" spans="2:8">
      <c r="B1027" s="235" t="s">
        <v>9527</v>
      </c>
      <c r="C1027" s="212" t="s">
        <v>9528</v>
      </c>
      <c r="D1027" s="213" t="s">
        <v>2325</v>
      </c>
      <c r="E1027" s="4" t="s">
        <v>1999</v>
      </c>
      <c r="F1027" s="236"/>
      <c r="G1027" s="237"/>
      <c r="H1027" s="238"/>
    </row>
    <row r="1028" spans="2:8">
      <c r="B1028" s="235" t="s">
        <v>9529</v>
      </c>
      <c r="C1028" s="212" t="s">
        <v>9530</v>
      </c>
      <c r="D1028" s="213" t="s">
        <v>2325</v>
      </c>
      <c r="E1028" s="4" t="s">
        <v>1999</v>
      </c>
      <c r="F1028" s="236"/>
      <c r="G1028" s="237"/>
      <c r="H1028" s="238"/>
    </row>
    <row r="1029" spans="2:8">
      <c r="B1029" s="235" t="s">
        <v>9531</v>
      </c>
      <c r="C1029" s="212" t="s">
        <v>9532</v>
      </c>
      <c r="D1029" s="213" t="s">
        <v>2325</v>
      </c>
      <c r="E1029" s="4" t="s">
        <v>1999</v>
      </c>
      <c r="F1029" s="236"/>
      <c r="G1029" s="237"/>
      <c r="H1029" s="238"/>
    </row>
    <row r="1030" spans="2:8">
      <c r="B1030" s="235" t="s">
        <v>9533</v>
      </c>
      <c r="C1030" s="212" t="s">
        <v>9534</v>
      </c>
      <c r="D1030" s="213" t="s">
        <v>2325</v>
      </c>
      <c r="E1030" s="4" t="s">
        <v>1999</v>
      </c>
      <c r="F1030" s="236"/>
      <c r="G1030" s="237"/>
      <c r="H1030" s="238"/>
    </row>
    <row r="1031" spans="2:8">
      <c r="B1031" s="235" t="s">
        <v>9535</v>
      </c>
      <c r="C1031" s="212" t="s">
        <v>9536</v>
      </c>
      <c r="D1031" s="213" t="s">
        <v>2325</v>
      </c>
      <c r="E1031" s="4" t="s">
        <v>1999</v>
      </c>
      <c r="F1031" s="236"/>
      <c r="G1031" s="237"/>
      <c r="H1031" s="238"/>
    </row>
    <row r="1032" spans="2:8">
      <c r="B1032" s="235" t="s">
        <v>9537</v>
      </c>
      <c r="C1032" s="212" t="s">
        <v>9538</v>
      </c>
      <c r="D1032" s="213" t="s">
        <v>2325</v>
      </c>
      <c r="E1032" s="4" t="s">
        <v>1999</v>
      </c>
      <c r="F1032" s="236"/>
      <c r="G1032" s="237"/>
      <c r="H1032" s="238"/>
    </row>
    <row r="1033" spans="2:8">
      <c r="B1033" s="235" t="s">
        <v>9539</v>
      </c>
      <c r="C1033" s="212" t="s">
        <v>9540</v>
      </c>
      <c r="D1033" s="213" t="s">
        <v>2325</v>
      </c>
      <c r="E1033" s="4" t="s">
        <v>1999</v>
      </c>
      <c r="F1033" s="236"/>
      <c r="G1033" s="237"/>
      <c r="H1033" s="238"/>
    </row>
    <row r="1034" spans="2:8">
      <c r="B1034" s="235" t="s">
        <v>9541</v>
      </c>
      <c r="C1034" s="212" t="s">
        <v>9542</v>
      </c>
      <c r="D1034" s="213" t="s">
        <v>2325</v>
      </c>
      <c r="E1034" s="4" t="s">
        <v>1999</v>
      </c>
      <c r="F1034" s="236"/>
      <c r="G1034" s="237"/>
      <c r="H1034" s="238"/>
    </row>
    <row r="1035" spans="2:8">
      <c r="B1035" s="235" t="s">
        <v>9543</v>
      </c>
      <c r="C1035" s="212" t="s">
        <v>9544</v>
      </c>
      <c r="D1035" s="213" t="s">
        <v>2325</v>
      </c>
      <c r="E1035" s="4" t="s">
        <v>1999</v>
      </c>
      <c r="F1035" s="236"/>
      <c r="G1035" s="237"/>
      <c r="H1035" s="238"/>
    </row>
    <row r="1036" spans="2:8">
      <c r="B1036" s="235" t="s">
        <v>9545</v>
      </c>
      <c r="C1036" s="212" t="s">
        <v>9546</v>
      </c>
      <c r="D1036" s="213" t="s">
        <v>2325</v>
      </c>
      <c r="E1036" s="4" t="s">
        <v>1999</v>
      </c>
      <c r="F1036" s="236"/>
      <c r="G1036" s="237"/>
      <c r="H1036" s="238"/>
    </row>
    <row r="1037" spans="2:8" ht="45">
      <c r="B1037" s="235" t="s">
        <v>9547</v>
      </c>
      <c r="C1037" s="212" t="s">
        <v>9548</v>
      </c>
      <c r="D1037" s="213" t="s">
        <v>2158</v>
      </c>
      <c r="E1037" s="4" t="s">
        <v>1998</v>
      </c>
      <c r="F1037" s="236"/>
      <c r="G1037" s="237" t="s">
        <v>9549</v>
      </c>
      <c r="H1037" s="238"/>
    </row>
    <row r="1038" spans="2:8">
      <c r="B1038" s="235" t="s">
        <v>9550</v>
      </c>
      <c r="C1038" s="212" t="s">
        <v>9551</v>
      </c>
      <c r="D1038" s="213" t="s">
        <v>1372</v>
      </c>
      <c r="E1038" s="4" t="s">
        <v>1465</v>
      </c>
      <c r="F1038" s="236"/>
      <c r="G1038" s="237" t="s">
        <v>1374</v>
      </c>
      <c r="H1038" s="238"/>
    </row>
    <row r="1039" spans="2:8">
      <c r="B1039" s="235" t="s">
        <v>9552</v>
      </c>
      <c r="C1039" s="212" t="s">
        <v>9553</v>
      </c>
      <c r="D1039" s="213" t="s">
        <v>1525</v>
      </c>
      <c r="E1039" s="4" t="s">
        <v>1465</v>
      </c>
      <c r="F1039" s="236"/>
      <c r="G1039" s="237" t="s">
        <v>1374</v>
      </c>
      <c r="H1039" s="238"/>
    </row>
    <row r="1040" spans="2:8" ht="30">
      <c r="B1040" s="347" t="s">
        <v>9554</v>
      </c>
      <c r="C1040" s="260" t="s">
        <v>869</v>
      </c>
      <c r="D1040" s="261" t="s">
        <v>1372</v>
      </c>
      <c r="E1040" s="242" t="s">
        <v>1465</v>
      </c>
      <c r="F1040" s="348"/>
      <c r="G1040" s="351" t="s">
        <v>9555</v>
      </c>
      <c r="H1040" s="238"/>
    </row>
    <row r="1041" spans="2:8" ht="30">
      <c r="B1041" s="347" t="s">
        <v>9556</v>
      </c>
      <c r="C1041" s="260" t="s">
        <v>9557</v>
      </c>
      <c r="D1041" s="261" t="s">
        <v>1525</v>
      </c>
      <c r="E1041" s="242" t="s">
        <v>1465</v>
      </c>
      <c r="F1041" s="348"/>
      <c r="G1041" s="351" t="s">
        <v>9555</v>
      </c>
      <c r="H1041" s="238"/>
    </row>
    <row r="1042" spans="2:8">
      <c r="B1042" s="235" t="s">
        <v>9558</v>
      </c>
      <c r="C1042" s="212" t="s">
        <v>1113</v>
      </c>
      <c r="D1042" s="213" t="s">
        <v>9559</v>
      </c>
      <c r="E1042" s="4" t="s">
        <v>4685</v>
      </c>
      <c r="F1042" s="236"/>
      <c r="G1042" s="237" t="s">
        <v>1374</v>
      </c>
      <c r="H1042" s="238"/>
    </row>
    <row r="1043" spans="2:8">
      <c r="B1043" s="235" t="s">
        <v>9560</v>
      </c>
      <c r="C1043" s="212" t="s">
        <v>9561</v>
      </c>
      <c r="D1043" s="213" t="s">
        <v>9562</v>
      </c>
      <c r="E1043" s="4" t="s">
        <v>4685</v>
      </c>
      <c r="F1043" s="236"/>
      <c r="G1043" s="237" t="s">
        <v>1374</v>
      </c>
      <c r="H1043" s="238"/>
    </row>
    <row r="1044" spans="2:8" ht="17.25" thickBot="1">
      <c r="B1044" s="347" t="s">
        <v>9563</v>
      </c>
      <c r="C1044" s="260" t="s">
        <v>9564</v>
      </c>
      <c r="D1044" s="261" t="s">
        <v>2158</v>
      </c>
      <c r="E1044" s="242" t="s">
        <v>1465</v>
      </c>
      <c r="F1044" s="348"/>
      <c r="G1044" s="351" t="s">
        <v>8707</v>
      </c>
      <c r="H1044" s="238"/>
    </row>
    <row r="1045" spans="2:8">
      <c r="B1045" s="249" t="s">
        <v>9565</v>
      </c>
      <c r="C1045" s="520"/>
      <c r="D1045" s="454"/>
      <c r="E1045" s="521"/>
      <c r="F1045" s="521"/>
      <c r="G1045" s="522"/>
      <c r="H1045" s="238"/>
    </row>
    <row r="1046" spans="2:8" ht="17.25" thickBot="1">
      <c r="B1046" s="252" t="s">
        <v>8530</v>
      </c>
      <c r="C1046" s="523"/>
      <c r="D1046" s="459"/>
      <c r="E1046" s="524"/>
      <c r="F1046" s="524"/>
      <c r="G1046" s="525"/>
      <c r="H1046" s="238"/>
    </row>
    <row r="1047" spans="2:8">
      <c r="B1047" s="438" t="s">
        <v>9566</v>
      </c>
      <c r="C1047" s="206" t="s">
        <v>9567</v>
      </c>
      <c r="D1047" s="207" t="s">
        <v>1397</v>
      </c>
      <c r="E1047" s="431" t="s">
        <v>6913</v>
      </c>
      <c r="F1047" s="432"/>
      <c r="G1047" s="538"/>
      <c r="H1047" s="238"/>
    </row>
    <row r="1048" spans="2:8">
      <c r="B1048" s="235" t="s">
        <v>9568</v>
      </c>
      <c r="C1048" s="212" t="s">
        <v>9569</v>
      </c>
      <c r="D1048" s="213" t="s">
        <v>1397</v>
      </c>
      <c r="E1048" s="4" t="s">
        <v>6913</v>
      </c>
      <c r="F1048" s="236"/>
      <c r="G1048" s="237"/>
      <c r="H1048" s="238"/>
    </row>
    <row r="1049" spans="2:8">
      <c r="B1049" s="235" t="s">
        <v>9570</v>
      </c>
      <c r="C1049" s="212" t="s">
        <v>1115</v>
      </c>
      <c r="D1049" s="213" t="s">
        <v>1397</v>
      </c>
      <c r="E1049" s="4" t="s">
        <v>9571</v>
      </c>
      <c r="F1049" s="236"/>
      <c r="G1049" s="237" t="s">
        <v>1435</v>
      </c>
      <c r="H1049" s="238"/>
    </row>
    <row r="1050" spans="2:8" ht="30">
      <c r="B1050" s="235" t="s">
        <v>9572</v>
      </c>
      <c r="C1050" s="212" t="s">
        <v>1116</v>
      </c>
      <c r="D1050" s="213">
        <v>2</v>
      </c>
      <c r="E1050" s="4" t="s">
        <v>4685</v>
      </c>
      <c r="F1050" s="236"/>
      <c r="G1050" s="237" t="s">
        <v>9573</v>
      </c>
      <c r="H1050" s="238"/>
    </row>
    <row r="1051" spans="2:8" ht="45">
      <c r="B1051" s="235" t="s">
        <v>9574</v>
      </c>
      <c r="C1051" s="212" t="s">
        <v>1117</v>
      </c>
      <c r="D1051" s="213">
        <v>5</v>
      </c>
      <c r="E1051" s="4" t="s">
        <v>4685</v>
      </c>
      <c r="F1051" s="236"/>
      <c r="G1051" s="237" t="s">
        <v>9575</v>
      </c>
      <c r="H1051" s="238"/>
    </row>
    <row r="1052" spans="2:8" ht="45">
      <c r="B1052" s="235" t="s">
        <v>9576</v>
      </c>
      <c r="C1052" s="212" t="s">
        <v>9577</v>
      </c>
      <c r="D1052" s="213">
        <v>1</v>
      </c>
      <c r="E1052" s="4" t="s">
        <v>4685</v>
      </c>
      <c r="F1052" s="236"/>
      <c r="G1052" s="237" t="s">
        <v>2212</v>
      </c>
      <c r="H1052" s="238"/>
    </row>
    <row r="1053" spans="2:8" ht="75">
      <c r="B1053" s="235" t="s">
        <v>9578</v>
      </c>
      <c r="C1053" s="212" t="s">
        <v>9579</v>
      </c>
      <c r="D1053" s="213">
        <v>1</v>
      </c>
      <c r="E1053" s="4" t="s">
        <v>4685</v>
      </c>
      <c r="F1053" s="236"/>
      <c r="G1053" s="237" t="s">
        <v>2213</v>
      </c>
      <c r="H1053" s="238"/>
    </row>
    <row r="1054" spans="2:8" ht="30">
      <c r="B1054" s="235" t="s">
        <v>9580</v>
      </c>
      <c r="C1054" s="212" t="s">
        <v>9581</v>
      </c>
      <c r="D1054" s="213">
        <v>1</v>
      </c>
      <c r="E1054" s="4" t="s">
        <v>4685</v>
      </c>
      <c r="F1054" s="236"/>
      <c r="G1054" s="237" t="s">
        <v>9582</v>
      </c>
      <c r="H1054" s="238"/>
    </row>
    <row r="1055" spans="2:8" ht="135.75" thickBot="1">
      <c r="B1055" s="235" t="s">
        <v>2214</v>
      </c>
      <c r="C1055" s="212" t="s">
        <v>9583</v>
      </c>
      <c r="D1055" s="213" t="s">
        <v>2245</v>
      </c>
      <c r="E1055" s="4" t="s">
        <v>4685</v>
      </c>
      <c r="F1055" s="236"/>
      <c r="G1055" s="237" t="s">
        <v>9584</v>
      </c>
      <c r="H1055" s="238"/>
    </row>
    <row r="1056" spans="2:8" ht="20.100000000000001" customHeight="1">
      <c r="B1056" s="562"/>
      <c r="C1056" s="562"/>
      <c r="D1056" s="563"/>
      <c r="E1056" s="564"/>
      <c r="F1056" s="564"/>
      <c r="G1056" s="562"/>
      <c r="H1056" s="430"/>
    </row>
  </sheetData>
  <mergeCells count="21">
    <mergeCell ref="G584:G586"/>
    <mergeCell ref="G158:G159"/>
    <mergeCell ref="G186:G188"/>
    <mergeCell ref="G216:G218"/>
    <mergeCell ref="G245:G247"/>
    <mergeCell ref="G275:G276"/>
    <mergeCell ref="G370:G372"/>
    <mergeCell ref="G400:G402"/>
    <mergeCell ref="G429:G431"/>
    <mergeCell ref="G459:G460"/>
    <mergeCell ref="G554:G556"/>
    <mergeCell ref="G922:G924"/>
    <mergeCell ref="G952:G954"/>
    <mergeCell ref="G981:G983"/>
    <mergeCell ref="G1011:G1012"/>
    <mergeCell ref="G613:G615"/>
    <mergeCell ref="G643:G644"/>
    <mergeCell ref="G738:G740"/>
    <mergeCell ref="G768:G770"/>
    <mergeCell ref="G797:G799"/>
    <mergeCell ref="G827:G828"/>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9586</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30">
      <c r="B5" s="205" t="s">
        <v>9587</v>
      </c>
      <c r="C5" s="206" t="s">
        <v>9588</v>
      </c>
      <c r="D5" s="207" t="s">
        <v>1356</v>
      </c>
      <c r="E5" s="208" t="s">
        <v>1357</v>
      </c>
      <c r="F5" s="209" t="s">
        <v>1358</v>
      </c>
      <c r="G5" s="210" t="s">
        <v>9589</v>
      </c>
      <c r="H5" s="204"/>
    </row>
    <row r="6" spans="1:8" ht="17.25" thickBot="1">
      <c r="B6" s="211" t="s">
        <v>9590</v>
      </c>
      <c r="C6" s="212" t="s">
        <v>9591</v>
      </c>
      <c r="D6" s="213" t="s">
        <v>1426</v>
      </c>
      <c r="E6" s="214" t="s">
        <v>1363</v>
      </c>
      <c r="F6" s="215"/>
      <c r="G6" s="313"/>
      <c r="H6" s="204"/>
    </row>
    <row r="7" spans="1:8" ht="20.100000000000001" customHeight="1">
      <c r="B7" s="224"/>
      <c r="C7" s="224"/>
      <c r="D7" s="225"/>
      <c r="E7" s="226"/>
      <c r="F7" s="226"/>
      <c r="G7" s="224"/>
      <c r="H7"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outlinePr summaryBelow="0"/>
    <pageSetUpPr fitToPage="1"/>
  </sheetPr>
  <dimension ref="A1:H31"/>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290" t="s">
        <v>541</v>
      </c>
      <c r="C2" s="291"/>
      <c r="D2" s="291"/>
      <c r="E2" s="291"/>
      <c r="F2" s="291"/>
      <c r="G2" s="292"/>
      <c r="H2" s="194"/>
    </row>
    <row r="3" spans="1:8" ht="13.5" customHeight="1" thickBot="1">
      <c r="A3" s="45"/>
      <c r="B3" s="244"/>
      <c r="C3" s="244"/>
      <c r="D3" s="244"/>
      <c r="E3" s="244"/>
      <c r="F3" s="244"/>
      <c r="G3" s="244"/>
      <c r="H3" s="196"/>
    </row>
    <row r="4" spans="1:8" ht="20.25" customHeight="1" thickBot="1">
      <c r="A4" s="44"/>
      <c r="B4" s="197" t="s">
        <v>26</v>
      </c>
      <c r="C4" s="198" t="s">
        <v>1348</v>
      </c>
      <c r="D4" s="198" t="s">
        <v>1349</v>
      </c>
      <c r="E4" s="198" t="s">
        <v>1350</v>
      </c>
      <c r="F4" s="199" t="s">
        <v>1351</v>
      </c>
      <c r="G4" s="200" t="s">
        <v>1041</v>
      </c>
      <c r="H4" s="44"/>
    </row>
    <row r="5" spans="1:8" ht="30">
      <c r="B5" s="205" t="s">
        <v>9592</v>
      </c>
      <c r="C5" s="206" t="s">
        <v>9593</v>
      </c>
      <c r="D5" s="207" t="s">
        <v>2235</v>
      </c>
      <c r="E5" s="208" t="s">
        <v>1357</v>
      </c>
      <c r="F5" s="209" t="s">
        <v>1358</v>
      </c>
      <c r="G5" s="210" t="s">
        <v>9589</v>
      </c>
      <c r="H5" s="204"/>
    </row>
    <row r="6" spans="1:8">
      <c r="B6" s="211" t="s">
        <v>9594</v>
      </c>
      <c r="C6" s="212" t="s">
        <v>9595</v>
      </c>
      <c r="D6" s="213" t="s">
        <v>1362</v>
      </c>
      <c r="E6" s="214" t="s">
        <v>6913</v>
      </c>
      <c r="F6" s="215"/>
      <c r="G6" s="313"/>
      <c r="H6" s="204"/>
    </row>
    <row r="7" spans="1:8">
      <c r="B7" s="211" t="s">
        <v>7017</v>
      </c>
      <c r="C7" s="212" t="s">
        <v>9596</v>
      </c>
      <c r="D7" s="213" t="s">
        <v>1387</v>
      </c>
      <c r="E7" s="214" t="s">
        <v>6913</v>
      </c>
      <c r="F7" s="215"/>
      <c r="G7" s="313"/>
      <c r="H7" s="204"/>
    </row>
    <row r="8" spans="1:8">
      <c r="B8" s="211" t="s">
        <v>9597</v>
      </c>
      <c r="C8" s="212" t="s">
        <v>9598</v>
      </c>
      <c r="D8" s="213" t="s">
        <v>1362</v>
      </c>
      <c r="E8" s="214" t="s">
        <v>6913</v>
      </c>
      <c r="F8" s="215"/>
      <c r="G8" s="313"/>
      <c r="H8" s="204"/>
    </row>
    <row r="9" spans="1:8">
      <c r="B9" s="211" t="s">
        <v>1445</v>
      </c>
      <c r="C9" s="212" t="s">
        <v>9599</v>
      </c>
      <c r="D9" s="213" t="s">
        <v>1397</v>
      </c>
      <c r="E9" s="214" t="s">
        <v>2337</v>
      </c>
      <c r="F9" s="215"/>
      <c r="G9" s="313"/>
      <c r="H9" s="204"/>
    </row>
    <row r="10" spans="1:8" ht="45">
      <c r="B10" s="211" t="s">
        <v>7027</v>
      </c>
      <c r="C10" s="212" t="s">
        <v>9600</v>
      </c>
      <c r="D10" s="213" t="s">
        <v>1367</v>
      </c>
      <c r="E10" s="214" t="s">
        <v>1357</v>
      </c>
      <c r="F10" s="215"/>
      <c r="G10" s="313" t="s">
        <v>9601</v>
      </c>
      <c r="H10" s="204"/>
    </row>
    <row r="11" spans="1:8">
      <c r="B11" s="211" t="s">
        <v>7034</v>
      </c>
      <c r="C11" s="212" t="s">
        <v>9602</v>
      </c>
      <c r="D11" s="213" t="s">
        <v>1397</v>
      </c>
      <c r="E11" s="214" t="s">
        <v>6913</v>
      </c>
      <c r="F11" s="215"/>
      <c r="G11" s="313"/>
      <c r="H11" s="204"/>
    </row>
    <row r="12" spans="1:8">
      <c r="B12" s="211" t="s">
        <v>7036</v>
      </c>
      <c r="C12" s="212" t="s">
        <v>9603</v>
      </c>
      <c r="D12" s="213" t="s">
        <v>1464</v>
      </c>
      <c r="E12" s="214" t="s">
        <v>6913</v>
      </c>
      <c r="F12" s="215"/>
      <c r="G12" s="232" t="s">
        <v>9604</v>
      </c>
      <c r="H12" s="204"/>
    </row>
    <row r="13" spans="1:8">
      <c r="B13" s="211" t="s">
        <v>7038</v>
      </c>
      <c r="C13" s="212" t="s">
        <v>9605</v>
      </c>
      <c r="D13" s="213" t="s">
        <v>2238</v>
      </c>
      <c r="E13" s="214" t="s">
        <v>6913</v>
      </c>
      <c r="F13" s="215"/>
      <c r="G13" s="233"/>
      <c r="H13" s="204"/>
    </row>
    <row r="14" spans="1:8">
      <c r="B14" s="211" t="s">
        <v>7040</v>
      </c>
      <c r="C14" s="212" t="s">
        <v>9606</v>
      </c>
      <c r="D14" s="213" t="s">
        <v>1426</v>
      </c>
      <c r="E14" s="214" t="s">
        <v>6913</v>
      </c>
      <c r="F14" s="215"/>
      <c r="G14" s="233"/>
      <c r="H14" s="204"/>
    </row>
    <row r="15" spans="1:8">
      <c r="B15" s="211" t="s">
        <v>7042</v>
      </c>
      <c r="C15" s="212" t="s">
        <v>9607</v>
      </c>
      <c r="D15" s="213" t="s">
        <v>2239</v>
      </c>
      <c r="E15" s="214" t="s">
        <v>6913</v>
      </c>
      <c r="F15" s="215"/>
      <c r="G15" s="258"/>
      <c r="H15" s="204"/>
    </row>
    <row r="16" spans="1:8">
      <c r="B16" s="211" t="s">
        <v>7044</v>
      </c>
      <c r="C16" s="212" t="s">
        <v>9608</v>
      </c>
      <c r="D16" s="213" t="s">
        <v>1531</v>
      </c>
      <c r="E16" s="214" t="s">
        <v>6913</v>
      </c>
      <c r="F16" s="215"/>
      <c r="G16" s="313"/>
      <c r="H16" s="204"/>
    </row>
    <row r="17" spans="2:8">
      <c r="B17" s="211" t="s">
        <v>7046</v>
      </c>
      <c r="C17" s="212" t="s">
        <v>9609</v>
      </c>
      <c r="D17" s="213" t="s">
        <v>1531</v>
      </c>
      <c r="E17" s="214" t="s">
        <v>6913</v>
      </c>
      <c r="F17" s="215"/>
      <c r="G17" s="313"/>
      <c r="H17" s="204"/>
    </row>
    <row r="18" spans="2:8">
      <c r="B18" s="211" t="s">
        <v>7048</v>
      </c>
      <c r="C18" s="212" t="s">
        <v>9610</v>
      </c>
      <c r="D18" s="213" t="s">
        <v>7050</v>
      </c>
      <c r="E18" s="214" t="s">
        <v>6913</v>
      </c>
      <c r="F18" s="215"/>
      <c r="G18" s="313"/>
      <c r="H18" s="204"/>
    </row>
    <row r="19" spans="2:8">
      <c r="B19" s="211" t="s">
        <v>1494</v>
      </c>
      <c r="C19" s="212" t="s">
        <v>9611</v>
      </c>
      <c r="D19" s="213" t="s">
        <v>1387</v>
      </c>
      <c r="E19" s="214" t="s">
        <v>6913</v>
      </c>
      <c r="F19" s="215"/>
      <c r="G19" s="313"/>
      <c r="H19" s="204"/>
    </row>
    <row r="20" spans="2:8">
      <c r="B20" s="211" t="s">
        <v>1496</v>
      </c>
      <c r="C20" s="212" t="s">
        <v>9612</v>
      </c>
      <c r="D20" s="213" t="s">
        <v>1387</v>
      </c>
      <c r="E20" s="214" t="s">
        <v>6913</v>
      </c>
      <c r="F20" s="215"/>
      <c r="G20" s="313"/>
      <c r="H20" s="204"/>
    </row>
    <row r="21" spans="2:8">
      <c r="B21" s="211" t="s">
        <v>1498</v>
      </c>
      <c r="C21" s="212" t="s">
        <v>9613</v>
      </c>
      <c r="D21" s="213" t="s">
        <v>1387</v>
      </c>
      <c r="E21" s="214" t="s">
        <v>1363</v>
      </c>
      <c r="F21" s="215"/>
      <c r="G21" s="313"/>
      <c r="H21" s="204"/>
    </row>
    <row r="22" spans="2:8">
      <c r="B22" s="211" t="s">
        <v>7064</v>
      </c>
      <c r="C22" s="212" t="s">
        <v>9614</v>
      </c>
      <c r="D22" s="213" t="s">
        <v>1387</v>
      </c>
      <c r="E22" s="214" t="s">
        <v>6913</v>
      </c>
      <c r="F22" s="215"/>
      <c r="G22" s="313"/>
      <c r="H22" s="204"/>
    </row>
    <row r="23" spans="2:8">
      <c r="B23" s="211" t="s">
        <v>7066</v>
      </c>
      <c r="C23" s="212" t="s">
        <v>9615</v>
      </c>
      <c r="D23" s="213" t="s">
        <v>1531</v>
      </c>
      <c r="E23" s="214" t="s">
        <v>6913</v>
      </c>
      <c r="F23" s="215"/>
      <c r="G23" s="313"/>
      <c r="H23" s="204"/>
    </row>
    <row r="24" spans="2:8">
      <c r="B24" s="211" t="s">
        <v>7068</v>
      </c>
      <c r="C24" s="212" t="s">
        <v>9616</v>
      </c>
      <c r="D24" s="213" t="s">
        <v>1531</v>
      </c>
      <c r="E24" s="214" t="s">
        <v>6913</v>
      </c>
      <c r="F24" s="215"/>
      <c r="G24" s="313"/>
      <c r="H24" s="204"/>
    </row>
    <row r="25" spans="2:8">
      <c r="B25" s="211" t="s">
        <v>7070</v>
      </c>
      <c r="C25" s="212" t="s">
        <v>9617</v>
      </c>
      <c r="D25" s="213" t="s">
        <v>1426</v>
      </c>
      <c r="E25" s="214" t="s">
        <v>6913</v>
      </c>
      <c r="F25" s="215"/>
      <c r="G25" s="313"/>
      <c r="H25" s="204"/>
    </row>
    <row r="26" spans="2:8">
      <c r="B26" s="211" t="s">
        <v>7072</v>
      </c>
      <c r="C26" s="212" t="s">
        <v>9618</v>
      </c>
      <c r="D26" s="213" t="s">
        <v>1426</v>
      </c>
      <c r="E26" s="214" t="s">
        <v>6913</v>
      </c>
      <c r="F26" s="215"/>
      <c r="G26" s="313"/>
      <c r="H26" s="204"/>
    </row>
    <row r="27" spans="2:8">
      <c r="B27" s="211" t="s">
        <v>7074</v>
      </c>
      <c r="C27" s="212" t="s">
        <v>9619</v>
      </c>
      <c r="D27" s="213" t="s">
        <v>1531</v>
      </c>
      <c r="E27" s="214" t="s">
        <v>6913</v>
      </c>
      <c r="F27" s="215"/>
      <c r="G27" s="313"/>
      <c r="H27" s="204"/>
    </row>
    <row r="28" spans="2:8">
      <c r="B28" s="211" t="s">
        <v>7076</v>
      </c>
      <c r="C28" s="212" t="s">
        <v>9620</v>
      </c>
      <c r="D28" s="213" t="s">
        <v>7050</v>
      </c>
      <c r="E28" s="214" t="s">
        <v>9621</v>
      </c>
      <c r="F28" s="215"/>
      <c r="G28" s="313"/>
      <c r="H28" s="204"/>
    </row>
    <row r="29" spans="2:8" ht="45">
      <c r="B29" s="211" t="s">
        <v>8483</v>
      </c>
      <c r="C29" s="212" t="s">
        <v>9622</v>
      </c>
      <c r="D29" s="213" t="s">
        <v>2158</v>
      </c>
      <c r="E29" s="214" t="s">
        <v>1998</v>
      </c>
      <c r="F29" s="215"/>
      <c r="G29" s="313" t="s">
        <v>9623</v>
      </c>
      <c r="H29" s="204"/>
    </row>
    <row r="30" spans="2:8" ht="45.75" thickBot="1">
      <c r="B30" s="211" t="s">
        <v>9624</v>
      </c>
      <c r="C30" s="212" t="s">
        <v>9625</v>
      </c>
      <c r="D30" s="213" t="s">
        <v>1526</v>
      </c>
      <c r="E30" s="214" t="s">
        <v>1357</v>
      </c>
      <c r="F30" s="215"/>
      <c r="G30" s="313" t="s">
        <v>9626</v>
      </c>
      <c r="H30" s="204"/>
    </row>
    <row r="31" spans="2:8" ht="20.100000000000001" customHeight="1">
      <c r="B31" s="224"/>
      <c r="C31" s="224"/>
      <c r="D31" s="225"/>
      <c r="E31" s="226"/>
      <c r="F31" s="226"/>
      <c r="G31" s="224"/>
      <c r="H31"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7">
    <outlinePr summaryBelow="0"/>
    <pageSetUpPr fitToPage="1"/>
  </sheetPr>
  <dimension ref="A1:H196"/>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467</v>
      </c>
      <c r="C2" s="192"/>
      <c r="D2" s="192"/>
      <c r="E2" s="192"/>
      <c r="F2" s="192"/>
      <c r="G2" s="193"/>
      <c r="H2" s="194"/>
    </row>
    <row r="3" spans="1:8" s="243" customFormat="1" ht="17.100000000000001" customHeight="1">
      <c r="A3" s="240"/>
      <c r="B3" s="241"/>
      <c r="C3" s="241"/>
      <c r="D3" s="241"/>
      <c r="E3" s="241"/>
      <c r="F3" s="241"/>
      <c r="G3" s="241"/>
      <c r="H3" s="196"/>
    </row>
    <row r="4" spans="1:8" s="243" customFormat="1" ht="17.100000000000001" customHeight="1">
      <c r="A4" s="240"/>
      <c r="B4" s="41" t="s">
        <v>1429</v>
      </c>
      <c r="C4" s="41"/>
      <c r="D4" s="41"/>
      <c r="E4" s="41"/>
      <c r="F4" s="41"/>
      <c r="G4" s="41"/>
      <c r="H4" s="196"/>
    </row>
    <row r="5" spans="1:8" s="243" customFormat="1" ht="17.100000000000001" customHeight="1" thickBot="1">
      <c r="A5" s="240"/>
      <c r="B5" s="244"/>
      <c r="C5" s="244"/>
      <c r="D5" s="244"/>
      <c r="E5" s="244"/>
      <c r="F5" s="244"/>
      <c r="G5" s="244"/>
      <c r="H5" s="196"/>
    </row>
    <row r="6" spans="1:8" ht="20.25" customHeight="1" thickBot="1">
      <c r="A6" s="44"/>
      <c r="B6" s="197" t="s">
        <v>26</v>
      </c>
      <c r="C6" s="198" t="s">
        <v>1348</v>
      </c>
      <c r="D6" s="198" t="s">
        <v>1349</v>
      </c>
      <c r="E6" s="198" t="s">
        <v>1350</v>
      </c>
      <c r="F6" s="199" t="s">
        <v>1351</v>
      </c>
      <c r="G6" s="200" t="s">
        <v>1041</v>
      </c>
      <c r="H6" s="44"/>
    </row>
    <row r="7" spans="1:8">
      <c r="B7" s="205" t="s">
        <v>1430</v>
      </c>
      <c r="C7" s="206" t="s">
        <v>1431</v>
      </c>
      <c r="D7" s="207" t="s">
        <v>1432</v>
      </c>
      <c r="E7" s="208" t="s">
        <v>1433</v>
      </c>
      <c r="F7" s="209" t="s">
        <v>1434</v>
      </c>
      <c r="G7" s="210" t="s">
        <v>1435</v>
      </c>
      <c r="H7" s="204"/>
    </row>
    <row r="8" spans="1:8">
      <c r="B8" s="211" t="s">
        <v>1436</v>
      </c>
      <c r="C8" s="212" t="s">
        <v>1437</v>
      </c>
      <c r="D8" s="213" t="s">
        <v>1362</v>
      </c>
      <c r="E8" s="214" t="s">
        <v>1438</v>
      </c>
      <c r="F8" s="215"/>
      <c r="G8" s="217"/>
      <c r="H8" s="204"/>
    </row>
    <row r="9" spans="1:8">
      <c r="B9" s="211" t="s">
        <v>1439</v>
      </c>
      <c r="C9" s="212" t="s">
        <v>1440</v>
      </c>
      <c r="D9" s="213" t="s">
        <v>1367</v>
      </c>
      <c r="E9" s="214" t="s">
        <v>1441</v>
      </c>
      <c r="F9" s="215"/>
      <c r="G9" s="217" t="s">
        <v>1442</v>
      </c>
      <c r="H9" s="204"/>
    </row>
    <row r="10" spans="1:8">
      <c r="B10" s="211" t="s">
        <v>1445</v>
      </c>
      <c r="C10" s="212" t="s">
        <v>1446</v>
      </c>
      <c r="D10" s="213" t="s">
        <v>1397</v>
      </c>
      <c r="E10" s="214" t="s">
        <v>1433</v>
      </c>
      <c r="F10" s="215"/>
      <c r="G10" s="217"/>
      <c r="H10" s="204"/>
    </row>
    <row r="11" spans="1:8" ht="30">
      <c r="B11" s="211" t="s">
        <v>1447</v>
      </c>
      <c r="C11" s="212" t="s">
        <v>1448</v>
      </c>
      <c r="D11" s="213" t="s">
        <v>1367</v>
      </c>
      <c r="E11" s="214" t="s">
        <v>1441</v>
      </c>
      <c r="F11" s="215"/>
      <c r="G11" s="217" t="s">
        <v>1449</v>
      </c>
      <c r="H11" s="204"/>
    </row>
    <row r="12" spans="1:8">
      <c r="B12" s="211" t="s">
        <v>1450</v>
      </c>
      <c r="C12" s="212" t="s">
        <v>1451</v>
      </c>
      <c r="D12" s="213" t="s">
        <v>1452</v>
      </c>
      <c r="E12" s="214" t="s">
        <v>1444</v>
      </c>
      <c r="F12" s="215"/>
      <c r="G12" s="217"/>
      <c r="H12" s="204"/>
    </row>
    <row r="13" spans="1:8" ht="60">
      <c r="B13" s="211" t="s">
        <v>1453</v>
      </c>
      <c r="C13" s="212" t="s">
        <v>1454</v>
      </c>
      <c r="D13" s="213" t="s">
        <v>1367</v>
      </c>
      <c r="E13" s="214" t="s">
        <v>1441</v>
      </c>
      <c r="F13" s="215"/>
      <c r="G13" s="217" t="s">
        <v>1455</v>
      </c>
      <c r="H13" s="204"/>
    </row>
    <row r="14" spans="1:8" ht="60">
      <c r="B14" s="211" t="s">
        <v>1456</v>
      </c>
      <c r="C14" s="212" t="s">
        <v>1457</v>
      </c>
      <c r="D14" s="213" t="s">
        <v>1367</v>
      </c>
      <c r="E14" s="214" t="s">
        <v>1441</v>
      </c>
      <c r="F14" s="215"/>
      <c r="G14" s="217" t="s">
        <v>1458</v>
      </c>
      <c r="H14" s="204"/>
    </row>
    <row r="15" spans="1:8" ht="30">
      <c r="B15" s="211" t="s">
        <v>1459</v>
      </c>
      <c r="C15" s="212" t="s">
        <v>1460</v>
      </c>
      <c r="D15" s="213" t="s">
        <v>1367</v>
      </c>
      <c r="E15" s="214" t="s">
        <v>1441</v>
      </c>
      <c r="F15" s="215"/>
      <c r="G15" s="217" t="s">
        <v>1461</v>
      </c>
      <c r="H15" s="204"/>
    </row>
    <row r="16" spans="1:8" ht="90">
      <c r="B16" s="211" t="s">
        <v>1462</v>
      </c>
      <c r="C16" s="212" t="s">
        <v>1463</v>
      </c>
      <c r="D16" s="213" t="s">
        <v>1464</v>
      </c>
      <c r="E16" s="214" t="s">
        <v>1465</v>
      </c>
      <c r="F16" s="215"/>
      <c r="G16" s="217" t="s">
        <v>1466</v>
      </c>
      <c r="H16" s="204"/>
    </row>
    <row r="17" spans="1:8" ht="90">
      <c r="B17" s="211" t="s">
        <v>1467</v>
      </c>
      <c r="C17" s="212" t="s">
        <v>1468</v>
      </c>
      <c r="D17" s="213" t="s">
        <v>1464</v>
      </c>
      <c r="E17" s="214" t="s">
        <v>1465</v>
      </c>
      <c r="F17" s="215"/>
      <c r="G17" s="217" t="s">
        <v>1469</v>
      </c>
      <c r="H17" s="204"/>
    </row>
    <row r="18" spans="1:8">
      <c r="B18" s="211" t="s">
        <v>1470</v>
      </c>
      <c r="C18" s="212" t="s">
        <v>1471</v>
      </c>
      <c r="D18" s="213" t="s">
        <v>1367</v>
      </c>
      <c r="E18" s="214" t="s">
        <v>1441</v>
      </c>
      <c r="F18" s="215"/>
      <c r="G18" s="217" t="s">
        <v>1472</v>
      </c>
      <c r="H18" s="204"/>
    </row>
    <row r="19" spans="1:8">
      <c r="B19" s="211" t="s">
        <v>1473</v>
      </c>
      <c r="C19" s="212" t="s">
        <v>1474</v>
      </c>
      <c r="D19" s="213">
        <v>1</v>
      </c>
      <c r="E19" s="214" t="s">
        <v>1441</v>
      </c>
      <c r="F19" s="215"/>
      <c r="G19" s="217" t="s">
        <v>1475</v>
      </c>
      <c r="H19" s="204"/>
    </row>
    <row r="20" spans="1:8" ht="30">
      <c r="B20" s="211" t="s">
        <v>1476</v>
      </c>
      <c r="C20" s="212" t="s">
        <v>1477</v>
      </c>
      <c r="D20" s="213" t="s">
        <v>1387</v>
      </c>
      <c r="E20" s="214" t="s">
        <v>1363</v>
      </c>
      <c r="F20" s="215"/>
      <c r="G20" s="217" t="s">
        <v>1478</v>
      </c>
      <c r="H20" s="204"/>
    </row>
    <row r="21" spans="1:8" ht="30">
      <c r="B21" s="211" t="s">
        <v>1479</v>
      </c>
      <c r="C21" s="212" t="s">
        <v>1480</v>
      </c>
      <c r="D21" s="213" t="s">
        <v>1387</v>
      </c>
      <c r="E21" s="214" t="s">
        <v>1363</v>
      </c>
      <c r="F21" s="215"/>
      <c r="G21" s="217" t="s">
        <v>1481</v>
      </c>
      <c r="H21" s="204"/>
    </row>
    <row r="22" spans="1:8" ht="45">
      <c r="B22" s="211" t="s">
        <v>1482</v>
      </c>
      <c r="C22" s="212" t="s">
        <v>1483</v>
      </c>
      <c r="D22" s="213" t="s">
        <v>1432</v>
      </c>
      <c r="E22" s="214" t="s">
        <v>1433</v>
      </c>
      <c r="F22" s="215"/>
      <c r="G22" s="217" t="s">
        <v>1484</v>
      </c>
      <c r="H22" s="204"/>
    </row>
    <row r="23" spans="1:8" ht="45">
      <c r="B23" s="211" t="s">
        <v>1485</v>
      </c>
      <c r="C23" s="212" t="s">
        <v>1486</v>
      </c>
      <c r="D23" s="213" t="s">
        <v>1432</v>
      </c>
      <c r="E23" s="214" t="s">
        <v>1433</v>
      </c>
      <c r="F23" s="215"/>
      <c r="G23" s="217" t="s">
        <v>1487</v>
      </c>
      <c r="H23" s="204"/>
    </row>
    <row r="24" spans="1:8" ht="30">
      <c r="B24" s="211" t="s">
        <v>1488</v>
      </c>
      <c r="C24" s="212" t="s">
        <v>1043</v>
      </c>
      <c r="D24" s="213" t="s">
        <v>1387</v>
      </c>
      <c r="E24" s="214" t="s">
        <v>1383</v>
      </c>
      <c r="F24" s="215"/>
      <c r="G24" s="217" t="s">
        <v>1489</v>
      </c>
      <c r="H24" s="204"/>
    </row>
    <row r="25" spans="1:8" ht="90">
      <c r="B25" s="211" t="s">
        <v>1490</v>
      </c>
      <c r="C25" s="212" t="s">
        <v>1491</v>
      </c>
      <c r="D25" s="213" t="s">
        <v>1432</v>
      </c>
      <c r="E25" s="214" t="s">
        <v>1383</v>
      </c>
      <c r="F25" s="215"/>
      <c r="G25" s="217" t="s">
        <v>1493</v>
      </c>
      <c r="H25" s="204"/>
    </row>
    <row r="26" spans="1:8">
      <c r="B26" s="211" t="s">
        <v>1494</v>
      </c>
      <c r="C26" s="212" t="s">
        <v>1495</v>
      </c>
      <c r="D26" s="213" t="s">
        <v>1387</v>
      </c>
      <c r="E26" s="214" t="s">
        <v>1438</v>
      </c>
      <c r="F26" s="215"/>
      <c r="G26" s="217"/>
      <c r="H26" s="204"/>
    </row>
    <row r="27" spans="1:8">
      <c r="B27" s="211" t="s">
        <v>1496</v>
      </c>
      <c r="C27" s="212" t="s">
        <v>1497</v>
      </c>
      <c r="D27" s="213" t="s">
        <v>1387</v>
      </c>
      <c r="E27" s="214" t="s">
        <v>1438</v>
      </c>
      <c r="F27" s="215"/>
      <c r="G27" s="217"/>
      <c r="H27" s="204"/>
    </row>
    <row r="28" spans="1:8" ht="17.25" thickBot="1">
      <c r="B28" s="211" t="s">
        <v>1498</v>
      </c>
      <c r="C28" s="212" t="s">
        <v>1499</v>
      </c>
      <c r="D28" s="213" t="s">
        <v>1387</v>
      </c>
      <c r="E28" s="214" t="s">
        <v>1438</v>
      </c>
      <c r="F28" s="215"/>
      <c r="G28" s="217"/>
      <c r="H28" s="204"/>
    </row>
    <row r="29" spans="1:8" s="44" customFormat="1" ht="20.100000000000001" customHeight="1" thickBot="1">
      <c r="A29" s="8"/>
      <c r="B29" s="201" t="s">
        <v>1500</v>
      </c>
      <c r="C29" s="202"/>
      <c r="D29" s="202"/>
      <c r="E29" s="202"/>
      <c r="F29" s="202"/>
      <c r="G29" s="203"/>
      <c r="H29" s="204"/>
    </row>
    <row r="30" spans="1:8" ht="30">
      <c r="B30" s="205" t="s">
        <v>1501</v>
      </c>
      <c r="C30" s="206" t="s">
        <v>1502</v>
      </c>
      <c r="D30" s="207" t="s">
        <v>1389</v>
      </c>
      <c r="E30" s="208" t="s">
        <v>1465</v>
      </c>
      <c r="F30" s="209"/>
      <c r="G30" s="210" t="s">
        <v>10845</v>
      </c>
      <c r="H30" s="204"/>
    </row>
    <row r="31" spans="1:8" ht="30">
      <c r="B31" s="211" t="s">
        <v>1503</v>
      </c>
      <c r="C31" s="212" t="s">
        <v>1504</v>
      </c>
      <c r="D31" s="213" t="s">
        <v>1389</v>
      </c>
      <c r="E31" s="214" t="s">
        <v>1465</v>
      </c>
      <c r="F31" s="215"/>
      <c r="G31" s="217" t="s">
        <v>10845</v>
      </c>
      <c r="H31" s="204"/>
    </row>
    <row r="32" spans="1:8" ht="45">
      <c r="B32" s="211" t="s">
        <v>1505</v>
      </c>
      <c r="C32" s="212" t="s">
        <v>1506</v>
      </c>
      <c r="D32" s="213" t="s">
        <v>1389</v>
      </c>
      <c r="E32" s="214" t="s">
        <v>1465</v>
      </c>
      <c r="F32" s="215"/>
      <c r="G32" s="217" t="s">
        <v>10846</v>
      </c>
      <c r="H32" s="204"/>
    </row>
    <row r="33" spans="2:8" ht="30">
      <c r="B33" s="211" t="s">
        <v>1507</v>
      </c>
      <c r="C33" s="212" t="s">
        <v>1508</v>
      </c>
      <c r="D33" s="213" t="s">
        <v>1356</v>
      </c>
      <c r="E33" s="214" t="s">
        <v>1357</v>
      </c>
      <c r="F33" s="215"/>
      <c r="G33" s="217" t="s">
        <v>1517</v>
      </c>
      <c r="H33" s="204"/>
    </row>
    <row r="34" spans="2:8" ht="30">
      <c r="B34" s="211" t="s">
        <v>1509</v>
      </c>
      <c r="C34" s="212" t="s">
        <v>1510</v>
      </c>
      <c r="D34" s="213" t="s">
        <v>1356</v>
      </c>
      <c r="E34" s="214" t="s">
        <v>1357</v>
      </c>
      <c r="F34" s="215"/>
      <c r="G34" s="217" t="s">
        <v>1518</v>
      </c>
      <c r="H34" s="204"/>
    </row>
    <row r="35" spans="2:8" ht="30">
      <c r="B35" s="211" t="s">
        <v>1511</v>
      </c>
      <c r="C35" s="212" t="s">
        <v>1512</v>
      </c>
      <c r="D35" s="213" t="s">
        <v>1356</v>
      </c>
      <c r="E35" s="214" t="s">
        <v>1357</v>
      </c>
      <c r="F35" s="215"/>
      <c r="G35" s="217" t="s">
        <v>1519</v>
      </c>
      <c r="H35" s="204"/>
    </row>
    <row r="36" spans="2:8" ht="30">
      <c r="B36" s="211" t="s">
        <v>1513</v>
      </c>
      <c r="C36" s="212" t="s">
        <v>1514</v>
      </c>
      <c r="D36" s="213" t="s">
        <v>1356</v>
      </c>
      <c r="E36" s="214" t="s">
        <v>1357</v>
      </c>
      <c r="F36" s="215"/>
      <c r="G36" s="217" t="s">
        <v>1520</v>
      </c>
      <c r="H36" s="204"/>
    </row>
    <row r="37" spans="2:8" ht="30">
      <c r="B37" s="211" t="s">
        <v>1515</v>
      </c>
      <c r="C37" s="212" t="s">
        <v>1516</v>
      </c>
      <c r="D37" s="213" t="s">
        <v>1356</v>
      </c>
      <c r="E37" s="214" t="s">
        <v>1357</v>
      </c>
      <c r="F37" s="215"/>
      <c r="G37" s="217" t="s">
        <v>1521</v>
      </c>
      <c r="H37" s="204"/>
    </row>
    <row r="38" spans="2:8" ht="75.75" thickBot="1">
      <c r="B38" s="211" t="s">
        <v>170</v>
      </c>
      <c r="C38" s="212" t="s">
        <v>1184</v>
      </c>
      <c r="D38" s="213" t="s">
        <v>1522</v>
      </c>
      <c r="E38" s="214" t="s">
        <v>1357</v>
      </c>
      <c r="F38" s="215"/>
      <c r="G38" s="248" t="s">
        <v>9631</v>
      </c>
      <c r="H38" s="204"/>
    </row>
    <row r="39" spans="2:8" ht="75.75" thickBot="1">
      <c r="B39" s="211" t="s">
        <v>171</v>
      </c>
      <c r="C39" s="212" t="s">
        <v>1185</v>
      </c>
      <c r="D39" s="213" t="s">
        <v>1522</v>
      </c>
      <c r="E39" s="214" t="s">
        <v>1357</v>
      </c>
      <c r="F39" s="215"/>
      <c r="G39" s="248" t="s">
        <v>9632</v>
      </c>
      <c r="H39" s="204"/>
    </row>
    <row r="40" spans="2:8">
      <c r="B40" s="249" t="s">
        <v>1523</v>
      </c>
      <c r="C40" s="250"/>
      <c r="D40" s="250"/>
      <c r="E40" s="250"/>
      <c r="F40" s="250"/>
      <c r="G40" s="251"/>
      <c r="H40" s="204"/>
    </row>
    <row r="41" spans="2:8" ht="17.25" thickBot="1">
      <c r="B41" s="252" t="s">
        <v>1524</v>
      </c>
      <c r="C41" s="253"/>
      <c r="D41" s="253"/>
      <c r="E41" s="253"/>
      <c r="F41" s="253"/>
      <c r="G41" s="254"/>
      <c r="H41" s="204"/>
    </row>
    <row r="42" spans="2:8">
      <c r="B42" s="205" t="s">
        <v>1060</v>
      </c>
      <c r="C42" s="206" t="s">
        <v>1061</v>
      </c>
      <c r="D42" s="207" t="s">
        <v>1525</v>
      </c>
      <c r="E42" s="208" t="s">
        <v>1357</v>
      </c>
      <c r="F42" s="209"/>
      <c r="G42" s="210" t="s">
        <v>1435</v>
      </c>
      <c r="H42" s="204"/>
    </row>
    <row r="43" spans="2:8" ht="60">
      <c r="B43" s="211" t="s">
        <v>1062</v>
      </c>
      <c r="C43" s="212" t="s">
        <v>1063</v>
      </c>
      <c r="D43" s="213" t="s">
        <v>1526</v>
      </c>
      <c r="E43" s="214" t="s">
        <v>1357</v>
      </c>
      <c r="F43" s="215"/>
      <c r="G43" s="217" t="s">
        <v>1527</v>
      </c>
      <c r="H43" s="204"/>
    </row>
    <row r="44" spans="2:8" ht="60">
      <c r="B44" s="211" t="s">
        <v>1064</v>
      </c>
      <c r="C44" s="212" t="s">
        <v>1065</v>
      </c>
      <c r="D44" s="213" t="s">
        <v>1464</v>
      </c>
      <c r="E44" s="214" t="s">
        <v>1368</v>
      </c>
      <c r="F44" s="215"/>
      <c r="G44" s="255" t="s">
        <v>1528</v>
      </c>
      <c r="H44" s="204"/>
    </row>
    <row r="45" spans="2:8">
      <c r="B45" s="211" t="s">
        <v>1066</v>
      </c>
      <c r="C45" s="212" t="s">
        <v>1067</v>
      </c>
      <c r="D45" s="213" t="s">
        <v>1529</v>
      </c>
      <c r="E45" s="214" t="s">
        <v>1363</v>
      </c>
      <c r="F45" s="215"/>
      <c r="G45" s="608" t="s">
        <v>1530</v>
      </c>
      <c r="H45" s="204"/>
    </row>
    <row r="46" spans="2:8">
      <c r="B46" s="211" t="s">
        <v>1068</v>
      </c>
      <c r="C46" s="212" t="s">
        <v>1069</v>
      </c>
      <c r="D46" s="213" t="s">
        <v>1531</v>
      </c>
      <c r="E46" s="214" t="s">
        <v>1363</v>
      </c>
      <c r="F46" s="215"/>
      <c r="G46" s="615"/>
      <c r="H46" s="204"/>
    </row>
    <row r="47" spans="2:8">
      <c r="B47" s="211" t="s">
        <v>1070</v>
      </c>
      <c r="C47" s="212" t="s">
        <v>1071</v>
      </c>
      <c r="D47" s="213" t="s">
        <v>1531</v>
      </c>
      <c r="E47" s="214" t="s">
        <v>1363</v>
      </c>
      <c r="F47" s="215"/>
      <c r="G47" s="609"/>
      <c r="H47" s="204"/>
    </row>
    <row r="48" spans="2:8">
      <c r="B48" s="211" t="s">
        <v>1072</v>
      </c>
      <c r="C48" s="212" t="s">
        <v>1073</v>
      </c>
      <c r="D48" s="213" t="s">
        <v>1525</v>
      </c>
      <c r="E48" s="214" t="s">
        <v>1357</v>
      </c>
      <c r="F48" s="215"/>
      <c r="G48" s="229" t="s">
        <v>1532</v>
      </c>
      <c r="H48" s="204"/>
    </row>
    <row r="49" spans="2:8">
      <c r="B49" s="211" t="s">
        <v>1074</v>
      </c>
      <c r="C49" s="212" t="s">
        <v>1075</v>
      </c>
      <c r="D49" s="213" t="s">
        <v>1526</v>
      </c>
      <c r="E49" s="214" t="s">
        <v>1357</v>
      </c>
      <c r="F49" s="215"/>
      <c r="G49" s="230"/>
      <c r="H49" s="204"/>
    </row>
    <row r="50" spans="2:8">
      <c r="B50" s="211" t="s">
        <v>1076</v>
      </c>
      <c r="C50" s="212" t="s">
        <v>1077</v>
      </c>
      <c r="D50" s="213" t="s">
        <v>1464</v>
      </c>
      <c r="E50" s="214" t="s">
        <v>1368</v>
      </c>
      <c r="F50" s="215"/>
      <c r="G50" s="230"/>
      <c r="H50" s="204"/>
    </row>
    <row r="51" spans="2:8">
      <c r="B51" s="211" t="s">
        <v>1078</v>
      </c>
      <c r="C51" s="212" t="s">
        <v>1079</v>
      </c>
      <c r="D51" s="213" t="s">
        <v>1529</v>
      </c>
      <c r="E51" s="214" t="s">
        <v>1363</v>
      </c>
      <c r="F51" s="215"/>
      <c r="G51" s="230"/>
      <c r="H51" s="204"/>
    </row>
    <row r="52" spans="2:8">
      <c r="B52" s="211" t="s">
        <v>1080</v>
      </c>
      <c r="C52" s="212" t="s">
        <v>1081</v>
      </c>
      <c r="D52" s="256" t="s">
        <v>1531</v>
      </c>
      <c r="E52" s="257" t="s">
        <v>1363</v>
      </c>
      <c r="F52" s="215"/>
      <c r="G52" s="230"/>
      <c r="H52" s="204"/>
    </row>
    <row r="53" spans="2:8">
      <c r="B53" s="211" t="s">
        <v>1082</v>
      </c>
      <c r="C53" s="212" t="s">
        <v>1083</v>
      </c>
      <c r="D53" s="213" t="s">
        <v>1531</v>
      </c>
      <c r="E53" s="214" t="s">
        <v>1363</v>
      </c>
      <c r="F53" s="215"/>
      <c r="G53" s="258"/>
      <c r="H53" s="204"/>
    </row>
    <row r="54" spans="2:8">
      <c r="B54" s="211" t="s">
        <v>1084</v>
      </c>
      <c r="C54" s="212" t="s">
        <v>1085</v>
      </c>
      <c r="D54" s="213" t="s">
        <v>1525</v>
      </c>
      <c r="E54" s="214" t="s">
        <v>1357</v>
      </c>
      <c r="F54" s="215"/>
      <c r="G54" s="229" t="s">
        <v>1532</v>
      </c>
      <c r="H54" s="204"/>
    </row>
    <row r="55" spans="2:8">
      <c r="B55" s="211" t="s">
        <v>1086</v>
      </c>
      <c r="C55" s="212" t="s">
        <v>1087</v>
      </c>
      <c r="D55" s="213" t="s">
        <v>1526</v>
      </c>
      <c r="E55" s="214" t="s">
        <v>1357</v>
      </c>
      <c r="F55" s="215"/>
      <c r="G55" s="230"/>
      <c r="H55" s="204"/>
    </row>
    <row r="56" spans="2:8">
      <c r="B56" s="211" t="s">
        <v>1088</v>
      </c>
      <c r="C56" s="212" t="s">
        <v>1089</v>
      </c>
      <c r="D56" s="213" t="s">
        <v>1464</v>
      </c>
      <c r="E56" s="214" t="s">
        <v>1368</v>
      </c>
      <c r="F56" s="215"/>
      <c r="G56" s="230"/>
      <c r="H56" s="204"/>
    </row>
    <row r="57" spans="2:8">
      <c r="B57" s="211" t="s">
        <v>1090</v>
      </c>
      <c r="C57" s="212" t="s">
        <v>1091</v>
      </c>
      <c r="D57" s="213" t="s">
        <v>1529</v>
      </c>
      <c r="E57" s="214" t="s">
        <v>1363</v>
      </c>
      <c r="F57" s="215"/>
      <c r="G57" s="230"/>
      <c r="H57" s="204"/>
    </row>
    <row r="58" spans="2:8">
      <c r="B58" s="211" t="s">
        <v>1092</v>
      </c>
      <c r="C58" s="212" t="s">
        <v>1093</v>
      </c>
      <c r="D58" s="213" t="s">
        <v>1531</v>
      </c>
      <c r="E58" s="214" t="s">
        <v>1363</v>
      </c>
      <c r="F58" s="215"/>
      <c r="G58" s="230"/>
      <c r="H58" s="204"/>
    </row>
    <row r="59" spans="2:8">
      <c r="B59" s="211" t="s">
        <v>1094</v>
      </c>
      <c r="C59" s="212" t="s">
        <v>1095</v>
      </c>
      <c r="D59" s="213" t="s">
        <v>1531</v>
      </c>
      <c r="E59" s="214" t="s">
        <v>1363</v>
      </c>
      <c r="F59" s="215"/>
      <c r="G59" s="258"/>
      <c r="H59" s="204"/>
    </row>
    <row r="60" spans="2:8">
      <c r="B60" s="211" t="s">
        <v>1096</v>
      </c>
      <c r="C60" s="212" t="s">
        <v>1097</v>
      </c>
      <c r="D60" s="213" t="s">
        <v>1525</v>
      </c>
      <c r="E60" s="214" t="s">
        <v>1357</v>
      </c>
      <c r="F60" s="215"/>
      <c r="G60" s="229" t="s">
        <v>1532</v>
      </c>
      <c r="H60" s="204"/>
    </row>
    <row r="61" spans="2:8">
      <c r="B61" s="211" t="s">
        <v>1098</v>
      </c>
      <c r="C61" s="212" t="s">
        <v>1099</v>
      </c>
      <c r="D61" s="213" t="s">
        <v>1526</v>
      </c>
      <c r="E61" s="214" t="s">
        <v>1357</v>
      </c>
      <c r="F61" s="215"/>
      <c r="G61" s="230"/>
      <c r="H61" s="204"/>
    </row>
    <row r="62" spans="2:8">
      <c r="B62" s="211" t="s">
        <v>1100</v>
      </c>
      <c r="C62" s="212" t="s">
        <v>1101</v>
      </c>
      <c r="D62" s="213" t="s">
        <v>1464</v>
      </c>
      <c r="E62" s="214" t="s">
        <v>1368</v>
      </c>
      <c r="F62" s="215"/>
      <c r="G62" s="230"/>
      <c r="H62" s="204"/>
    </row>
    <row r="63" spans="2:8">
      <c r="B63" s="211" t="s">
        <v>1102</v>
      </c>
      <c r="C63" s="212" t="s">
        <v>1103</v>
      </c>
      <c r="D63" s="213" t="s">
        <v>1529</v>
      </c>
      <c r="E63" s="214" t="s">
        <v>1363</v>
      </c>
      <c r="F63" s="215"/>
      <c r="G63" s="230"/>
      <c r="H63" s="204"/>
    </row>
    <row r="64" spans="2:8">
      <c r="B64" s="211" t="s">
        <v>1104</v>
      </c>
      <c r="C64" s="212" t="s">
        <v>1105</v>
      </c>
      <c r="D64" s="213" t="s">
        <v>1531</v>
      </c>
      <c r="E64" s="214" t="s">
        <v>1363</v>
      </c>
      <c r="F64" s="215"/>
      <c r="G64" s="230"/>
      <c r="H64" s="204"/>
    </row>
    <row r="65" spans="1:8">
      <c r="B65" s="211" t="s">
        <v>1106</v>
      </c>
      <c r="C65" s="212" t="s">
        <v>1107</v>
      </c>
      <c r="D65" s="213" t="s">
        <v>1531</v>
      </c>
      <c r="E65" s="214" t="s">
        <v>1363</v>
      </c>
      <c r="F65" s="215"/>
      <c r="G65" s="258"/>
      <c r="H65" s="204"/>
    </row>
    <row r="66" spans="1:8" ht="90">
      <c r="B66" s="211" t="s">
        <v>561</v>
      </c>
      <c r="C66" s="212" t="s">
        <v>1108</v>
      </c>
      <c r="D66" s="213" t="s">
        <v>1367</v>
      </c>
      <c r="E66" s="214" t="s">
        <v>1368</v>
      </c>
      <c r="F66" s="215"/>
      <c r="G66" s="217" t="s">
        <v>1533</v>
      </c>
      <c r="H66" s="204"/>
    </row>
    <row r="67" spans="1:8" ht="75.75" thickBot="1">
      <c r="B67" s="259" t="s">
        <v>1534</v>
      </c>
      <c r="C67" s="260" t="s">
        <v>1109</v>
      </c>
      <c r="D67" s="261" t="s">
        <v>1367</v>
      </c>
      <c r="E67" s="262" t="s">
        <v>1368</v>
      </c>
      <c r="F67" s="263"/>
      <c r="G67" s="229" t="s">
        <v>1535</v>
      </c>
      <c r="H67" s="204"/>
    </row>
    <row r="68" spans="1:8" s="44" customFormat="1">
      <c r="A68" s="8"/>
      <c r="B68" s="249" t="s">
        <v>1536</v>
      </c>
      <c r="C68" s="250"/>
      <c r="D68" s="250"/>
      <c r="E68" s="250"/>
      <c r="F68" s="250"/>
      <c r="G68" s="251"/>
      <c r="H68" s="204"/>
    </row>
    <row r="69" spans="1:8" s="44" customFormat="1" ht="17.25" thickBot="1">
      <c r="A69" s="8"/>
      <c r="B69" s="252" t="s">
        <v>1537</v>
      </c>
      <c r="C69" s="253"/>
      <c r="D69" s="253"/>
      <c r="E69" s="253"/>
      <c r="F69" s="253"/>
      <c r="G69" s="254"/>
      <c r="H69" s="204"/>
    </row>
    <row r="70" spans="1:8" ht="45">
      <c r="B70" s="205" t="s">
        <v>1538</v>
      </c>
      <c r="C70" s="206" t="s">
        <v>1539</v>
      </c>
      <c r="D70" s="207" t="s">
        <v>1356</v>
      </c>
      <c r="E70" s="208" t="s">
        <v>1357</v>
      </c>
      <c r="F70" s="209"/>
      <c r="G70" s="210" t="s">
        <v>9627</v>
      </c>
      <c r="H70" s="204"/>
    </row>
    <row r="71" spans="1:8" ht="45">
      <c r="B71" s="211" t="s">
        <v>1540</v>
      </c>
      <c r="C71" s="212" t="s">
        <v>1541</v>
      </c>
      <c r="D71" s="213" t="s">
        <v>1356</v>
      </c>
      <c r="E71" s="214" t="s">
        <v>1357</v>
      </c>
      <c r="F71" s="215"/>
      <c r="G71" s="217" t="s">
        <v>9628</v>
      </c>
      <c r="H71" s="204"/>
    </row>
    <row r="72" spans="1:8" ht="45">
      <c r="B72" s="211" t="s">
        <v>1542</v>
      </c>
      <c r="C72" s="212" t="s">
        <v>1543</v>
      </c>
      <c r="D72" s="213" t="s">
        <v>1356</v>
      </c>
      <c r="E72" s="214" t="s">
        <v>1357</v>
      </c>
      <c r="F72" s="215"/>
      <c r="G72" s="217" t="s">
        <v>9629</v>
      </c>
      <c r="H72" s="204"/>
    </row>
    <row r="73" spans="1:8">
      <c r="B73" s="211" t="s">
        <v>1544</v>
      </c>
      <c r="C73" s="212" t="s">
        <v>1166</v>
      </c>
      <c r="D73" s="213" t="s">
        <v>1367</v>
      </c>
      <c r="E73" s="214" t="s">
        <v>1465</v>
      </c>
      <c r="F73" s="215"/>
      <c r="G73" s="217" t="s">
        <v>1545</v>
      </c>
      <c r="H73" s="204"/>
    </row>
    <row r="74" spans="1:8" ht="30">
      <c r="B74" s="211" t="s">
        <v>367</v>
      </c>
      <c r="C74" s="212" t="s">
        <v>1546</v>
      </c>
      <c r="D74" s="213" t="s">
        <v>1525</v>
      </c>
      <c r="E74" s="214" t="s">
        <v>1357</v>
      </c>
      <c r="F74" s="215"/>
      <c r="G74" s="217" t="s">
        <v>1547</v>
      </c>
      <c r="H74" s="204"/>
    </row>
    <row r="75" spans="1:8" ht="90">
      <c r="B75" s="211" t="s">
        <v>1548</v>
      </c>
      <c r="C75" s="212" t="s">
        <v>1549</v>
      </c>
      <c r="D75" s="213" t="s">
        <v>1550</v>
      </c>
      <c r="E75" s="214" t="s">
        <v>1388</v>
      </c>
      <c r="F75" s="215"/>
      <c r="G75" s="217" t="s">
        <v>9630</v>
      </c>
      <c r="H75" s="204"/>
    </row>
    <row r="76" spans="1:8">
      <c r="B76" s="211" t="s">
        <v>1551</v>
      </c>
      <c r="C76" s="212" t="s">
        <v>1552</v>
      </c>
      <c r="D76" s="213" t="s">
        <v>1367</v>
      </c>
      <c r="E76" s="214" t="s">
        <v>1465</v>
      </c>
      <c r="F76" s="215"/>
      <c r="G76" s="217" t="s">
        <v>1553</v>
      </c>
      <c r="H76" s="204"/>
    </row>
    <row r="77" spans="1:8" ht="90">
      <c r="B77" s="211" t="s">
        <v>1554</v>
      </c>
      <c r="C77" s="212" t="s">
        <v>1555</v>
      </c>
      <c r="D77" s="213" t="s">
        <v>1367</v>
      </c>
      <c r="E77" s="214" t="s">
        <v>1465</v>
      </c>
      <c r="F77" s="215"/>
      <c r="G77" s="217" t="s">
        <v>1556</v>
      </c>
      <c r="H77" s="204"/>
    </row>
    <row r="78" spans="1:8" ht="75">
      <c r="B78" s="211" t="s">
        <v>1557</v>
      </c>
      <c r="C78" s="212" t="s">
        <v>1558</v>
      </c>
      <c r="D78" s="213" t="s">
        <v>1367</v>
      </c>
      <c r="E78" s="214" t="s">
        <v>1465</v>
      </c>
      <c r="F78" s="215"/>
      <c r="G78" s="217" t="s">
        <v>1559</v>
      </c>
      <c r="H78" s="204"/>
    </row>
    <row r="79" spans="1:8" ht="105">
      <c r="B79" s="211" t="s">
        <v>1560</v>
      </c>
      <c r="C79" s="212" t="s">
        <v>1561</v>
      </c>
      <c r="D79" s="213" t="s">
        <v>1367</v>
      </c>
      <c r="E79" s="214" t="s">
        <v>1465</v>
      </c>
      <c r="F79" s="215"/>
      <c r="G79" s="217" t="s">
        <v>1562</v>
      </c>
      <c r="H79" s="204"/>
    </row>
    <row r="80" spans="1:8">
      <c r="B80" s="211" t="s">
        <v>1563</v>
      </c>
      <c r="C80" s="212" t="s">
        <v>1564</v>
      </c>
      <c r="D80" s="213" t="s">
        <v>1389</v>
      </c>
      <c r="E80" s="214" t="s">
        <v>1465</v>
      </c>
      <c r="F80" s="215"/>
      <c r="G80" s="217" t="s">
        <v>1553</v>
      </c>
      <c r="H80" s="204"/>
    </row>
    <row r="81" spans="2:8">
      <c r="B81" s="211" t="s">
        <v>1565</v>
      </c>
      <c r="C81" s="212" t="s">
        <v>1566</v>
      </c>
      <c r="D81" s="213" t="s">
        <v>1567</v>
      </c>
      <c r="E81" s="214" t="s">
        <v>1465</v>
      </c>
      <c r="F81" s="215"/>
      <c r="G81" s="217" t="s">
        <v>1568</v>
      </c>
      <c r="H81" s="204"/>
    </row>
    <row r="82" spans="2:8">
      <c r="B82" s="211" t="s">
        <v>1569</v>
      </c>
      <c r="C82" s="212" t="s">
        <v>1570</v>
      </c>
      <c r="D82" s="213" t="s">
        <v>1567</v>
      </c>
      <c r="E82" s="214" t="s">
        <v>1465</v>
      </c>
      <c r="F82" s="215"/>
      <c r="G82" s="217" t="s">
        <v>1571</v>
      </c>
      <c r="H82" s="204"/>
    </row>
    <row r="83" spans="2:8" ht="17.25" thickBot="1">
      <c r="B83" s="211" t="s">
        <v>1572</v>
      </c>
      <c r="C83" s="212" t="s">
        <v>1573</v>
      </c>
      <c r="D83" s="213" t="s">
        <v>1574</v>
      </c>
      <c r="E83" s="214" t="s">
        <v>1465</v>
      </c>
      <c r="F83" s="215"/>
      <c r="G83" s="217" t="s">
        <v>1575</v>
      </c>
      <c r="H83" s="204"/>
    </row>
    <row r="84" spans="2:8" ht="17.25" thickBot="1">
      <c r="B84" s="249" t="s">
        <v>1576</v>
      </c>
      <c r="C84" s="250"/>
      <c r="D84" s="250"/>
      <c r="E84" s="250"/>
      <c r="F84" s="250"/>
      <c r="G84" s="251"/>
      <c r="H84" s="204"/>
    </row>
    <row r="85" spans="2:8" ht="45">
      <c r="B85" s="205" t="s">
        <v>1577</v>
      </c>
      <c r="C85" s="206" t="s">
        <v>1047</v>
      </c>
      <c r="D85" s="207" t="s">
        <v>1525</v>
      </c>
      <c r="E85" s="208" t="s">
        <v>1433</v>
      </c>
      <c r="F85" s="209"/>
      <c r="G85" s="210" t="s">
        <v>1578</v>
      </c>
      <c r="H85" s="204"/>
    </row>
    <row r="86" spans="2:8" ht="45">
      <c r="B86" s="211" t="s">
        <v>1579</v>
      </c>
      <c r="C86" s="212" t="s">
        <v>1058</v>
      </c>
      <c r="D86" s="213" t="s">
        <v>1389</v>
      </c>
      <c r="E86" s="214" t="s">
        <v>1441</v>
      </c>
      <c r="F86" s="215"/>
      <c r="G86" s="217" t="s">
        <v>1580</v>
      </c>
      <c r="H86" s="204"/>
    </row>
    <row r="87" spans="2:8">
      <c r="B87" s="211" t="s">
        <v>1581</v>
      </c>
      <c r="C87" s="212" t="s">
        <v>1052</v>
      </c>
      <c r="D87" s="213" t="s">
        <v>1582</v>
      </c>
      <c r="E87" s="214" t="s">
        <v>1441</v>
      </c>
      <c r="F87" s="215"/>
      <c r="G87" s="217" t="s">
        <v>1583</v>
      </c>
      <c r="H87" s="204"/>
    </row>
    <row r="88" spans="2:8">
      <c r="B88" s="211" t="s">
        <v>1584</v>
      </c>
      <c r="C88" s="212" t="s">
        <v>1050</v>
      </c>
      <c r="D88" s="213" t="s">
        <v>1585</v>
      </c>
      <c r="E88" s="214" t="s">
        <v>1441</v>
      </c>
      <c r="F88" s="215"/>
      <c r="G88" s="217" t="s">
        <v>1586</v>
      </c>
      <c r="H88" s="204"/>
    </row>
    <row r="89" spans="2:8">
      <c r="B89" s="211" t="s">
        <v>1587</v>
      </c>
      <c r="C89" s="212" t="s">
        <v>1051</v>
      </c>
      <c r="D89" s="213" t="s">
        <v>1585</v>
      </c>
      <c r="E89" s="214" t="s">
        <v>1441</v>
      </c>
      <c r="F89" s="215"/>
      <c r="G89" s="217" t="s">
        <v>1586</v>
      </c>
      <c r="H89" s="204"/>
    </row>
    <row r="90" spans="2:8">
      <c r="B90" s="211" t="s">
        <v>1588</v>
      </c>
      <c r="C90" s="212" t="s">
        <v>1053</v>
      </c>
      <c r="D90" s="213" t="s">
        <v>1589</v>
      </c>
      <c r="E90" s="214" t="s">
        <v>1441</v>
      </c>
      <c r="F90" s="215"/>
      <c r="G90" s="217"/>
      <c r="H90" s="204"/>
    </row>
    <row r="91" spans="2:8">
      <c r="B91" s="211" t="s">
        <v>569</v>
      </c>
      <c r="C91" s="212" t="s">
        <v>1054</v>
      </c>
      <c r="D91" s="213" t="s">
        <v>1589</v>
      </c>
      <c r="E91" s="214" t="s">
        <v>1441</v>
      </c>
      <c r="F91" s="215"/>
      <c r="G91" s="217"/>
      <c r="H91" s="204"/>
    </row>
    <row r="92" spans="2:8">
      <c r="B92" s="211" t="s">
        <v>1590</v>
      </c>
      <c r="C92" s="212" t="s">
        <v>1055</v>
      </c>
      <c r="D92" s="213" t="s">
        <v>1591</v>
      </c>
      <c r="E92" s="214" t="s">
        <v>1441</v>
      </c>
      <c r="F92" s="215"/>
      <c r="G92" s="265" t="s">
        <v>1592</v>
      </c>
      <c r="H92" s="204"/>
    </row>
    <row r="93" spans="2:8">
      <c r="B93" s="211" t="s">
        <v>1593</v>
      </c>
      <c r="C93" s="212" t="s">
        <v>1056</v>
      </c>
      <c r="D93" s="213" t="s">
        <v>1585</v>
      </c>
      <c r="E93" s="214" t="s">
        <v>1441</v>
      </c>
      <c r="F93" s="215"/>
      <c r="G93" s="265" t="s">
        <v>1594</v>
      </c>
      <c r="H93" s="204"/>
    </row>
    <row r="94" spans="2:8">
      <c r="B94" s="211" t="s">
        <v>1595</v>
      </c>
      <c r="C94" s="212" t="s">
        <v>1057</v>
      </c>
      <c r="D94" s="213" t="s">
        <v>1582</v>
      </c>
      <c r="E94" s="214" t="s">
        <v>1441</v>
      </c>
      <c r="F94" s="215"/>
      <c r="G94" s="265" t="s">
        <v>1596</v>
      </c>
      <c r="H94" s="204"/>
    </row>
    <row r="95" spans="2:8">
      <c r="B95" s="211" t="s">
        <v>1597</v>
      </c>
      <c r="C95" s="212" t="s">
        <v>1049</v>
      </c>
      <c r="D95" s="213" t="s">
        <v>1567</v>
      </c>
      <c r="E95" s="214" t="s">
        <v>1441</v>
      </c>
      <c r="F95" s="215"/>
      <c r="G95" s="217"/>
      <c r="H95" s="204"/>
    </row>
    <row r="96" spans="2:8">
      <c r="B96" s="211" t="s">
        <v>1598</v>
      </c>
      <c r="C96" s="212" t="s">
        <v>1048</v>
      </c>
      <c r="D96" s="213" t="s">
        <v>1599</v>
      </c>
      <c r="E96" s="214" t="s">
        <v>1383</v>
      </c>
      <c r="F96" s="215"/>
      <c r="G96" s="217" t="s">
        <v>1435</v>
      </c>
      <c r="H96" s="204"/>
    </row>
    <row r="97" spans="2:8" ht="45">
      <c r="B97" s="211" t="s">
        <v>575</v>
      </c>
      <c r="C97" s="212" t="s">
        <v>1059</v>
      </c>
      <c r="D97" s="213" t="s">
        <v>1389</v>
      </c>
      <c r="E97" s="214" t="s">
        <v>1441</v>
      </c>
      <c r="F97" s="215"/>
      <c r="G97" s="217" t="s">
        <v>1600</v>
      </c>
      <c r="H97" s="204"/>
    </row>
    <row r="98" spans="2:8" ht="17.25" thickBot="1">
      <c r="B98" s="211" t="s">
        <v>1601</v>
      </c>
      <c r="C98" s="212" t="s">
        <v>1602</v>
      </c>
      <c r="D98" s="213" t="s">
        <v>1567</v>
      </c>
      <c r="E98" s="214" t="s">
        <v>1465</v>
      </c>
      <c r="F98" s="215"/>
      <c r="G98" s="217" t="s">
        <v>1603</v>
      </c>
      <c r="H98" s="204"/>
    </row>
    <row r="99" spans="2:8" ht="17.25" thickBot="1">
      <c r="B99" s="249" t="s">
        <v>1604</v>
      </c>
      <c r="C99" s="250"/>
      <c r="D99" s="250"/>
      <c r="E99" s="250"/>
      <c r="F99" s="250"/>
      <c r="G99" s="251"/>
      <c r="H99" s="204"/>
    </row>
    <row r="100" spans="2:8" ht="45">
      <c r="B100" s="205" t="s">
        <v>1605</v>
      </c>
      <c r="C100" s="206" t="s">
        <v>1606</v>
      </c>
      <c r="D100" s="207" t="s">
        <v>1356</v>
      </c>
      <c r="E100" s="208" t="s">
        <v>1357</v>
      </c>
      <c r="F100" s="209"/>
      <c r="G100" s="210" t="s">
        <v>9633</v>
      </c>
      <c r="H100" s="204"/>
    </row>
    <row r="101" spans="2:8" ht="45">
      <c r="B101" s="211" t="s">
        <v>1607</v>
      </c>
      <c r="C101" s="212" t="s">
        <v>1608</v>
      </c>
      <c r="D101" s="213" t="s">
        <v>1356</v>
      </c>
      <c r="E101" s="214" t="s">
        <v>1357</v>
      </c>
      <c r="F101" s="215"/>
      <c r="G101" s="217" t="s">
        <v>9634</v>
      </c>
      <c r="H101" s="204"/>
    </row>
    <row r="102" spans="2:8" ht="45">
      <c r="B102" s="211" t="s">
        <v>1609</v>
      </c>
      <c r="C102" s="212" t="s">
        <v>1610</v>
      </c>
      <c r="D102" s="213" t="s">
        <v>1356</v>
      </c>
      <c r="E102" s="214" t="s">
        <v>1357</v>
      </c>
      <c r="F102" s="215"/>
      <c r="G102" s="217" t="s">
        <v>9635</v>
      </c>
      <c r="H102" s="204"/>
    </row>
    <row r="103" spans="2:8">
      <c r="B103" s="211" t="s">
        <v>1611</v>
      </c>
      <c r="C103" s="212" t="s">
        <v>1167</v>
      </c>
      <c r="D103" s="213" t="s">
        <v>1612</v>
      </c>
      <c r="E103" s="214" t="s">
        <v>1465</v>
      </c>
      <c r="F103" s="215"/>
      <c r="G103" s="217" t="s">
        <v>1613</v>
      </c>
      <c r="H103" s="204"/>
    </row>
    <row r="104" spans="2:8" ht="30">
      <c r="B104" s="211" t="s">
        <v>1614</v>
      </c>
      <c r="C104" s="212" t="s">
        <v>1615</v>
      </c>
      <c r="D104" s="213" t="s">
        <v>1525</v>
      </c>
      <c r="E104" s="214" t="s">
        <v>1357</v>
      </c>
      <c r="F104" s="215"/>
      <c r="G104" s="217" t="s">
        <v>1547</v>
      </c>
      <c r="H104" s="204"/>
    </row>
    <row r="105" spans="2:8" ht="60">
      <c r="B105" s="211" t="s">
        <v>1616</v>
      </c>
      <c r="C105" s="212" t="s">
        <v>1617</v>
      </c>
      <c r="D105" s="213" t="s">
        <v>1550</v>
      </c>
      <c r="E105" s="214" t="s">
        <v>1388</v>
      </c>
      <c r="F105" s="215"/>
      <c r="G105" s="217" t="s">
        <v>1618</v>
      </c>
      <c r="H105" s="204"/>
    </row>
    <row r="106" spans="2:8">
      <c r="B106" s="211" t="s">
        <v>1619</v>
      </c>
      <c r="C106" s="212" t="s">
        <v>1620</v>
      </c>
      <c r="D106" s="213" t="s">
        <v>1367</v>
      </c>
      <c r="E106" s="214" t="s">
        <v>1465</v>
      </c>
      <c r="F106" s="215"/>
      <c r="G106" s="217" t="s">
        <v>1553</v>
      </c>
      <c r="H106" s="204"/>
    </row>
    <row r="107" spans="2:8" ht="90">
      <c r="B107" s="211" t="s">
        <v>1621</v>
      </c>
      <c r="C107" s="212" t="s">
        <v>1622</v>
      </c>
      <c r="D107" s="213" t="s">
        <v>1367</v>
      </c>
      <c r="E107" s="214" t="s">
        <v>1465</v>
      </c>
      <c r="F107" s="215"/>
      <c r="G107" s="247" t="s">
        <v>1623</v>
      </c>
      <c r="H107" s="204"/>
    </row>
    <row r="108" spans="2:8" ht="105">
      <c r="B108" s="211" t="s">
        <v>1624</v>
      </c>
      <c r="C108" s="212" t="s">
        <v>1625</v>
      </c>
      <c r="D108" s="213" t="s">
        <v>1367</v>
      </c>
      <c r="E108" s="214" t="s">
        <v>1465</v>
      </c>
      <c r="F108" s="215"/>
      <c r="G108" s="247" t="s">
        <v>1626</v>
      </c>
      <c r="H108" s="204"/>
    </row>
    <row r="109" spans="2:8" ht="90">
      <c r="B109" s="211" t="s">
        <v>1627</v>
      </c>
      <c r="C109" s="212" t="s">
        <v>1628</v>
      </c>
      <c r="D109" s="213" t="s">
        <v>1367</v>
      </c>
      <c r="E109" s="214" t="s">
        <v>1465</v>
      </c>
      <c r="F109" s="215"/>
      <c r="G109" s="247" t="s">
        <v>1629</v>
      </c>
      <c r="H109" s="204"/>
    </row>
    <row r="110" spans="2:8" ht="105">
      <c r="B110" s="211" t="s">
        <v>1630</v>
      </c>
      <c r="C110" s="212" t="s">
        <v>1631</v>
      </c>
      <c r="D110" s="213" t="s">
        <v>1367</v>
      </c>
      <c r="E110" s="214" t="s">
        <v>1465</v>
      </c>
      <c r="F110" s="215"/>
      <c r="G110" s="247" t="s">
        <v>1632</v>
      </c>
      <c r="H110" s="204"/>
    </row>
    <row r="111" spans="2:8" ht="17.100000000000001" customHeight="1">
      <c r="B111" s="211" t="s">
        <v>1633</v>
      </c>
      <c r="C111" s="212" t="s">
        <v>1634</v>
      </c>
      <c r="D111" s="213" t="s">
        <v>1389</v>
      </c>
      <c r="E111" s="214" t="s">
        <v>1465</v>
      </c>
      <c r="F111" s="215"/>
      <c r="G111" s="217" t="s">
        <v>1553</v>
      </c>
      <c r="H111" s="204"/>
    </row>
    <row r="112" spans="2:8" ht="30">
      <c r="B112" s="211" t="s">
        <v>1635</v>
      </c>
      <c r="C112" s="212" t="s">
        <v>1636</v>
      </c>
      <c r="D112" s="213" t="s">
        <v>1567</v>
      </c>
      <c r="E112" s="214" t="s">
        <v>1465</v>
      </c>
      <c r="F112" s="215"/>
      <c r="G112" s="217" t="s">
        <v>1637</v>
      </c>
      <c r="H112" s="204"/>
    </row>
    <row r="113" spans="2:8" ht="30.75" thickBot="1">
      <c r="B113" s="211" t="s">
        <v>1638</v>
      </c>
      <c r="C113" s="212" t="s">
        <v>1042</v>
      </c>
      <c r="D113" s="213" t="s">
        <v>1526</v>
      </c>
      <c r="E113" s="214" t="s">
        <v>1357</v>
      </c>
      <c r="F113" s="215"/>
      <c r="G113" s="217" t="s">
        <v>1639</v>
      </c>
      <c r="H113" s="204"/>
    </row>
    <row r="114" spans="2:8" ht="17.25" thickBot="1">
      <c r="B114" s="249" t="s">
        <v>1640</v>
      </c>
      <c r="C114" s="250"/>
      <c r="D114" s="250"/>
      <c r="E114" s="250"/>
      <c r="F114" s="250"/>
      <c r="G114" s="251"/>
      <c r="H114" s="204"/>
    </row>
    <row r="115" spans="2:8" ht="30">
      <c r="B115" s="205" t="s">
        <v>1641</v>
      </c>
      <c r="C115" s="206" t="s">
        <v>1642</v>
      </c>
      <c r="D115" s="207" t="s">
        <v>1389</v>
      </c>
      <c r="E115" s="208" t="s">
        <v>1465</v>
      </c>
      <c r="F115" s="209"/>
      <c r="G115" s="210" t="s">
        <v>1643</v>
      </c>
      <c r="H115" s="204"/>
    </row>
    <row r="116" spans="2:8" ht="30">
      <c r="B116" s="211" t="s">
        <v>1644</v>
      </c>
      <c r="C116" s="212" t="s">
        <v>1645</v>
      </c>
      <c r="D116" s="213" t="s">
        <v>1356</v>
      </c>
      <c r="E116" s="214" t="s">
        <v>1357</v>
      </c>
      <c r="F116" s="215"/>
      <c r="G116" s="217" t="s">
        <v>1646</v>
      </c>
      <c r="H116" s="204"/>
    </row>
    <row r="117" spans="2:8" ht="30">
      <c r="B117" s="211" t="s">
        <v>1647</v>
      </c>
      <c r="C117" s="212" t="s">
        <v>1044</v>
      </c>
      <c r="D117" s="213" t="s">
        <v>1389</v>
      </c>
      <c r="E117" s="214" t="s">
        <v>1648</v>
      </c>
      <c r="F117" s="215"/>
      <c r="G117" s="255" t="s">
        <v>1649</v>
      </c>
      <c r="H117" s="204"/>
    </row>
    <row r="118" spans="2:8" ht="30">
      <c r="B118" s="211" t="s">
        <v>1650</v>
      </c>
      <c r="C118" s="212" t="s">
        <v>1651</v>
      </c>
      <c r="D118" s="213" t="s">
        <v>1356</v>
      </c>
      <c r="E118" s="214" t="s">
        <v>1357</v>
      </c>
      <c r="F118" s="215"/>
      <c r="G118" s="217" t="s">
        <v>1646</v>
      </c>
      <c r="H118" s="204"/>
    </row>
    <row r="119" spans="2:8" ht="30">
      <c r="B119" s="211" t="s">
        <v>1652</v>
      </c>
      <c r="C119" s="212" t="s">
        <v>1653</v>
      </c>
      <c r="D119" s="213" t="s">
        <v>1356</v>
      </c>
      <c r="E119" s="214" t="s">
        <v>1357</v>
      </c>
      <c r="F119" s="215"/>
      <c r="G119" s="217" t="s">
        <v>1654</v>
      </c>
      <c r="H119" s="204"/>
    </row>
    <row r="120" spans="2:8" ht="30">
      <c r="B120" s="211" t="s">
        <v>1655</v>
      </c>
      <c r="C120" s="212" t="s">
        <v>1656</v>
      </c>
      <c r="D120" s="213" t="s">
        <v>1356</v>
      </c>
      <c r="E120" s="214" t="s">
        <v>1357</v>
      </c>
      <c r="F120" s="215"/>
      <c r="G120" s="217" t="s">
        <v>1657</v>
      </c>
      <c r="H120" s="204"/>
    </row>
    <row r="121" spans="2:8" ht="45">
      <c r="B121" s="211" t="s">
        <v>578</v>
      </c>
      <c r="C121" s="212" t="s">
        <v>1658</v>
      </c>
      <c r="D121" s="213" t="s">
        <v>1389</v>
      </c>
      <c r="E121" s="214" t="s">
        <v>1465</v>
      </c>
      <c r="F121" s="215"/>
      <c r="G121" s="217" t="s">
        <v>1659</v>
      </c>
      <c r="H121" s="204"/>
    </row>
    <row r="122" spans="2:8" ht="45">
      <c r="B122" s="211" t="s">
        <v>1660</v>
      </c>
      <c r="C122" s="212" t="s">
        <v>1661</v>
      </c>
      <c r="D122" s="213" t="s">
        <v>1389</v>
      </c>
      <c r="E122" s="214" t="s">
        <v>1465</v>
      </c>
      <c r="F122" s="215"/>
      <c r="G122" s="217" t="s">
        <v>1659</v>
      </c>
      <c r="H122" s="204"/>
    </row>
    <row r="123" spans="2:8" ht="30">
      <c r="B123" s="211" t="s">
        <v>1663</v>
      </c>
      <c r="C123" s="212" t="s">
        <v>1045</v>
      </c>
      <c r="D123" s="213">
        <v>1</v>
      </c>
      <c r="E123" s="214" t="s">
        <v>1441</v>
      </c>
      <c r="F123" s="215"/>
      <c r="G123" s="217" t="s">
        <v>1664</v>
      </c>
      <c r="H123" s="204"/>
    </row>
    <row r="124" spans="2:8" ht="90.75" thickBot="1">
      <c r="B124" s="266" t="s">
        <v>1188</v>
      </c>
      <c r="C124" s="267" t="s">
        <v>1189</v>
      </c>
      <c r="D124" s="268" t="s">
        <v>1589</v>
      </c>
      <c r="E124" s="269" t="s">
        <v>1665</v>
      </c>
      <c r="F124" s="270"/>
      <c r="G124" s="271" t="s">
        <v>1666</v>
      </c>
      <c r="H124" s="204"/>
    </row>
    <row r="125" spans="2:8" ht="20.100000000000001" customHeight="1" thickBot="1">
      <c r="B125" s="201" t="s">
        <v>1667</v>
      </c>
      <c r="C125" s="202"/>
      <c r="D125" s="202"/>
      <c r="E125" s="202"/>
      <c r="F125" s="202"/>
      <c r="G125" s="203"/>
      <c r="H125" s="204"/>
    </row>
    <row r="126" spans="2:8" ht="60.6" customHeight="1">
      <c r="B126" s="211" t="s">
        <v>1668</v>
      </c>
      <c r="C126" s="212" t="s">
        <v>1669</v>
      </c>
      <c r="D126" s="256" t="s">
        <v>1582</v>
      </c>
      <c r="E126" s="257" t="s">
        <v>1441</v>
      </c>
      <c r="F126" s="215"/>
      <c r="G126" s="230" t="s">
        <v>1670</v>
      </c>
      <c r="H126" s="204"/>
    </row>
    <row r="127" spans="2:8" ht="17.100000000000001" customHeight="1">
      <c r="B127" s="211" t="s">
        <v>1671</v>
      </c>
      <c r="C127" s="212" t="s">
        <v>1672</v>
      </c>
      <c r="D127" s="213" t="s">
        <v>1582</v>
      </c>
      <c r="E127" s="214" t="s">
        <v>1441</v>
      </c>
      <c r="F127" s="215"/>
      <c r="G127" s="230"/>
      <c r="H127" s="204"/>
    </row>
    <row r="128" spans="2:8">
      <c r="B128" s="211" t="s">
        <v>1673</v>
      </c>
      <c r="C128" s="212" t="s">
        <v>1674</v>
      </c>
      <c r="D128" s="213" t="s">
        <v>1582</v>
      </c>
      <c r="E128" s="214" t="s">
        <v>1441</v>
      </c>
      <c r="F128" s="215"/>
      <c r="G128" s="230"/>
      <c r="H128" s="204"/>
    </row>
    <row r="129" spans="2:8">
      <c r="B129" s="211" t="s">
        <v>1675</v>
      </c>
      <c r="C129" s="212" t="s">
        <v>1676</v>
      </c>
      <c r="D129" s="213" t="s">
        <v>1582</v>
      </c>
      <c r="E129" s="214" t="s">
        <v>1441</v>
      </c>
      <c r="F129" s="215"/>
      <c r="G129" s="230"/>
      <c r="H129" s="204"/>
    </row>
    <row r="130" spans="2:8">
      <c r="B130" s="211" t="s">
        <v>1677</v>
      </c>
      <c r="C130" s="212" t="s">
        <v>1678</v>
      </c>
      <c r="D130" s="213" t="s">
        <v>1582</v>
      </c>
      <c r="E130" s="214" t="s">
        <v>1441</v>
      </c>
      <c r="F130" s="215"/>
      <c r="G130" s="230"/>
      <c r="H130" s="204"/>
    </row>
    <row r="131" spans="2:8">
      <c r="B131" s="211" t="s">
        <v>1679</v>
      </c>
      <c r="C131" s="212" t="s">
        <v>1680</v>
      </c>
      <c r="D131" s="213" t="s">
        <v>1582</v>
      </c>
      <c r="E131" s="214" t="s">
        <v>1441</v>
      </c>
      <c r="F131" s="215"/>
      <c r="G131" s="230"/>
      <c r="H131" s="204"/>
    </row>
    <row r="132" spans="2:8">
      <c r="B132" s="211" t="s">
        <v>1681</v>
      </c>
      <c r="C132" s="212" t="s">
        <v>1682</v>
      </c>
      <c r="D132" s="213" t="s">
        <v>1582</v>
      </c>
      <c r="E132" s="214" t="s">
        <v>1441</v>
      </c>
      <c r="F132" s="215"/>
      <c r="G132" s="230"/>
      <c r="H132" s="204"/>
    </row>
    <row r="133" spans="2:8">
      <c r="B133" s="211" t="s">
        <v>1683</v>
      </c>
      <c r="C133" s="212" t="s">
        <v>1684</v>
      </c>
      <c r="D133" s="213" t="s">
        <v>1582</v>
      </c>
      <c r="E133" s="214" t="s">
        <v>1441</v>
      </c>
      <c r="F133" s="215"/>
      <c r="G133" s="230"/>
      <c r="H133" s="204"/>
    </row>
    <row r="134" spans="2:8">
      <c r="B134" s="211" t="s">
        <v>1685</v>
      </c>
      <c r="C134" s="212" t="s">
        <v>1686</v>
      </c>
      <c r="D134" s="213" t="s">
        <v>1582</v>
      </c>
      <c r="E134" s="214" t="s">
        <v>1441</v>
      </c>
      <c r="F134" s="215"/>
      <c r="G134" s="230"/>
      <c r="H134" s="204"/>
    </row>
    <row r="135" spans="2:8">
      <c r="B135" s="211" t="s">
        <v>1687</v>
      </c>
      <c r="C135" s="212" t="s">
        <v>1688</v>
      </c>
      <c r="D135" s="213" t="s">
        <v>1582</v>
      </c>
      <c r="E135" s="214" t="s">
        <v>1441</v>
      </c>
      <c r="F135" s="215"/>
      <c r="G135" s="230"/>
      <c r="H135" s="204"/>
    </row>
    <row r="136" spans="2:8">
      <c r="B136" s="211" t="s">
        <v>1689</v>
      </c>
      <c r="C136" s="212" t="s">
        <v>1690</v>
      </c>
      <c r="D136" s="213" t="s">
        <v>1582</v>
      </c>
      <c r="E136" s="214" t="s">
        <v>1441</v>
      </c>
      <c r="F136" s="215"/>
      <c r="G136" s="230"/>
      <c r="H136" s="204"/>
    </row>
    <row r="137" spans="2:8">
      <c r="B137" s="211" t="s">
        <v>1691</v>
      </c>
      <c r="C137" s="212" t="s">
        <v>1692</v>
      </c>
      <c r="D137" s="213" t="s">
        <v>1582</v>
      </c>
      <c r="E137" s="214" t="s">
        <v>1441</v>
      </c>
      <c r="F137" s="215"/>
      <c r="G137" s="230"/>
      <c r="H137" s="204"/>
    </row>
    <row r="138" spans="2:8">
      <c r="B138" s="211" t="s">
        <v>1693</v>
      </c>
      <c r="C138" s="212" t="s">
        <v>1694</v>
      </c>
      <c r="D138" s="213" t="s">
        <v>1582</v>
      </c>
      <c r="E138" s="214" t="s">
        <v>1441</v>
      </c>
      <c r="F138" s="215"/>
      <c r="G138" s="230"/>
      <c r="H138" s="204"/>
    </row>
    <row r="139" spans="2:8">
      <c r="B139" s="211" t="s">
        <v>1695</v>
      </c>
      <c r="C139" s="212" t="s">
        <v>1696</v>
      </c>
      <c r="D139" s="213" t="s">
        <v>1582</v>
      </c>
      <c r="E139" s="214" t="s">
        <v>1441</v>
      </c>
      <c r="F139" s="215"/>
      <c r="G139" s="230"/>
      <c r="H139" s="204"/>
    </row>
    <row r="140" spans="2:8">
      <c r="B140" s="211" t="s">
        <v>1697</v>
      </c>
      <c r="C140" s="212" t="s">
        <v>1698</v>
      </c>
      <c r="D140" s="213" t="s">
        <v>1582</v>
      </c>
      <c r="E140" s="214" t="s">
        <v>1441</v>
      </c>
      <c r="F140" s="215"/>
      <c r="G140" s="230"/>
      <c r="H140" s="204"/>
    </row>
    <row r="141" spans="2:8">
      <c r="B141" s="211" t="s">
        <v>1699</v>
      </c>
      <c r="C141" s="212" t="s">
        <v>1700</v>
      </c>
      <c r="D141" s="213" t="s">
        <v>1582</v>
      </c>
      <c r="E141" s="214" t="s">
        <v>1441</v>
      </c>
      <c r="F141" s="215"/>
      <c r="G141" s="230"/>
      <c r="H141" s="204"/>
    </row>
    <row r="142" spans="2:8">
      <c r="B142" s="211" t="s">
        <v>1701</v>
      </c>
      <c r="C142" s="212" t="s">
        <v>1702</v>
      </c>
      <c r="D142" s="213" t="s">
        <v>1582</v>
      </c>
      <c r="E142" s="214" t="s">
        <v>1441</v>
      </c>
      <c r="F142" s="215"/>
      <c r="G142" s="230"/>
      <c r="H142" s="204"/>
    </row>
    <row r="143" spans="2:8">
      <c r="B143" s="211" t="s">
        <v>1703</v>
      </c>
      <c r="C143" s="212" t="s">
        <v>1704</v>
      </c>
      <c r="D143" s="213" t="s">
        <v>1582</v>
      </c>
      <c r="E143" s="214" t="s">
        <v>1441</v>
      </c>
      <c r="F143" s="215"/>
      <c r="G143" s="230"/>
      <c r="H143" s="204"/>
    </row>
    <row r="144" spans="2:8">
      <c r="B144" s="211" t="s">
        <v>1705</v>
      </c>
      <c r="C144" s="212" t="s">
        <v>1706</v>
      </c>
      <c r="D144" s="213" t="s">
        <v>1582</v>
      </c>
      <c r="E144" s="214" t="s">
        <v>1441</v>
      </c>
      <c r="F144" s="215"/>
      <c r="G144" s="230"/>
      <c r="H144" s="204"/>
    </row>
    <row r="145" spans="2:8">
      <c r="B145" s="211" t="s">
        <v>1707</v>
      </c>
      <c r="C145" s="212" t="s">
        <v>1708</v>
      </c>
      <c r="D145" s="213" t="s">
        <v>1582</v>
      </c>
      <c r="E145" s="214" t="s">
        <v>1441</v>
      </c>
      <c r="F145" s="215"/>
      <c r="G145" s="230"/>
      <c r="H145" s="204"/>
    </row>
    <row r="146" spans="2:8">
      <c r="B146" s="211" t="s">
        <v>1709</v>
      </c>
      <c r="C146" s="212" t="s">
        <v>1710</v>
      </c>
      <c r="D146" s="213" t="s">
        <v>1582</v>
      </c>
      <c r="E146" s="214" t="s">
        <v>1441</v>
      </c>
      <c r="F146" s="215"/>
      <c r="G146" s="230"/>
      <c r="H146" s="204"/>
    </row>
    <row r="147" spans="2:8">
      <c r="B147" s="211" t="s">
        <v>1711</v>
      </c>
      <c r="C147" s="212" t="s">
        <v>1712</v>
      </c>
      <c r="D147" s="213" t="s">
        <v>1582</v>
      </c>
      <c r="E147" s="214" t="s">
        <v>1441</v>
      </c>
      <c r="F147" s="215"/>
      <c r="G147" s="230"/>
      <c r="H147" s="204"/>
    </row>
    <row r="148" spans="2:8">
      <c r="B148" s="211" t="s">
        <v>1713</v>
      </c>
      <c r="C148" s="212" t="s">
        <v>1714</v>
      </c>
      <c r="D148" s="213" t="s">
        <v>1582</v>
      </c>
      <c r="E148" s="214" t="s">
        <v>1441</v>
      </c>
      <c r="F148" s="215"/>
      <c r="G148" s="230"/>
      <c r="H148" s="204"/>
    </row>
    <row r="149" spans="2:8">
      <c r="B149" s="211" t="s">
        <v>1715</v>
      </c>
      <c r="C149" s="212" t="s">
        <v>1716</v>
      </c>
      <c r="D149" s="213" t="s">
        <v>1582</v>
      </c>
      <c r="E149" s="214" t="s">
        <v>1441</v>
      </c>
      <c r="F149" s="215"/>
      <c r="G149" s="230"/>
      <c r="H149" s="204"/>
    </row>
    <row r="150" spans="2:8">
      <c r="B150" s="211" t="s">
        <v>1717</v>
      </c>
      <c r="C150" s="212" t="s">
        <v>1718</v>
      </c>
      <c r="D150" s="213" t="s">
        <v>1582</v>
      </c>
      <c r="E150" s="214" t="s">
        <v>1441</v>
      </c>
      <c r="F150" s="215"/>
      <c r="G150" s="230"/>
      <c r="H150" s="204"/>
    </row>
    <row r="151" spans="2:8">
      <c r="B151" s="211" t="s">
        <v>1719</v>
      </c>
      <c r="C151" s="212" t="s">
        <v>1720</v>
      </c>
      <c r="D151" s="213" t="s">
        <v>1582</v>
      </c>
      <c r="E151" s="214" t="s">
        <v>1441</v>
      </c>
      <c r="F151" s="215"/>
      <c r="G151" s="230"/>
      <c r="H151" s="204"/>
    </row>
    <row r="152" spans="2:8">
      <c r="B152" s="211" t="s">
        <v>1721</v>
      </c>
      <c r="C152" s="212" t="s">
        <v>1722</v>
      </c>
      <c r="D152" s="213" t="s">
        <v>1582</v>
      </c>
      <c r="E152" s="214" t="s">
        <v>1441</v>
      </c>
      <c r="F152" s="215"/>
      <c r="G152" s="230"/>
      <c r="H152" s="204"/>
    </row>
    <row r="153" spans="2:8">
      <c r="B153" s="211" t="s">
        <v>1723</v>
      </c>
      <c r="C153" s="212" t="s">
        <v>1724</v>
      </c>
      <c r="D153" s="213" t="s">
        <v>1582</v>
      </c>
      <c r="E153" s="214" t="s">
        <v>1441</v>
      </c>
      <c r="F153" s="215"/>
      <c r="G153" s="230"/>
      <c r="H153" s="204"/>
    </row>
    <row r="154" spans="2:8">
      <c r="B154" s="211" t="s">
        <v>1725</v>
      </c>
      <c r="C154" s="212" t="s">
        <v>1726</v>
      </c>
      <c r="D154" s="213" t="s">
        <v>1582</v>
      </c>
      <c r="E154" s="214" t="s">
        <v>1441</v>
      </c>
      <c r="F154" s="215"/>
      <c r="G154" s="230"/>
      <c r="H154" s="204"/>
    </row>
    <row r="155" spans="2:8">
      <c r="B155" s="211" t="s">
        <v>1727</v>
      </c>
      <c r="C155" s="212" t="s">
        <v>1728</v>
      </c>
      <c r="D155" s="213" t="s">
        <v>1582</v>
      </c>
      <c r="E155" s="214" t="s">
        <v>1441</v>
      </c>
      <c r="F155" s="215"/>
      <c r="G155" s="230"/>
      <c r="H155" s="204"/>
    </row>
    <row r="156" spans="2:8">
      <c r="B156" s="211" t="s">
        <v>1729</v>
      </c>
      <c r="C156" s="212" t="s">
        <v>1730</v>
      </c>
      <c r="D156" s="213" t="s">
        <v>1582</v>
      </c>
      <c r="E156" s="214" t="s">
        <v>1441</v>
      </c>
      <c r="F156" s="215"/>
      <c r="G156" s="230"/>
      <c r="H156" s="204"/>
    </row>
    <row r="157" spans="2:8">
      <c r="B157" s="211" t="s">
        <v>1731</v>
      </c>
      <c r="C157" s="212" t="s">
        <v>1732</v>
      </c>
      <c r="D157" s="213" t="s">
        <v>1582</v>
      </c>
      <c r="E157" s="214" t="s">
        <v>1441</v>
      </c>
      <c r="F157" s="215"/>
      <c r="G157" s="230"/>
      <c r="H157" s="204"/>
    </row>
    <row r="158" spans="2:8">
      <c r="B158" s="211" t="s">
        <v>1733</v>
      </c>
      <c r="C158" s="212" t="s">
        <v>1734</v>
      </c>
      <c r="D158" s="213" t="s">
        <v>1582</v>
      </c>
      <c r="E158" s="214" t="s">
        <v>1441</v>
      </c>
      <c r="F158" s="215"/>
      <c r="G158" s="230"/>
      <c r="H158" s="204"/>
    </row>
    <row r="159" spans="2:8">
      <c r="B159" s="211" t="s">
        <v>1735</v>
      </c>
      <c r="C159" s="212" t="s">
        <v>1736</v>
      </c>
      <c r="D159" s="213" t="s">
        <v>1582</v>
      </c>
      <c r="E159" s="214" t="s">
        <v>1441</v>
      </c>
      <c r="F159" s="215"/>
      <c r="G159" s="230"/>
      <c r="H159" s="204"/>
    </row>
    <row r="160" spans="2:8">
      <c r="B160" s="211" t="s">
        <v>1737</v>
      </c>
      <c r="C160" s="212" t="s">
        <v>1738</v>
      </c>
      <c r="D160" s="213" t="s">
        <v>1582</v>
      </c>
      <c r="E160" s="214" t="s">
        <v>1441</v>
      </c>
      <c r="F160" s="215"/>
      <c r="G160" s="230"/>
      <c r="H160" s="204"/>
    </row>
    <row r="161" spans="2:8">
      <c r="B161" s="211" t="s">
        <v>1739</v>
      </c>
      <c r="C161" s="212" t="s">
        <v>1740</v>
      </c>
      <c r="D161" s="213" t="s">
        <v>1582</v>
      </c>
      <c r="E161" s="214" t="s">
        <v>1441</v>
      </c>
      <c r="F161" s="215"/>
      <c r="G161" s="230"/>
      <c r="H161" s="204"/>
    </row>
    <row r="162" spans="2:8">
      <c r="B162" s="211" t="s">
        <v>1741</v>
      </c>
      <c r="C162" s="212" t="s">
        <v>1742</v>
      </c>
      <c r="D162" s="213" t="s">
        <v>1582</v>
      </c>
      <c r="E162" s="214" t="s">
        <v>1441</v>
      </c>
      <c r="F162" s="215"/>
      <c r="G162" s="230"/>
      <c r="H162" s="204"/>
    </row>
    <row r="163" spans="2:8" ht="17.100000000000001" customHeight="1">
      <c r="B163" s="211" t="s">
        <v>1743</v>
      </c>
      <c r="C163" s="212" t="s">
        <v>1744</v>
      </c>
      <c r="D163" s="213" t="s">
        <v>1582</v>
      </c>
      <c r="E163" s="214" t="s">
        <v>1441</v>
      </c>
      <c r="F163" s="215"/>
      <c r="G163" s="230"/>
      <c r="H163" s="204"/>
    </row>
    <row r="164" spans="2:8">
      <c r="B164" s="211" t="s">
        <v>1745</v>
      </c>
      <c r="C164" s="212" t="s">
        <v>1746</v>
      </c>
      <c r="D164" s="213" t="s">
        <v>1582</v>
      </c>
      <c r="E164" s="214" t="s">
        <v>1441</v>
      </c>
      <c r="F164" s="215"/>
      <c r="G164" s="230"/>
      <c r="H164" s="204"/>
    </row>
    <row r="165" spans="2:8">
      <c r="B165" s="211" t="s">
        <v>1747</v>
      </c>
      <c r="C165" s="212" t="s">
        <v>1748</v>
      </c>
      <c r="D165" s="213" t="s">
        <v>1582</v>
      </c>
      <c r="E165" s="214" t="s">
        <v>1441</v>
      </c>
      <c r="F165" s="215"/>
      <c r="G165" s="230"/>
      <c r="H165" s="204"/>
    </row>
    <row r="166" spans="2:8">
      <c r="B166" s="211" t="s">
        <v>1749</v>
      </c>
      <c r="C166" s="212" t="s">
        <v>1750</v>
      </c>
      <c r="D166" s="213" t="s">
        <v>1582</v>
      </c>
      <c r="E166" s="214" t="s">
        <v>1441</v>
      </c>
      <c r="F166" s="215"/>
      <c r="G166" s="230"/>
      <c r="H166" s="204"/>
    </row>
    <row r="167" spans="2:8">
      <c r="B167" s="211" t="s">
        <v>1751</v>
      </c>
      <c r="C167" s="212" t="s">
        <v>1752</v>
      </c>
      <c r="D167" s="213" t="s">
        <v>1582</v>
      </c>
      <c r="E167" s="214" t="s">
        <v>1441</v>
      </c>
      <c r="F167" s="215"/>
      <c r="G167" s="230"/>
      <c r="H167" s="204"/>
    </row>
    <row r="168" spans="2:8">
      <c r="B168" s="211" t="s">
        <v>1753</v>
      </c>
      <c r="C168" s="212" t="s">
        <v>1754</v>
      </c>
      <c r="D168" s="213" t="s">
        <v>1582</v>
      </c>
      <c r="E168" s="214" t="s">
        <v>1441</v>
      </c>
      <c r="F168" s="215"/>
      <c r="G168" s="230"/>
      <c r="H168" s="204"/>
    </row>
    <row r="169" spans="2:8">
      <c r="B169" s="211" t="s">
        <v>1755</v>
      </c>
      <c r="C169" s="212" t="s">
        <v>1756</v>
      </c>
      <c r="D169" s="213" t="s">
        <v>1582</v>
      </c>
      <c r="E169" s="214" t="s">
        <v>1441</v>
      </c>
      <c r="F169" s="215"/>
      <c r="G169" s="230"/>
      <c r="H169" s="204"/>
    </row>
    <row r="170" spans="2:8">
      <c r="B170" s="211" t="s">
        <v>1757</v>
      </c>
      <c r="C170" s="212" t="s">
        <v>1758</v>
      </c>
      <c r="D170" s="213" t="s">
        <v>1582</v>
      </c>
      <c r="E170" s="214" t="s">
        <v>1441</v>
      </c>
      <c r="F170" s="215"/>
      <c r="G170" s="230"/>
      <c r="H170" s="204"/>
    </row>
    <row r="171" spans="2:8">
      <c r="B171" s="211" t="s">
        <v>1759</v>
      </c>
      <c r="C171" s="212" t="s">
        <v>1760</v>
      </c>
      <c r="D171" s="213" t="s">
        <v>1582</v>
      </c>
      <c r="E171" s="214" t="s">
        <v>1441</v>
      </c>
      <c r="F171" s="215"/>
      <c r="G171" s="230"/>
      <c r="H171" s="204"/>
    </row>
    <row r="172" spans="2:8">
      <c r="B172" s="211" t="s">
        <v>1761</v>
      </c>
      <c r="C172" s="212" t="s">
        <v>1762</v>
      </c>
      <c r="D172" s="213" t="s">
        <v>1582</v>
      </c>
      <c r="E172" s="214" t="s">
        <v>1441</v>
      </c>
      <c r="F172" s="215"/>
      <c r="G172" s="230"/>
      <c r="H172" s="204"/>
    </row>
    <row r="173" spans="2:8">
      <c r="B173" s="211" t="s">
        <v>1763</v>
      </c>
      <c r="C173" s="212" t="s">
        <v>1764</v>
      </c>
      <c r="D173" s="213" t="s">
        <v>1582</v>
      </c>
      <c r="E173" s="214" t="s">
        <v>1441</v>
      </c>
      <c r="F173" s="215"/>
      <c r="G173" s="230"/>
      <c r="H173" s="204"/>
    </row>
    <row r="174" spans="2:8">
      <c r="B174" s="211" t="s">
        <v>1765</v>
      </c>
      <c r="C174" s="212" t="s">
        <v>1766</v>
      </c>
      <c r="D174" s="213" t="s">
        <v>1582</v>
      </c>
      <c r="E174" s="214" t="s">
        <v>1441</v>
      </c>
      <c r="F174" s="215"/>
      <c r="G174" s="230"/>
      <c r="H174" s="204"/>
    </row>
    <row r="175" spans="2:8">
      <c r="B175" s="211" t="s">
        <v>1767</v>
      </c>
      <c r="C175" s="212" t="s">
        <v>1768</v>
      </c>
      <c r="D175" s="213" t="s">
        <v>1582</v>
      </c>
      <c r="E175" s="214" t="s">
        <v>1441</v>
      </c>
      <c r="F175" s="215"/>
      <c r="G175" s="230"/>
      <c r="H175" s="204"/>
    </row>
    <row r="176" spans="2:8">
      <c r="B176" s="211" t="s">
        <v>1769</v>
      </c>
      <c r="C176" s="212" t="s">
        <v>1770</v>
      </c>
      <c r="D176" s="213" t="s">
        <v>1582</v>
      </c>
      <c r="E176" s="214" t="s">
        <v>1441</v>
      </c>
      <c r="F176" s="215"/>
      <c r="G176" s="230"/>
      <c r="H176" s="204"/>
    </row>
    <row r="177" spans="1:8">
      <c r="B177" s="211" t="s">
        <v>1771</v>
      </c>
      <c r="C177" s="212" t="s">
        <v>1772</v>
      </c>
      <c r="D177" s="213" t="s">
        <v>1582</v>
      </c>
      <c r="E177" s="214" t="s">
        <v>1441</v>
      </c>
      <c r="F177" s="215"/>
      <c r="G177" s="230"/>
      <c r="H177" s="204"/>
    </row>
    <row r="178" spans="1:8">
      <c r="B178" s="211" t="s">
        <v>1773</v>
      </c>
      <c r="C178" s="212" t="s">
        <v>1774</v>
      </c>
      <c r="D178" s="213" t="s">
        <v>1582</v>
      </c>
      <c r="E178" s="214" t="s">
        <v>1441</v>
      </c>
      <c r="F178" s="215"/>
      <c r="G178" s="230"/>
      <c r="H178" s="204"/>
    </row>
    <row r="179" spans="1:8">
      <c r="B179" s="211" t="s">
        <v>1775</v>
      </c>
      <c r="C179" s="212" t="s">
        <v>1776</v>
      </c>
      <c r="D179" s="213" t="s">
        <v>1582</v>
      </c>
      <c r="E179" s="214" t="s">
        <v>1441</v>
      </c>
      <c r="F179" s="215"/>
      <c r="G179" s="230"/>
      <c r="H179" s="204"/>
    </row>
    <row r="180" spans="1:8">
      <c r="B180" s="211" t="s">
        <v>1777</v>
      </c>
      <c r="C180" s="212" t="s">
        <v>1778</v>
      </c>
      <c r="D180" s="213" t="s">
        <v>1582</v>
      </c>
      <c r="E180" s="214" t="s">
        <v>1441</v>
      </c>
      <c r="F180" s="215"/>
      <c r="G180" s="230"/>
      <c r="H180" s="204"/>
    </row>
    <row r="181" spans="1:8">
      <c r="B181" s="211" t="s">
        <v>1779</v>
      </c>
      <c r="C181" s="212" t="s">
        <v>1780</v>
      </c>
      <c r="D181" s="213" t="s">
        <v>1582</v>
      </c>
      <c r="E181" s="214" t="s">
        <v>1441</v>
      </c>
      <c r="F181" s="215"/>
      <c r="G181" s="258"/>
      <c r="H181" s="204"/>
    </row>
    <row r="182" spans="1:8" ht="45.6" customHeight="1">
      <c r="B182" s="211" t="s">
        <v>1781</v>
      </c>
      <c r="C182" s="212" t="s">
        <v>1782</v>
      </c>
      <c r="D182" s="213" t="s">
        <v>1582</v>
      </c>
      <c r="E182" s="214" t="s">
        <v>1441</v>
      </c>
      <c r="F182" s="215"/>
      <c r="G182" s="230" t="s">
        <v>1783</v>
      </c>
      <c r="H182" s="204"/>
    </row>
    <row r="183" spans="1:8" ht="17.100000000000001" customHeight="1">
      <c r="B183" s="211" t="s">
        <v>1784</v>
      </c>
      <c r="C183" s="212" t="s">
        <v>1785</v>
      </c>
      <c r="D183" s="213" t="s">
        <v>1582</v>
      </c>
      <c r="E183" s="214" t="s">
        <v>1441</v>
      </c>
      <c r="F183" s="215"/>
      <c r="G183" s="230"/>
      <c r="H183" s="204"/>
    </row>
    <row r="184" spans="1:8">
      <c r="B184" s="211" t="s">
        <v>1786</v>
      </c>
      <c r="C184" s="212" t="s">
        <v>1787</v>
      </c>
      <c r="D184" s="213" t="s">
        <v>1582</v>
      </c>
      <c r="E184" s="214" t="s">
        <v>1441</v>
      </c>
      <c r="F184" s="215"/>
      <c r="G184" s="230"/>
      <c r="H184" s="204"/>
    </row>
    <row r="185" spans="1:8">
      <c r="B185" s="211" t="s">
        <v>1788</v>
      </c>
      <c r="C185" s="212" t="s">
        <v>1789</v>
      </c>
      <c r="D185" s="213" t="s">
        <v>1582</v>
      </c>
      <c r="E185" s="214" t="s">
        <v>1441</v>
      </c>
      <c r="F185" s="215"/>
      <c r="G185" s="230"/>
      <c r="H185" s="204"/>
    </row>
    <row r="186" spans="1:8">
      <c r="B186" s="211" t="s">
        <v>1790</v>
      </c>
      <c r="C186" s="212" t="s">
        <v>1791</v>
      </c>
      <c r="D186" s="213" t="s">
        <v>1582</v>
      </c>
      <c r="E186" s="214" t="s">
        <v>1441</v>
      </c>
      <c r="F186" s="215"/>
      <c r="G186" s="258"/>
      <c r="H186" s="204"/>
    </row>
    <row r="187" spans="1:8" ht="45.75" thickBot="1">
      <c r="B187" s="211" t="s">
        <v>1792</v>
      </c>
      <c r="C187" s="212" t="s">
        <v>1046</v>
      </c>
      <c r="D187" s="213">
        <v>14</v>
      </c>
      <c r="E187" s="214" t="s">
        <v>1441</v>
      </c>
      <c r="F187" s="215"/>
      <c r="G187" s="217" t="s">
        <v>1793</v>
      </c>
      <c r="H187" s="204"/>
    </row>
    <row r="188" spans="1:8">
      <c r="A188" s="243"/>
      <c r="B188" s="272"/>
      <c r="C188" s="273"/>
      <c r="D188" s="274"/>
      <c r="E188" s="227"/>
      <c r="F188" s="227"/>
      <c r="G188" s="276"/>
      <c r="H188" s="277"/>
    </row>
    <row r="189" spans="1:8" ht="17.25" thickBot="1">
      <c r="A189" s="243"/>
      <c r="B189" s="278"/>
      <c r="C189" s="279"/>
      <c r="D189" s="280"/>
      <c r="E189" s="281"/>
      <c r="F189" s="281"/>
      <c r="G189" s="283"/>
      <c r="H189" s="277"/>
    </row>
    <row r="190" spans="1:8" ht="18.75">
      <c r="B190" s="284" t="s">
        <v>1794</v>
      </c>
      <c r="C190" s="285"/>
      <c r="D190" s="286"/>
      <c r="E190" s="287"/>
      <c r="F190" s="287"/>
      <c r="G190" s="288"/>
      <c r="H190" s="204"/>
    </row>
    <row r="191" spans="1:8">
      <c r="B191" s="289" t="s">
        <v>1795</v>
      </c>
      <c r="C191" s="285"/>
      <c r="D191" s="286"/>
      <c r="E191" s="287"/>
      <c r="F191" s="287"/>
      <c r="G191" s="288"/>
      <c r="H191" s="204"/>
    </row>
    <row r="192" spans="1:8">
      <c r="B192" s="289" t="s">
        <v>1796</v>
      </c>
      <c r="C192" s="285"/>
      <c r="D192" s="286"/>
      <c r="E192" s="287"/>
      <c r="F192" s="287"/>
      <c r="G192" s="288"/>
      <c r="H192" s="204"/>
    </row>
    <row r="193" spans="2:8">
      <c r="B193" s="289" t="s">
        <v>1797</v>
      </c>
      <c r="C193" s="285"/>
      <c r="D193" s="286"/>
      <c r="E193" s="287"/>
      <c r="F193" s="287"/>
      <c r="G193" s="288"/>
      <c r="H193" s="204"/>
    </row>
    <row r="194" spans="2:8">
      <c r="B194" s="289" t="s">
        <v>1798</v>
      </c>
      <c r="C194" s="285"/>
      <c r="D194" s="286"/>
      <c r="E194" s="287"/>
      <c r="F194" s="287"/>
      <c r="G194" s="288"/>
      <c r="H194" s="204"/>
    </row>
    <row r="195" spans="2:8" ht="17.25" thickBot="1">
      <c r="B195" s="289" t="s">
        <v>1799</v>
      </c>
      <c r="C195" s="285"/>
      <c r="D195" s="286"/>
      <c r="E195" s="287"/>
      <c r="F195" s="287"/>
      <c r="G195" s="288"/>
      <c r="H195" s="204"/>
    </row>
    <row r="196" spans="2:8" ht="20.100000000000001" customHeight="1">
      <c r="B196" s="224"/>
      <c r="C196" s="224"/>
      <c r="D196" s="225"/>
      <c r="E196" s="226"/>
      <c r="F196" s="226"/>
      <c r="G196" s="224"/>
      <c r="H196" s="190"/>
    </row>
  </sheetData>
  <mergeCells count="1">
    <mergeCell ref="G45:G47"/>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A1:E897"/>
  <sheetViews>
    <sheetView showGridLines="0" zoomScaleNormal="100" workbookViewId="0"/>
  </sheetViews>
  <sheetFormatPr defaultColWidth="10.28515625" defaultRowHeight="16.5"/>
  <cols>
    <col min="1" max="1" width="2.7109375" style="8" customWidth="1"/>
    <col min="2" max="2" width="36.7109375" style="182" customWidth="1"/>
    <col min="3" max="3" width="47.42578125" style="182" customWidth="1"/>
    <col min="4" max="4" width="89.7109375" style="183" customWidth="1"/>
    <col min="5" max="5" width="2.7109375" style="8" customWidth="1"/>
    <col min="6" max="16384" width="10.28515625" style="8"/>
  </cols>
  <sheetData>
    <row r="1" spans="1:5" s="1" customFormat="1" ht="10.35" customHeight="1">
      <c r="B1" s="2"/>
      <c r="C1" s="2"/>
      <c r="D1" s="2"/>
    </row>
    <row r="2" spans="1:5" s="44" customFormat="1" ht="60" customHeight="1">
      <c r="A2" s="41"/>
      <c r="B2" s="42" t="s">
        <v>24</v>
      </c>
      <c r="C2" s="43"/>
      <c r="D2" s="43"/>
      <c r="E2" s="8"/>
    </row>
    <row r="3" spans="1:5" s="44" customFormat="1" ht="20.100000000000001" customHeight="1" thickBot="1">
      <c r="A3" s="45"/>
      <c r="B3" s="40"/>
      <c r="C3" s="40"/>
      <c r="D3" s="46"/>
      <c r="E3" s="8"/>
    </row>
    <row r="4" spans="1:5" ht="25.35" customHeight="1" thickBot="1">
      <c r="B4" s="47" t="s">
        <v>25</v>
      </c>
      <c r="C4" s="48" t="s">
        <v>26</v>
      </c>
      <c r="D4" s="49" t="s">
        <v>27</v>
      </c>
    </row>
    <row r="5" spans="1:5" ht="25.35" customHeight="1" thickBot="1">
      <c r="B5" s="579" t="s">
        <v>10824</v>
      </c>
      <c r="C5" s="580"/>
      <c r="D5" s="581"/>
    </row>
    <row r="6" spans="1:5">
      <c r="A6" s="44"/>
      <c r="B6" s="66" t="s">
        <v>30</v>
      </c>
      <c r="C6" s="58" t="s">
        <v>31</v>
      </c>
      <c r="D6" s="59" t="s">
        <v>32</v>
      </c>
    </row>
    <row r="7" spans="1:5" ht="17.25" thickBot="1">
      <c r="A7" s="44"/>
      <c r="B7" s="67"/>
      <c r="C7" s="68" t="s">
        <v>33</v>
      </c>
      <c r="D7" s="63"/>
    </row>
    <row r="8" spans="1:5">
      <c r="B8" s="582" t="s">
        <v>28</v>
      </c>
      <c r="C8" s="60" t="s">
        <v>10836</v>
      </c>
      <c r="D8" s="57" t="s">
        <v>32</v>
      </c>
    </row>
    <row r="9" spans="1:5" ht="17.25" thickBot="1">
      <c r="B9" s="67"/>
      <c r="C9" s="65" t="s">
        <v>10837</v>
      </c>
      <c r="D9" s="57"/>
    </row>
    <row r="10" spans="1:5">
      <c r="A10" s="44"/>
      <c r="B10" s="585" t="s">
        <v>34</v>
      </c>
      <c r="C10" s="58" t="s">
        <v>35</v>
      </c>
      <c r="D10" s="588" t="s">
        <v>29</v>
      </c>
    </row>
    <row r="11" spans="1:5">
      <c r="A11" s="44"/>
      <c r="B11" s="586"/>
      <c r="C11" s="54" t="s">
        <v>36</v>
      </c>
      <c r="D11" s="589"/>
    </row>
    <row r="12" spans="1:5">
      <c r="A12" s="44"/>
      <c r="B12" s="587"/>
      <c r="C12" s="60" t="s">
        <v>37</v>
      </c>
      <c r="D12" s="589"/>
    </row>
    <row r="13" spans="1:5" ht="17.25" thickBot="1">
      <c r="A13" s="44"/>
      <c r="B13" s="587"/>
      <c r="C13" s="71" t="s">
        <v>38</v>
      </c>
      <c r="D13" s="590"/>
    </row>
    <row r="14" spans="1:5">
      <c r="B14" s="577"/>
      <c r="C14" s="58" t="s">
        <v>10821</v>
      </c>
      <c r="D14" s="588" t="s">
        <v>10822</v>
      </c>
    </row>
    <row r="15" spans="1:5" ht="17.25" thickBot="1">
      <c r="B15" s="578"/>
      <c r="C15" s="71" t="s">
        <v>10823</v>
      </c>
      <c r="D15" s="594"/>
    </row>
    <row r="16" spans="1:5">
      <c r="A16" s="44"/>
      <c r="B16" s="591" t="s">
        <v>39</v>
      </c>
      <c r="C16" s="60" t="s">
        <v>40</v>
      </c>
      <c r="D16" s="593" t="s">
        <v>29</v>
      </c>
    </row>
    <row r="17" spans="1:4" ht="17.25" thickBot="1">
      <c r="A17" s="44"/>
      <c r="B17" s="592"/>
      <c r="C17" s="71" t="s">
        <v>41</v>
      </c>
      <c r="D17" s="590"/>
    </row>
    <row r="18" spans="1:4">
      <c r="A18" s="44"/>
      <c r="B18" s="591" t="s">
        <v>42</v>
      </c>
      <c r="C18" s="60" t="s">
        <v>40</v>
      </c>
      <c r="D18" s="593" t="s">
        <v>29</v>
      </c>
    </row>
    <row r="19" spans="1:4" ht="17.25" thickBot="1">
      <c r="A19" s="44"/>
      <c r="B19" s="592"/>
      <c r="C19" s="71" t="s">
        <v>41</v>
      </c>
      <c r="D19" s="590"/>
    </row>
    <row r="20" spans="1:4">
      <c r="A20" s="44"/>
      <c r="B20" s="591" t="s">
        <v>43</v>
      </c>
      <c r="C20" s="60" t="s">
        <v>40</v>
      </c>
      <c r="D20" s="593" t="s">
        <v>29</v>
      </c>
    </row>
    <row r="21" spans="1:4" ht="17.25" thickBot="1">
      <c r="A21" s="44"/>
      <c r="B21" s="592"/>
      <c r="C21" s="71" t="s">
        <v>41</v>
      </c>
      <c r="D21" s="590"/>
    </row>
    <row r="22" spans="1:4">
      <c r="A22" s="44"/>
      <c r="B22" s="591" t="s">
        <v>44</v>
      </c>
      <c r="C22" s="60" t="s">
        <v>45</v>
      </c>
      <c r="D22" s="588" t="s">
        <v>29</v>
      </c>
    </row>
    <row r="23" spans="1:4">
      <c r="A23" s="44"/>
      <c r="B23" s="587"/>
      <c r="C23" s="60" t="s">
        <v>46</v>
      </c>
      <c r="D23" s="589"/>
    </row>
    <row r="24" spans="1:4">
      <c r="B24" s="587"/>
      <c r="C24" s="54" t="s">
        <v>47</v>
      </c>
      <c r="D24" s="589"/>
    </row>
    <row r="25" spans="1:4">
      <c r="B25" s="587"/>
      <c r="C25" s="154" t="s">
        <v>48</v>
      </c>
      <c r="D25" s="589"/>
    </row>
    <row r="26" spans="1:4">
      <c r="A26" s="44"/>
      <c r="B26" s="587"/>
      <c r="C26" s="60" t="s">
        <v>10838</v>
      </c>
      <c r="D26" s="589"/>
    </row>
    <row r="27" spans="1:4" ht="17.25" thickBot="1">
      <c r="A27" s="44"/>
      <c r="B27" s="592"/>
      <c r="C27" s="71" t="s">
        <v>10839</v>
      </c>
      <c r="D27" s="590"/>
    </row>
    <row r="28" spans="1:4" ht="25.35" customHeight="1" thickBot="1">
      <c r="A28" s="44"/>
      <c r="B28" s="50" t="s">
        <v>49</v>
      </c>
      <c r="C28" s="72"/>
      <c r="D28" s="73"/>
    </row>
    <row r="29" spans="1:4">
      <c r="A29" s="44"/>
      <c r="B29" s="595" t="s">
        <v>1</v>
      </c>
      <c r="C29" s="58" t="s">
        <v>50</v>
      </c>
      <c r="D29" s="59" t="s">
        <v>32</v>
      </c>
    </row>
    <row r="30" spans="1:4">
      <c r="A30" s="44"/>
      <c r="B30" s="596"/>
      <c r="C30" s="60" t="s">
        <v>51</v>
      </c>
      <c r="D30" s="57"/>
    </row>
    <row r="31" spans="1:4">
      <c r="A31" s="44"/>
      <c r="B31" s="596"/>
      <c r="C31" s="60" t="s">
        <v>52</v>
      </c>
      <c r="D31" s="57"/>
    </row>
    <row r="32" spans="1:4" ht="17.25" thickBot="1">
      <c r="A32" s="44"/>
      <c r="B32" s="587"/>
      <c r="C32" s="60" t="s">
        <v>53</v>
      </c>
      <c r="D32" s="57"/>
    </row>
    <row r="33" spans="1:4">
      <c r="A33" s="44"/>
      <c r="B33" s="53" t="s">
        <v>54</v>
      </c>
      <c r="C33" s="58" t="s">
        <v>55</v>
      </c>
      <c r="D33" s="59" t="s">
        <v>32</v>
      </c>
    </row>
    <row r="34" spans="1:4">
      <c r="A34" s="44"/>
      <c r="B34" s="56"/>
      <c r="C34" s="60" t="s">
        <v>56</v>
      </c>
      <c r="D34" s="57"/>
    </row>
    <row r="35" spans="1:4">
      <c r="A35" s="44"/>
      <c r="B35" s="56"/>
      <c r="C35" s="60" t="s">
        <v>57</v>
      </c>
      <c r="D35" s="57"/>
    </row>
    <row r="36" spans="1:4">
      <c r="A36" s="44"/>
      <c r="B36" s="61"/>
      <c r="C36" s="60" t="s">
        <v>58</v>
      </c>
      <c r="D36" s="57"/>
    </row>
    <row r="37" spans="1:4">
      <c r="A37" s="44"/>
      <c r="B37" s="61"/>
      <c r="C37" s="60" t="s">
        <v>59</v>
      </c>
      <c r="D37" s="57"/>
    </row>
    <row r="38" spans="1:4">
      <c r="A38" s="44"/>
      <c r="B38" s="61"/>
      <c r="C38" s="60" t="s">
        <v>60</v>
      </c>
      <c r="D38" s="57"/>
    </row>
    <row r="39" spans="1:4">
      <c r="A39" s="44"/>
      <c r="B39" s="61"/>
      <c r="C39" s="60" t="s">
        <v>61</v>
      </c>
      <c r="D39" s="57"/>
    </row>
    <row r="40" spans="1:4">
      <c r="A40" s="44"/>
      <c r="B40" s="61"/>
      <c r="C40" s="60" t="s">
        <v>62</v>
      </c>
      <c r="D40" s="57"/>
    </row>
    <row r="41" spans="1:4">
      <c r="A41" s="44"/>
      <c r="B41" s="61"/>
      <c r="C41" s="60" t="s">
        <v>63</v>
      </c>
      <c r="D41" s="57"/>
    </row>
    <row r="42" spans="1:4">
      <c r="A42" s="44"/>
      <c r="B42" s="61"/>
      <c r="C42" s="60" t="s">
        <v>64</v>
      </c>
      <c r="D42" s="57"/>
    </row>
    <row r="43" spans="1:4">
      <c r="A43" s="44"/>
      <c r="B43" s="61"/>
      <c r="C43" s="60" t="s">
        <v>65</v>
      </c>
      <c r="D43" s="57"/>
    </row>
    <row r="44" spans="1:4">
      <c r="A44" s="44"/>
      <c r="B44" s="61"/>
      <c r="C44" s="60" t="s">
        <v>66</v>
      </c>
      <c r="D44" s="57"/>
    </row>
    <row r="45" spans="1:4">
      <c r="A45" s="44"/>
      <c r="B45" s="61"/>
      <c r="C45" s="60" t="s">
        <v>67</v>
      </c>
      <c r="D45" s="57"/>
    </row>
    <row r="46" spans="1:4">
      <c r="A46" s="44"/>
      <c r="B46" s="61"/>
      <c r="C46" s="60" t="s">
        <v>68</v>
      </c>
      <c r="D46" s="57"/>
    </row>
    <row r="47" spans="1:4">
      <c r="A47" s="44"/>
      <c r="B47" s="61"/>
      <c r="C47" s="60" t="s">
        <v>69</v>
      </c>
      <c r="D47" s="57"/>
    </row>
    <row r="48" spans="1:4">
      <c r="A48" s="44"/>
      <c r="B48" s="61"/>
      <c r="C48" s="60" t="s">
        <v>70</v>
      </c>
      <c r="D48" s="57"/>
    </row>
    <row r="49" spans="1:4">
      <c r="A49" s="44"/>
      <c r="B49" s="61"/>
      <c r="C49" s="60" t="s">
        <v>71</v>
      </c>
      <c r="D49" s="57"/>
    </row>
    <row r="50" spans="1:4">
      <c r="A50" s="44"/>
      <c r="B50" s="61"/>
      <c r="C50" s="60" t="s">
        <v>72</v>
      </c>
      <c r="D50" s="57"/>
    </row>
    <row r="51" spans="1:4">
      <c r="A51" s="44"/>
      <c r="B51" s="61"/>
      <c r="C51" s="60" t="s">
        <v>73</v>
      </c>
      <c r="D51" s="57"/>
    </row>
    <row r="52" spans="1:4">
      <c r="A52" s="44"/>
      <c r="B52" s="61"/>
      <c r="C52" s="60" t="s">
        <v>74</v>
      </c>
      <c r="D52" s="57"/>
    </row>
    <row r="53" spans="1:4">
      <c r="A53" s="44"/>
      <c r="B53" s="61"/>
      <c r="C53" s="60" t="s">
        <v>75</v>
      </c>
      <c r="D53" s="57"/>
    </row>
    <row r="54" spans="1:4">
      <c r="A54" s="44"/>
      <c r="B54" s="61"/>
      <c r="C54" s="60" t="s">
        <v>76</v>
      </c>
      <c r="D54" s="57"/>
    </row>
    <row r="55" spans="1:4">
      <c r="A55" s="44"/>
      <c r="B55" s="61"/>
      <c r="C55" s="60" t="s">
        <v>77</v>
      </c>
      <c r="D55" s="57"/>
    </row>
    <row r="56" spans="1:4">
      <c r="A56" s="44"/>
      <c r="B56" s="61"/>
      <c r="C56" s="60" t="s">
        <v>78</v>
      </c>
      <c r="D56" s="57"/>
    </row>
    <row r="57" spans="1:4">
      <c r="A57" s="44"/>
      <c r="B57" s="61"/>
      <c r="C57" s="60" t="s">
        <v>79</v>
      </c>
      <c r="D57" s="57"/>
    </row>
    <row r="58" spans="1:4">
      <c r="A58" s="44"/>
      <c r="B58" s="61"/>
      <c r="C58" s="60" t="s">
        <v>80</v>
      </c>
      <c r="D58" s="57"/>
    </row>
    <row r="59" spans="1:4">
      <c r="A59" s="44"/>
      <c r="B59" s="61"/>
      <c r="C59" s="60" t="s">
        <v>81</v>
      </c>
      <c r="D59" s="57"/>
    </row>
    <row r="60" spans="1:4">
      <c r="A60" s="44"/>
      <c r="B60" s="61"/>
      <c r="C60" s="60" t="s">
        <v>82</v>
      </c>
      <c r="D60" s="57"/>
    </row>
    <row r="61" spans="1:4">
      <c r="A61" s="44"/>
      <c r="B61" s="61"/>
      <c r="C61" s="60" t="s">
        <v>83</v>
      </c>
      <c r="D61" s="57"/>
    </row>
    <row r="62" spans="1:4">
      <c r="A62" s="44"/>
      <c r="B62" s="61"/>
      <c r="C62" s="60" t="s">
        <v>84</v>
      </c>
      <c r="D62" s="57"/>
    </row>
    <row r="63" spans="1:4">
      <c r="A63" s="44"/>
      <c r="B63" s="61"/>
      <c r="C63" s="60" t="s">
        <v>85</v>
      </c>
      <c r="D63" s="57"/>
    </row>
    <row r="64" spans="1:4">
      <c r="A64" s="44"/>
      <c r="B64" s="61"/>
      <c r="C64" s="60" t="s">
        <v>86</v>
      </c>
      <c r="D64" s="57"/>
    </row>
    <row r="65" spans="1:4">
      <c r="A65" s="44"/>
      <c r="B65" s="61"/>
      <c r="C65" s="60" t="s">
        <v>87</v>
      </c>
      <c r="D65" s="57"/>
    </row>
    <row r="66" spans="1:4">
      <c r="A66" s="44"/>
      <c r="B66" s="61"/>
      <c r="C66" s="60" t="s">
        <v>88</v>
      </c>
      <c r="D66" s="57"/>
    </row>
    <row r="67" spans="1:4">
      <c r="A67" s="44"/>
      <c r="B67" s="61"/>
      <c r="C67" s="60" t="s">
        <v>89</v>
      </c>
      <c r="D67" s="57"/>
    </row>
    <row r="68" spans="1:4">
      <c r="A68" s="44"/>
      <c r="B68" s="61"/>
      <c r="C68" s="60" t="s">
        <v>90</v>
      </c>
      <c r="D68" s="57"/>
    </row>
    <row r="69" spans="1:4">
      <c r="A69" s="44"/>
      <c r="B69" s="61"/>
      <c r="C69" s="60" t="s">
        <v>91</v>
      </c>
      <c r="D69" s="57"/>
    </row>
    <row r="70" spans="1:4">
      <c r="A70" s="44"/>
      <c r="B70" s="61"/>
      <c r="C70" s="60" t="s">
        <v>92</v>
      </c>
      <c r="D70" s="57"/>
    </row>
    <row r="71" spans="1:4">
      <c r="A71" s="44"/>
      <c r="B71" s="61"/>
      <c r="C71" s="60" t="s">
        <v>93</v>
      </c>
      <c r="D71" s="57"/>
    </row>
    <row r="72" spans="1:4">
      <c r="A72" s="44"/>
      <c r="B72" s="61"/>
      <c r="C72" s="60" t="s">
        <v>94</v>
      </c>
      <c r="D72" s="57"/>
    </row>
    <row r="73" spans="1:4">
      <c r="A73" s="44"/>
      <c r="B73" s="61"/>
      <c r="C73" s="60" t="s">
        <v>95</v>
      </c>
      <c r="D73" s="57"/>
    </row>
    <row r="74" spans="1:4" ht="17.25" thickBot="1">
      <c r="A74" s="44"/>
      <c r="B74" s="61"/>
      <c r="C74" s="60" t="s">
        <v>96</v>
      </c>
      <c r="D74" s="57"/>
    </row>
    <row r="75" spans="1:4">
      <c r="A75" s="44"/>
      <c r="B75" s="53" t="s">
        <v>97</v>
      </c>
      <c r="C75" s="58" t="s">
        <v>98</v>
      </c>
      <c r="D75" s="59" t="s">
        <v>32</v>
      </c>
    </row>
    <row r="76" spans="1:4">
      <c r="A76" s="44"/>
      <c r="B76" s="61"/>
      <c r="C76" s="60" t="s">
        <v>99</v>
      </c>
      <c r="D76" s="57"/>
    </row>
    <row r="77" spans="1:4">
      <c r="A77" s="44"/>
      <c r="B77" s="61"/>
      <c r="C77" s="60" t="s">
        <v>100</v>
      </c>
      <c r="D77" s="57"/>
    </row>
    <row r="78" spans="1:4">
      <c r="A78" s="44"/>
      <c r="B78" s="61"/>
      <c r="C78" s="60" t="s">
        <v>101</v>
      </c>
      <c r="D78" s="57"/>
    </row>
    <row r="79" spans="1:4">
      <c r="A79" s="44"/>
      <c r="B79" s="61"/>
      <c r="C79" s="60" t="s">
        <v>102</v>
      </c>
      <c r="D79" s="57"/>
    </row>
    <row r="80" spans="1:4">
      <c r="A80" s="44"/>
      <c r="B80" s="61"/>
      <c r="C80" s="60" t="s">
        <v>103</v>
      </c>
      <c r="D80" s="57"/>
    </row>
    <row r="81" spans="1:4">
      <c r="A81" s="44"/>
      <c r="B81" s="61"/>
      <c r="C81" s="60" t="s">
        <v>104</v>
      </c>
      <c r="D81" s="57"/>
    </row>
    <row r="82" spans="1:4">
      <c r="A82" s="44"/>
      <c r="B82" s="61"/>
      <c r="C82" s="60" t="s">
        <v>105</v>
      </c>
      <c r="D82" s="57"/>
    </row>
    <row r="83" spans="1:4">
      <c r="A83" s="44"/>
      <c r="B83" s="61"/>
      <c r="C83" s="60" t="s">
        <v>106</v>
      </c>
      <c r="D83" s="57"/>
    </row>
    <row r="84" spans="1:4">
      <c r="A84" s="44"/>
      <c r="B84" s="61"/>
      <c r="C84" s="60" t="s">
        <v>107</v>
      </c>
      <c r="D84" s="57"/>
    </row>
    <row r="85" spans="1:4">
      <c r="A85" s="44"/>
      <c r="B85" s="61"/>
      <c r="C85" s="60" t="s">
        <v>108</v>
      </c>
      <c r="D85" s="57"/>
    </row>
    <row r="86" spans="1:4">
      <c r="A86" s="44"/>
      <c r="B86" s="61"/>
      <c r="C86" s="60" t="s">
        <v>109</v>
      </c>
      <c r="D86" s="57"/>
    </row>
    <row r="87" spans="1:4">
      <c r="A87" s="44"/>
      <c r="B87" s="61"/>
      <c r="C87" s="60" t="s">
        <v>110</v>
      </c>
      <c r="D87" s="57"/>
    </row>
    <row r="88" spans="1:4">
      <c r="A88" s="44"/>
      <c r="B88" s="61"/>
      <c r="C88" s="60" t="s">
        <v>111</v>
      </c>
      <c r="D88" s="57"/>
    </row>
    <row r="89" spans="1:4">
      <c r="A89" s="44"/>
      <c r="B89" s="61"/>
      <c r="C89" s="60" t="s">
        <v>112</v>
      </c>
      <c r="D89" s="57"/>
    </row>
    <row r="90" spans="1:4">
      <c r="A90" s="44"/>
      <c r="B90" s="61"/>
      <c r="C90" s="60" t="s">
        <v>113</v>
      </c>
      <c r="D90" s="57"/>
    </row>
    <row r="91" spans="1:4">
      <c r="A91" s="44"/>
      <c r="B91" s="61"/>
      <c r="C91" s="60" t="s">
        <v>114</v>
      </c>
      <c r="D91" s="57"/>
    </row>
    <row r="92" spans="1:4">
      <c r="A92" s="44"/>
      <c r="B92" s="61"/>
      <c r="C92" s="60" t="s">
        <v>115</v>
      </c>
      <c r="D92" s="57"/>
    </row>
    <row r="93" spans="1:4">
      <c r="A93" s="44"/>
      <c r="B93" s="61"/>
      <c r="C93" s="60" t="s">
        <v>116</v>
      </c>
      <c r="D93" s="57"/>
    </row>
    <row r="94" spans="1:4">
      <c r="A94" s="44"/>
      <c r="B94" s="61"/>
      <c r="C94" s="60" t="s">
        <v>117</v>
      </c>
      <c r="D94" s="57"/>
    </row>
    <row r="95" spans="1:4">
      <c r="A95" s="44"/>
      <c r="B95" s="61"/>
      <c r="C95" s="60" t="s">
        <v>118</v>
      </c>
      <c r="D95" s="57"/>
    </row>
    <row r="96" spans="1:4">
      <c r="A96" s="44"/>
      <c r="B96" s="61"/>
      <c r="C96" s="60" t="s">
        <v>119</v>
      </c>
      <c r="D96" s="57"/>
    </row>
    <row r="97" spans="1:4">
      <c r="A97" s="44"/>
      <c r="B97" s="61"/>
      <c r="C97" s="60" t="s">
        <v>120</v>
      </c>
      <c r="D97" s="57"/>
    </row>
    <row r="98" spans="1:4">
      <c r="A98" s="44"/>
      <c r="B98" s="61"/>
      <c r="C98" s="60" t="s">
        <v>121</v>
      </c>
      <c r="D98" s="57"/>
    </row>
    <row r="99" spans="1:4">
      <c r="A99" s="44"/>
      <c r="B99" s="61"/>
      <c r="C99" s="60" t="s">
        <v>122</v>
      </c>
      <c r="D99" s="57"/>
    </row>
    <row r="100" spans="1:4">
      <c r="A100" s="44"/>
      <c r="B100" s="61"/>
      <c r="C100" s="60" t="s">
        <v>123</v>
      </c>
      <c r="D100" s="57"/>
    </row>
    <row r="101" spans="1:4">
      <c r="A101" s="44"/>
      <c r="B101" s="61"/>
      <c r="C101" s="60" t="s">
        <v>124</v>
      </c>
      <c r="D101" s="57"/>
    </row>
    <row r="102" spans="1:4">
      <c r="A102" s="44"/>
      <c r="B102" s="61"/>
      <c r="C102" s="60" t="s">
        <v>125</v>
      </c>
      <c r="D102" s="57"/>
    </row>
    <row r="103" spans="1:4">
      <c r="A103" s="44"/>
      <c r="B103" s="61"/>
      <c r="C103" s="60" t="s">
        <v>126</v>
      </c>
      <c r="D103" s="57"/>
    </row>
    <row r="104" spans="1:4">
      <c r="A104" s="44"/>
      <c r="B104" s="61"/>
      <c r="C104" s="60" t="s">
        <v>127</v>
      </c>
      <c r="D104" s="57"/>
    </row>
    <row r="105" spans="1:4">
      <c r="A105" s="44"/>
      <c r="B105" s="61"/>
      <c r="C105" s="60" t="s">
        <v>128</v>
      </c>
      <c r="D105" s="57"/>
    </row>
    <row r="106" spans="1:4">
      <c r="A106" s="44"/>
      <c r="B106" s="61"/>
      <c r="C106" s="60" t="s">
        <v>129</v>
      </c>
      <c r="D106" s="57"/>
    </row>
    <row r="107" spans="1:4">
      <c r="A107" s="44"/>
      <c r="B107" s="61"/>
      <c r="C107" s="60" t="s">
        <v>130</v>
      </c>
      <c r="D107" s="57"/>
    </row>
    <row r="108" spans="1:4">
      <c r="A108" s="44"/>
      <c r="B108" s="61"/>
      <c r="C108" s="60" t="s">
        <v>131</v>
      </c>
      <c r="D108" s="57"/>
    </row>
    <row r="109" spans="1:4">
      <c r="A109" s="44"/>
      <c r="B109" s="61"/>
      <c r="C109" s="60" t="s">
        <v>132</v>
      </c>
      <c r="D109" s="57"/>
    </row>
    <row r="110" spans="1:4">
      <c r="A110" s="44"/>
      <c r="B110" s="61"/>
      <c r="C110" s="60" t="s">
        <v>133</v>
      </c>
      <c r="D110" s="57"/>
    </row>
    <row r="111" spans="1:4">
      <c r="A111" s="44"/>
      <c r="B111" s="61"/>
      <c r="C111" s="60" t="s">
        <v>134</v>
      </c>
      <c r="D111" s="57"/>
    </row>
    <row r="112" spans="1:4">
      <c r="A112" s="44"/>
      <c r="B112" s="61"/>
      <c r="C112" s="60" t="s">
        <v>135</v>
      </c>
      <c r="D112" s="57"/>
    </row>
    <row r="113" spans="1:4">
      <c r="A113" s="44"/>
      <c r="B113" s="61"/>
      <c r="C113" s="60" t="s">
        <v>136</v>
      </c>
      <c r="D113" s="57"/>
    </row>
    <row r="114" spans="1:4">
      <c r="A114" s="44"/>
      <c r="B114" s="61"/>
      <c r="C114" s="60" t="s">
        <v>137</v>
      </c>
      <c r="D114" s="57"/>
    </row>
    <row r="115" spans="1:4">
      <c r="A115" s="44"/>
      <c r="B115" s="61"/>
      <c r="C115" s="60" t="s">
        <v>138</v>
      </c>
      <c r="D115" s="57"/>
    </row>
    <row r="116" spans="1:4">
      <c r="A116" s="44"/>
      <c r="B116" s="61"/>
      <c r="C116" s="60" t="s">
        <v>139</v>
      </c>
      <c r="D116" s="57"/>
    </row>
    <row r="117" spans="1:4">
      <c r="A117" s="44"/>
      <c r="B117" s="61"/>
      <c r="C117" s="60" t="s">
        <v>140</v>
      </c>
      <c r="D117" s="57"/>
    </row>
    <row r="118" spans="1:4">
      <c r="A118" s="44"/>
      <c r="B118" s="61"/>
      <c r="C118" s="60" t="s">
        <v>141</v>
      </c>
      <c r="D118" s="57"/>
    </row>
    <row r="119" spans="1:4">
      <c r="A119" s="44"/>
      <c r="B119" s="61"/>
      <c r="C119" s="60" t="s">
        <v>142</v>
      </c>
      <c r="D119" s="57"/>
    </row>
    <row r="120" spans="1:4">
      <c r="A120" s="44"/>
      <c r="B120" s="61"/>
      <c r="C120" s="60" t="s">
        <v>143</v>
      </c>
      <c r="D120" s="57"/>
    </row>
    <row r="121" spans="1:4">
      <c r="A121" s="44"/>
      <c r="B121" s="61"/>
      <c r="C121" s="60" t="s">
        <v>144</v>
      </c>
      <c r="D121" s="57"/>
    </row>
    <row r="122" spans="1:4">
      <c r="A122" s="44"/>
      <c r="B122" s="61"/>
      <c r="C122" s="60" t="s">
        <v>145</v>
      </c>
      <c r="D122" s="57"/>
    </row>
    <row r="123" spans="1:4">
      <c r="A123" s="44"/>
      <c r="B123" s="61"/>
      <c r="C123" s="60" t="s">
        <v>146</v>
      </c>
      <c r="D123" s="57"/>
    </row>
    <row r="124" spans="1:4">
      <c r="A124" s="44"/>
      <c r="B124" s="61"/>
      <c r="C124" s="60" t="s">
        <v>147</v>
      </c>
      <c r="D124" s="57"/>
    </row>
    <row r="125" spans="1:4">
      <c r="A125" s="44"/>
      <c r="B125" s="61"/>
      <c r="C125" s="60" t="s">
        <v>148</v>
      </c>
      <c r="D125" s="57"/>
    </row>
    <row r="126" spans="1:4">
      <c r="A126" s="44"/>
      <c r="B126" s="61"/>
      <c r="C126" s="60" t="s">
        <v>149</v>
      </c>
      <c r="D126" s="57"/>
    </row>
    <row r="127" spans="1:4">
      <c r="A127" s="44"/>
      <c r="B127" s="61"/>
      <c r="C127" s="60" t="s">
        <v>150</v>
      </c>
      <c r="D127" s="57"/>
    </row>
    <row r="128" spans="1:4">
      <c r="A128" s="44"/>
      <c r="B128" s="61"/>
      <c r="C128" s="60" t="s">
        <v>151</v>
      </c>
      <c r="D128" s="57"/>
    </row>
    <row r="129" spans="1:4">
      <c r="A129" s="44"/>
      <c r="B129" s="61"/>
      <c r="C129" s="60" t="s">
        <v>152</v>
      </c>
      <c r="D129" s="57"/>
    </row>
    <row r="130" spans="1:4">
      <c r="A130" s="44"/>
      <c r="B130" s="61"/>
      <c r="C130" s="60" t="s">
        <v>153</v>
      </c>
      <c r="D130" s="57"/>
    </row>
    <row r="131" spans="1:4">
      <c r="A131" s="44"/>
      <c r="B131" s="61"/>
      <c r="C131" s="60" t="s">
        <v>154</v>
      </c>
      <c r="D131" s="57"/>
    </row>
    <row r="132" spans="1:4">
      <c r="A132" s="44"/>
      <c r="B132" s="61"/>
      <c r="C132" s="60" t="s">
        <v>155</v>
      </c>
      <c r="D132" s="57"/>
    </row>
    <row r="133" spans="1:4">
      <c r="A133" s="44"/>
      <c r="B133" s="61"/>
      <c r="C133" s="60" t="s">
        <v>156</v>
      </c>
      <c r="D133" s="57"/>
    </row>
    <row r="134" spans="1:4">
      <c r="A134" s="44"/>
      <c r="B134" s="61"/>
      <c r="C134" s="60" t="s">
        <v>157</v>
      </c>
      <c r="D134" s="57"/>
    </row>
    <row r="135" spans="1:4">
      <c r="A135" s="44"/>
      <c r="B135" s="61"/>
      <c r="C135" s="60" t="s">
        <v>158</v>
      </c>
      <c r="D135" s="57"/>
    </row>
    <row r="136" spans="1:4">
      <c r="A136" s="44"/>
      <c r="B136" s="61"/>
      <c r="C136" s="60" t="s">
        <v>159</v>
      </c>
      <c r="D136" s="57"/>
    </row>
    <row r="137" spans="1:4">
      <c r="A137" s="44"/>
      <c r="B137" s="61"/>
      <c r="C137" s="60" t="s">
        <v>160</v>
      </c>
      <c r="D137" s="57"/>
    </row>
    <row r="138" spans="1:4">
      <c r="A138" s="44"/>
      <c r="B138" s="61"/>
      <c r="C138" s="60" t="s">
        <v>161</v>
      </c>
      <c r="D138" s="57"/>
    </row>
    <row r="139" spans="1:4" ht="17.25" thickBot="1">
      <c r="A139" s="44"/>
      <c r="B139" s="61"/>
      <c r="C139" s="60" t="s">
        <v>162</v>
      </c>
      <c r="D139" s="57"/>
    </row>
    <row r="140" spans="1:4" ht="17.25" thickBot="1">
      <c r="A140" s="44"/>
      <c r="B140" s="74" t="s">
        <v>4</v>
      </c>
      <c r="C140" s="75" t="s">
        <v>163</v>
      </c>
      <c r="D140" s="59" t="s">
        <v>164</v>
      </c>
    </row>
    <row r="141" spans="1:4" ht="17.25" thickBot="1">
      <c r="A141" s="44"/>
      <c r="B141" s="74" t="s">
        <v>5</v>
      </c>
      <c r="C141" s="75" t="s">
        <v>163</v>
      </c>
      <c r="D141" s="59" t="s">
        <v>164</v>
      </c>
    </row>
    <row r="142" spans="1:4">
      <c r="B142" s="76" t="s">
        <v>165</v>
      </c>
      <c r="C142" s="77" t="s">
        <v>166</v>
      </c>
      <c r="D142" s="78" t="s">
        <v>32</v>
      </c>
    </row>
    <row r="143" spans="1:4" ht="17.25" thickBot="1">
      <c r="B143" s="79"/>
      <c r="C143" s="68" t="s">
        <v>167</v>
      </c>
      <c r="D143" s="80"/>
    </row>
    <row r="144" spans="1:4" ht="17.25" thickBot="1">
      <c r="A144" s="44"/>
      <c r="B144" s="74" t="s">
        <v>168</v>
      </c>
      <c r="C144" s="75" t="s">
        <v>163</v>
      </c>
      <c r="D144" s="59" t="s">
        <v>164</v>
      </c>
    </row>
    <row r="145" spans="1:4">
      <c r="B145" s="76" t="s">
        <v>169</v>
      </c>
      <c r="C145" s="77" t="s">
        <v>170</v>
      </c>
      <c r="D145" s="78" t="s">
        <v>32</v>
      </c>
    </row>
    <row r="146" spans="1:4">
      <c r="B146" s="81"/>
      <c r="C146" s="82" t="s">
        <v>171</v>
      </c>
      <c r="D146" s="83"/>
    </row>
    <row r="147" spans="1:4" ht="17.25" thickBot="1">
      <c r="B147" s="79"/>
      <c r="C147" s="68" t="s">
        <v>172</v>
      </c>
      <c r="D147" s="80"/>
    </row>
    <row r="148" spans="1:4" ht="17.25" thickBot="1">
      <c r="A148" s="44"/>
      <c r="B148" s="81"/>
      <c r="C148" s="62" t="s">
        <v>174</v>
      </c>
      <c r="D148" s="83"/>
    </row>
    <row r="149" spans="1:4">
      <c r="A149" s="44"/>
      <c r="B149" s="53" t="s">
        <v>30</v>
      </c>
      <c r="C149" s="58" t="s">
        <v>177</v>
      </c>
      <c r="D149" s="59" t="s">
        <v>32</v>
      </c>
    </row>
    <row r="150" spans="1:4">
      <c r="A150" s="44"/>
      <c r="B150" s="56"/>
      <c r="C150" s="60" t="s">
        <v>170</v>
      </c>
      <c r="D150" s="57"/>
    </row>
    <row r="151" spans="1:4">
      <c r="A151" s="44"/>
      <c r="B151" s="56"/>
      <c r="C151" s="60" t="s">
        <v>171</v>
      </c>
      <c r="D151" s="57"/>
    </row>
    <row r="152" spans="1:4">
      <c r="A152" s="44"/>
      <c r="B152" s="56"/>
      <c r="C152" s="60" t="s">
        <v>178</v>
      </c>
      <c r="D152" s="57"/>
    </row>
    <row r="153" spans="1:4">
      <c r="A153" s="44"/>
      <c r="B153" s="56"/>
      <c r="C153" s="60" t="s">
        <v>179</v>
      </c>
      <c r="D153" s="57"/>
    </row>
    <row r="154" spans="1:4">
      <c r="A154" s="44"/>
      <c r="B154" s="56"/>
      <c r="C154" s="60" t="s">
        <v>188</v>
      </c>
      <c r="D154" s="57"/>
    </row>
    <row r="155" spans="1:4">
      <c r="A155" s="44"/>
      <c r="B155" s="56"/>
      <c r="C155" s="60" t="s">
        <v>99</v>
      </c>
      <c r="D155" s="57"/>
    </row>
    <row r="156" spans="1:4">
      <c r="A156" s="44"/>
      <c r="B156" s="56"/>
      <c r="C156" s="60" t="s">
        <v>100</v>
      </c>
      <c r="D156" s="57"/>
    </row>
    <row r="157" spans="1:4">
      <c r="A157" s="44"/>
      <c r="B157" s="56"/>
      <c r="C157" s="60" t="s">
        <v>189</v>
      </c>
      <c r="D157" s="57"/>
    </row>
    <row r="158" spans="1:4">
      <c r="A158" s="44"/>
      <c r="B158" s="56"/>
      <c r="C158" s="60" t="s">
        <v>190</v>
      </c>
      <c r="D158" s="57"/>
    </row>
    <row r="159" spans="1:4">
      <c r="A159" s="44"/>
      <c r="B159" s="56"/>
      <c r="C159" s="60" t="s">
        <v>191</v>
      </c>
      <c r="D159" s="57"/>
    </row>
    <row r="160" spans="1:4">
      <c r="A160" s="44"/>
      <c r="B160" s="56"/>
      <c r="C160" s="60" t="s">
        <v>109</v>
      </c>
      <c r="D160" s="57"/>
    </row>
    <row r="161" spans="1:4">
      <c r="A161" s="44"/>
      <c r="B161" s="56"/>
      <c r="C161" s="60" t="s">
        <v>110</v>
      </c>
      <c r="D161" s="57"/>
    </row>
    <row r="162" spans="1:4">
      <c r="A162" s="44"/>
      <c r="B162" s="56"/>
      <c r="C162" s="60" t="s">
        <v>112</v>
      </c>
      <c r="D162" s="57"/>
    </row>
    <row r="163" spans="1:4">
      <c r="A163" s="44"/>
      <c r="B163" s="56"/>
      <c r="C163" s="60" t="s">
        <v>192</v>
      </c>
      <c r="D163" s="57"/>
    </row>
    <row r="164" spans="1:4">
      <c r="A164" s="44"/>
      <c r="B164" s="56"/>
      <c r="C164" s="60" t="s">
        <v>114</v>
      </c>
      <c r="D164" s="57"/>
    </row>
    <row r="165" spans="1:4">
      <c r="A165" s="44"/>
      <c r="B165" s="56"/>
      <c r="C165" s="60" t="s">
        <v>115</v>
      </c>
      <c r="D165" s="57"/>
    </row>
    <row r="166" spans="1:4">
      <c r="A166" s="44"/>
      <c r="B166" s="56"/>
      <c r="C166" s="60" t="s">
        <v>116</v>
      </c>
      <c r="D166" s="57"/>
    </row>
    <row r="167" spans="1:4">
      <c r="A167" s="44"/>
      <c r="B167" s="56"/>
      <c r="C167" s="60" t="s">
        <v>193</v>
      </c>
      <c r="D167" s="57"/>
    </row>
    <row r="168" spans="1:4">
      <c r="A168" s="44"/>
      <c r="B168" s="56"/>
      <c r="C168" s="60" t="s">
        <v>194</v>
      </c>
      <c r="D168" s="57"/>
    </row>
    <row r="169" spans="1:4">
      <c r="A169" s="44"/>
      <c r="B169" s="56"/>
      <c r="C169" s="60" t="s">
        <v>195</v>
      </c>
      <c r="D169" s="57"/>
    </row>
    <row r="170" spans="1:4">
      <c r="A170" s="44"/>
      <c r="B170" s="56"/>
      <c r="C170" s="60" t="s">
        <v>125</v>
      </c>
      <c r="D170" s="57"/>
    </row>
    <row r="171" spans="1:4">
      <c r="A171" s="44"/>
      <c r="B171" s="56"/>
      <c r="C171" s="60" t="s">
        <v>126</v>
      </c>
      <c r="D171" s="57"/>
    </row>
    <row r="172" spans="1:4">
      <c r="A172" s="44"/>
      <c r="B172" s="56"/>
      <c r="C172" s="60" t="s">
        <v>128</v>
      </c>
      <c r="D172" s="57"/>
    </row>
    <row r="173" spans="1:4">
      <c r="A173" s="44"/>
      <c r="B173" s="56"/>
      <c r="C173" s="60" t="s">
        <v>196</v>
      </c>
      <c r="D173" s="57"/>
    </row>
    <row r="174" spans="1:4">
      <c r="A174" s="44"/>
      <c r="B174" s="56"/>
      <c r="C174" s="60" t="s">
        <v>130</v>
      </c>
      <c r="D174" s="57"/>
    </row>
    <row r="175" spans="1:4">
      <c r="A175" s="44"/>
      <c r="B175" s="56"/>
      <c r="C175" s="60" t="s">
        <v>131</v>
      </c>
      <c r="D175" s="57"/>
    </row>
    <row r="176" spans="1:4">
      <c r="A176" s="44"/>
      <c r="B176" s="56"/>
      <c r="C176" s="60" t="s">
        <v>132</v>
      </c>
      <c r="D176" s="57"/>
    </row>
    <row r="177" spans="1:4">
      <c r="A177" s="44"/>
      <c r="B177" s="56"/>
      <c r="C177" s="60" t="s">
        <v>197</v>
      </c>
      <c r="D177" s="57"/>
    </row>
    <row r="178" spans="1:4">
      <c r="A178" s="44"/>
      <c r="B178" s="56"/>
      <c r="C178" s="60" t="s">
        <v>198</v>
      </c>
      <c r="D178" s="57"/>
    </row>
    <row r="179" spans="1:4">
      <c r="A179" s="44"/>
      <c r="B179" s="56"/>
      <c r="C179" s="60" t="s">
        <v>199</v>
      </c>
      <c r="D179" s="57"/>
    </row>
    <row r="180" spans="1:4">
      <c r="A180" s="44"/>
      <c r="B180" s="56"/>
      <c r="C180" s="60" t="s">
        <v>141</v>
      </c>
      <c r="D180" s="57"/>
    </row>
    <row r="181" spans="1:4">
      <c r="A181" s="44"/>
      <c r="B181" s="56"/>
      <c r="C181" s="60" t="s">
        <v>142</v>
      </c>
      <c r="D181" s="57"/>
    </row>
    <row r="182" spans="1:4">
      <c r="A182" s="44"/>
      <c r="B182" s="56"/>
      <c r="C182" s="60" t="s">
        <v>144</v>
      </c>
      <c r="D182" s="57"/>
    </row>
    <row r="183" spans="1:4">
      <c r="A183" s="44"/>
      <c r="B183" s="56"/>
      <c r="C183" s="60" t="s">
        <v>200</v>
      </c>
      <c r="D183" s="57"/>
    </row>
    <row r="184" spans="1:4">
      <c r="A184" s="44"/>
      <c r="B184" s="56"/>
      <c r="C184" s="60" t="s">
        <v>146</v>
      </c>
      <c r="D184" s="57"/>
    </row>
    <row r="185" spans="1:4">
      <c r="A185" s="44"/>
      <c r="B185" s="56"/>
      <c r="C185" s="60" t="s">
        <v>147</v>
      </c>
      <c r="D185" s="57"/>
    </row>
    <row r="186" spans="1:4">
      <c r="A186" s="44"/>
      <c r="B186" s="56"/>
      <c r="C186" s="60" t="s">
        <v>148</v>
      </c>
      <c r="D186" s="57"/>
    </row>
    <row r="187" spans="1:4">
      <c r="A187" s="44"/>
      <c r="B187" s="56"/>
      <c r="C187" s="60" t="s">
        <v>201</v>
      </c>
      <c r="D187" s="57"/>
    </row>
    <row r="188" spans="1:4">
      <c r="A188" s="44"/>
      <c r="B188" s="56"/>
      <c r="C188" s="60" t="s">
        <v>202</v>
      </c>
      <c r="D188" s="57"/>
    </row>
    <row r="189" spans="1:4">
      <c r="A189" s="44"/>
      <c r="B189" s="56"/>
      <c r="C189" s="60" t="s">
        <v>203</v>
      </c>
      <c r="D189" s="57"/>
    </row>
    <row r="190" spans="1:4">
      <c r="A190" s="44"/>
      <c r="B190" s="56"/>
      <c r="C190" s="60" t="s">
        <v>157</v>
      </c>
      <c r="D190" s="57"/>
    </row>
    <row r="191" spans="1:4">
      <c r="A191" s="44"/>
      <c r="B191" s="56"/>
      <c r="C191" s="60" t="s">
        <v>158</v>
      </c>
      <c r="D191" s="57"/>
    </row>
    <row r="192" spans="1:4">
      <c r="A192" s="44"/>
      <c r="B192" s="56"/>
      <c r="C192" s="60" t="s">
        <v>160</v>
      </c>
      <c r="D192" s="57"/>
    </row>
    <row r="193" spans="1:4">
      <c r="A193" s="44"/>
      <c r="B193" s="56"/>
      <c r="C193" s="60" t="s">
        <v>204</v>
      </c>
      <c r="D193" s="57"/>
    </row>
    <row r="194" spans="1:4">
      <c r="A194" s="44"/>
      <c r="B194" s="56"/>
      <c r="C194" s="60" t="s">
        <v>162</v>
      </c>
      <c r="D194" s="57"/>
    </row>
    <row r="195" spans="1:4">
      <c r="A195" s="44"/>
      <c r="B195" s="56"/>
      <c r="C195" s="54" t="s">
        <v>205</v>
      </c>
      <c r="D195" s="57"/>
    </row>
    <row r="196" spans="1:4">
      <c r="A196" s="44"/>
      <c r="B196" s="56"/>
      <c r="C196" s="54" t="s">
        <v>206</v>
      </c>
      <c r="D196" s="57"/>
    </row>
    <row r="197" spans="1:4">
      <c r="A197" s="44"/>
      <c r="B197" s="56"/>
      <c r="C197" s="54" t="s">
        <v>207</v>
      </c>
      <c r="D197" s="57"/>
    </row>
    <row r="198" spans="1:4">
      <c r="A198" s="44"/>
      <c r="B198" s="56"/>
      <c r="C198" s="54" t="s">
        <v>208</v>
      </c>
      <c r="D198" s="57"/>
    </row>
    <row r="199" spans="1:4">
      <c r="A199" s="44"/>
      <c r="B199" s="56"/>
      <c r="C199" s="60" t="s">
        <v>180</v>
      </c>
      <c r="D199" s="57"/>
    </row>
    <row r="200" spans="1:4">
      <c r="A200" s="44"/>
      <c r="B200" s="56"/>
      <c r="C200" s="60" t="s">
        <v>181</v>
      </c>
      <c r="D200" s="57"/>
    </row>
    <row r="201" spans="1:4">
      <c r="A201" s="44"/>
      <c r="B201" s="56"/>
      <c r="C201" s="60" t="s">
        <v>182</v>
      </c>
      <c r="D201" s="57"/>
    </row>
    <row r="202" spans="1:4">
      <c r="A202" s="44"/>
      <c r="B202" s="56"/>
      <c r="C202" s="60" t="s">
        <v>183</v>
      </c>
      <c r="D202" s="57"/>
    </row>
    <row r="203" spans="1:4">
      <c r="A203" s="44"/>
      <c r="B203" s="56"/>
      <c r="C203" s="60" t="s">
        <v>184</v>
      </c>
      <c r="D203" s="57"/>
    </row>
    <row r="204" spans="1:4">
      <c r="A204" s="44"/>
      <c r="B204" s="56"/>
      <c r="C204" s="60" t="s">
        <v>185</v>
      </c>
      <c r="D204" s="57"/>
    </row>
    <row r="205" spans="1:4">
      <c r="A205" s="44"/>
      <c r="B205" s="56"/>
      <c r="C205" s="60" t="s">
        <v>186</v>
      </c>
      <c r="D205" s="57"/>
    </row>
    <row r="206" spans="1:4" ht="17.25" thickBot="1">
      <c r="A206" s="44"/>
      <c r="B206" s="56"/>
      <c r="C206" s="62" t="s">
        <v>187</v>
      </c>
      <c r="D206" s="63"/>
    </row>
    <row r="207" spans="1:4">
      <c r="B207" s="74" t="s">
        <v>39</v>
      </c>
      <c r="C207" s="77" t="s">
        <v>178</v>
      </c>
      <c r="D207" s="88" t="s">
        <v>175</v>
      </c>
    </row>
    <row r="208" spans="1:4">
      <c r="B208" s="81"/>
      <c r="C208" s="87" t="s">
        <v>179</v>
      </c>
      <c r="D208" s="83"/>
    </row>
    <row r="209" spans="2:4">
      <c r="B209" s="81"/>
      <c r="C209" s="87" t="s">
        <v>209</v>
      </c>
      <c r="D209" s="83"/>
    </row>
    <row r="210" spans="2:4">
      <c r="B210" s="81"/>
      <c r="C210" s="87" t="s">
        <v>210</v>
      </c>
      <c r="D210" s="83"/>
    </row>
    <row r="211" spans="2:4">
      <c r="B211" s="81"/>
      <c r="C211" s="87" t="s">
        <v>211</v>
      </c>
      <c r="D211" s="83"/>
    </row>
    <row r="212" spans="2:4">
      <c r="B212" s="81"/>
      <c r="C212" s="87" t="s">
        <v>212</v>
      </c>
      <c r="D212" s="83"/>
    </row>
    <row r="213" spans="2:4">
      <c r="B213" s="81"/>
      <c r="C213" s="87" t="s">
        <v>213</v>
      </c>
      <c r="D213" s="83"/>
    </row>
    <row r="214" spans="2:4">
      <c r="B214" s="81"/>
      <c r="C214" s="87" t="s">
        <v>214</v>
      </c>
      <c r="D214" s="83"/>
    </row>
    <row r="215" spans="2:4">
      <c r="B215" s="81"/>
      <c r="C215" s="87" t="s">
        <v>215</v>
      </c>
      <c r="D215" s="83"/>
    </row>
    <row r="216" spans="2:4" ht="17.25" thickBot="1">
      <c r="B216" s="81"/>
      <c r="C216" s="86" t="s">
        <v>216</v>
      </c>
      <c r="D216" s="83"/>
    </row>
    <row r="217" spans="2:4">
      <c r="B217" s="76" t="s">
        <v>42</v>
      </c>
      <c r="C217" s="77" t="s">
        <v>215</v>
      </c>
      <c r="D217" s="78" t="s">
        <v>175</v>
      </c>
    </row>
    <row r="218" spans="2:4">
      <c r="B218" s="81"/>
      <c r="C218" s="86" t="s">
        <v>216</v>
      </c>
      <c r="D218" s="83"/>
    </row>
    <row r="219" spans="2:4">
      <c r="B219" s="81"/>
      <c r="C219" s="85" t="s">
        <v>226</v>
      </c>
      <c r="D219" s="83"/>
    </row>
    <row r="220" spans="2:4">
      <c r="B220" s="81"/>
      <c r="C220" s="85" t="s">
        <v>227</v>
      </c>
      <c r="D220" s="83"/>
    </row>
    <row r="221" spans="2:4">
      <c r="B221" s="81"/>
      <c r="C221" s="85" t="s">
        <v>228</v>
      </c>
      <c r="D221" s="83"/>
    </row>
    <row r="222" spans="2:4">
      <c r="B222" s="81"/>
      <c r="C222" s="85" t="s">
        <v>229</v>
      </c>
      <c r="D222" s="83"/>
    </row>
    <row r="223" spans="2:4">
      <c r="B223" s="81"/>
      <c r="C223" s="85" t="s">
        <v>230</v>
      </c>
      <c r="D223" s="83"/>
    </row>
    <row r="224" spans="2:4">
      <c r="B224" s="81"/>
      <c r="C224" s="85" t="s">
        <v>231</v>
      </c>
      <c r="D224" s="83"/>
    </row>
    <row r="225" spans="2:4">
      <c r="B225" s="81"/>
      <c r="C225" s="85" t="s">
        <v>232</v>
      </c>
      <c r="D225" s="83"/>
    </row>
    <row r="226" spans="2:4">
      <c r="B226" s="81"/>
      <c r="C226" s="85" t="s">
        <v>233</v>
      </c>
      <c r="D226" s="83"/>
    </row>
    <row r="227" spans="2:4">
      <c r="B227" s="81"/>
      <c r="C227" s="85" t="s">
        <v>234</v>
      </c>
      <c r="D227" s="83"/>
    </row>
    <row r="228" spans="2:4">
      <c r="B228" s="81"/>
      <c r="C228" s="85" t="s">
        <v>235</v>
      </c>
      <c r="D228" s="83"/>
    </row>
    <row r="229" spans="2:4">
      <c r="B229" s="81"/>
      <c r="C229" s="85" t="s">
        <v>236</v>
      </c>
      <c r="D229" s="83"/>
    </row>
    <row r="230" spans="2:4">
      <c r="B230" s="81"/>
      <c r="C230" s="85" t="s">
        <v>237</v>
      </c>
      <c r="D230" s="83"/>
    </row>
    <row r="231" spans="2:4">
      <c r="B231" s="81"/>
      <c r="C231" s="85" t="s">
        <v>238</v>
      </c>
      <c r="D231" s="83"/>
    </row>
    <row r="232" spans="2:4">
      <c r="B232" s="81"/>
      <c r="C232" s="85" t="s">
        <v>239</v>
      </c>
      <c r="D232" s="83"/>
    </row>
    <row r="233" spans="2:4">
      <c r="B233" s="81"/>
      <c r="C233" s="85" t="s">
        <v>240</v>
      </c>
      <c r="D233" s="83"/>
    </row>
    <row r="234" spans="2:4">
      <c r="B234" s="81"/>
      <c r="C234" s="85" t="s">
        <v>241</v>
      </c>
      <c r="D234" s="83"/>
    </row>
    <row r="235" spans="2:4">
      <c r="B235" s="81"/>
      <c r="C235" s="85" t="s">
        <v>242</v>
      </c>
      <c r="D235" s="83"/>
    </row>
    <row r="236" spans="2:4">
      <c r="B236" s="81"/>
      <c r="C236" s="85" t="s">
        <v>243</v>
      </c>
      <c r="D236" s="83"/>
    </row>
    <row r="237" spans="2:4">
      <c r="B237" s="81"/>
      <c r="C237" s="85" t="s">
        <v>244</v>
      </c>
      <c r="D237" s="83"/>
    </row>
    <row r="238" spans="2:4">
      <c r="B238" s="81"/>
      <c r="C238" s="85" t="s">
        <v>245</v>
      </c>
      <c r="D238" s="83"/>
    </row>
    <row r="239" spans="2:4">
      <c r="B239" s="81"/>
      <c r="C239" s="85" t="s">
        <v>246</v>
      </c>
      <c r="D239" s="83"/>
    </row>
    <row r="240" spans="2:4">
      <c r="B240" s="81"/>
      <c r="C240" s="85" t="s">
        <v>247</v>
      </c>
      <c r="D240" s="83"/>
    </row>
    <row r="241" spans="2:4">
      <c r="B241" s="81"/>
      <c r="C241" s="85" t="s">
        <v>248</v>
      </c>
      <c r="D241" s="83"/>
    </row>
    <row r="242" spans="2:4">
      <c r="B242" s="81"/>
      <c r="C242" s="85" t="s">
        <v>249</v>
      </c>
      <c r="D242" s="83"/>
    </row>
    <row r="243" spans="2:4">
      <c r="B243" s="81"/>
      <c r="C243" s="85" t="s">
        <v>250</v>
      </c>
      <c r="D243" s="83"/>
    </row>
    <row r="244" spans="2:4">
      <c r="B244" s="81"/>
      <c r="C244" s="85" t="s">
        <v>276</v>
      </c>
      <c r="D244" s="83"/>
    </row>
    <row r="245" spans="2:4">
      <c r="B245" s="81"/>
      <c r="C245" s="85" t="s">
        <v>178</v>
      </c>
      <c r="D245" s="83"/>
    </row>
    <row r="246" spans="2:4">
      <c r="B246" s="81"/>
      <c r="C246" s="7" t="s">
        <v>179</v>
      </c>
      <c r="D246" s="83"/>
    </row>
    <row r="247" spans="2:4">
      <c r="B247" s="81"/>
      <c r="C247" s="7" t="s">
        <v>209</v>
      </c>
      <c r="D247" s="83"/>
    </row>
    <row r="248" spans="2:4">
      <c r="B248" s="81"/>
      <c r="C248" s="7" t="s">
        <v>210</v>
      </c>
      <c r="D248" s="83"/>
    </row>
    <row r="249" spans="2:4">
      <c r="B249" s="81"/>
      <c r="C249" s="7" t="s">
        <v>211</v>
      </c>
      <c r="D249" s="83"/>
    </row>
    <row r="250" spans="2:4">
      <c r="B250" s="81"/>
      <c r="C250" s="7" t="s">
        <v>212</v>
      </c>
      <c r="D250" s="83"/>
    </row>
    <row r="251" spans="2:4">
      <c r="B251" s="81"/>
      <c r="C251" s="7" t="s">
        <v>213</v>
      </c>
      <c r="D251" s="83"/>
    </row>
    <row r="252" spans="2:4">
      <c r="B252" s="81"/>
      <c r="C252" s="7" t="s">
        <v>214</v>
      </c>
      <c r="D252" s="83"/>
    </row>
    <row r="253" spans="2:4">
      <c r="B253" s="81"/>
      <c r="C253" s="7" t="s">
        <v>217</v>
      </c>
      <c r="D253" s="83"/>
    </row>
    <row r="254" spans="2:4">
      <c r="B254" s="81"/>
      <c r="C254" s="7" t="s">
        <v>218</v>
      </c>
      <c r="D254" s="83"/>
    </row>
    <row r="255" spans="2:4">
      <c r="B255" s="81"/>
      <c r="C255" s="7" t="s">
        <v>219</v>
      </c>
      <c r="D255" s="83"/>
    </row>
    <row r="256" spans="2:4">
      <c r="B256" s="81"/>
      <c r="C256" s="7" t="s">
        <v>220</v>
      </c>
      <c r="D256" s="83"/>
    </row>
    <row r="257" spans="1:4">
      <c r="B257" s="81"/>
      <c r="C257" s="7" t="s">
        <v>221</v>
      </c>
      <c r="D257" s="83"/>
    </row>
    <row r="258" spans="1:4">
      <c r="B258" s="81"/>
      <c r="C258" s="7" t="s">
        <v>222</v>
      </c>
      <c r="D258" s="83"/>
    </row>
    <row r="259" spans="1:4">
      <c r="B259" s="81"/>
      <c r="C259" s="7" t="s">
        <v>223</v>
      </c>
      <c r="D259" s="83"/>
    </row>
    <row r="260" spans="1:4">
      <c r="B260" s="81"/>
      <c r="C260" s="7" t="s">
        <v>224</v>
      </c>
      <c r="D260" s="83"/>
    </row>
    <row r="261" spans="1:4">
      <c r="B261" s="81"/>
      <c r="C261" s="7" t="s">
        <v>225</v>
      </c>
      <c r="D261" s="83"/>
    </row>
    <row r="262" spans="1:4">
      <c r="B262" s="81"/>
      <c r="C262" s="7" t="s">
        <v>251</v>
      </c>
      <c r="D262" s="83"/>
    </row>
    <row r="263" spans="1:4">
      <c r="A263" s="44"/>
      <c r="B263" s="56"/>
      <c r="C263" s="60" t="s">
        <v>263</v>
      </c>
      <c r="D263" s="57"/>
    </row>
    <row r="264" spans="1:4">
      <c r="A264" s="44"/>
      <c r="B264" s="56"/>
      <c r="C264" s="60" t="s">
        <v>252</v>
      </c>
      <c r="D264" s="57"/>
    </row>
    <row r="265" spans="1:4">
      <c r="A265" s="44"/>
      <c r="B265" s="56"/>
      <c r="C265" s="60" t="s">
        <v>253</v>
      </c>
      <c r="D265" s="57"/>
    </row>
    <row r="266" spans="1:4">
      <c r="A266" s="44"/>
      <c r="B266" s="56"/>
      <c r="C266" s="60" t="s">
        <v>254</v>
      </c>
      <c r="D266" s="57"/>
    </row>
    <row r="267" spans="1:4">
      <c r="A267" s="44"/>
      <c r="B267" s="56"/>
      <c r="C267" s="60" t="s">
        <v>277</v>
      </c>
      <c r="D267" s="57"/>
    </row>
    <row r="268" spans="1:4">
      <c r="A268" s="44"/>
      <c r="B268" s="56"/>
      <c r="C268" s="60" t="s">
        <v>255</v>
      </c>
      <c r="D268" s="57"/>
    </row>
    <row r="269" spans="1:4">
      <c r="A269" s="44"/>
      <c r="B269" s="56"/>
      <c r="C269" s="60" t="s">
        <v>256</v>
      </c>
      <c r="D269" s="57"/>
    </row>
    <row r="270" spans="1:4">
      <c r="A270" s="44"/>
      <c r="B270" s="56"/>
      <c r="C270" s="60" t="s">
        <v>278</v>
      </c>
      <c r="D270" s="57"/>
    </row>
    <row r="271" spans="1:4">
      <c r="A271" s="44"/>
      <c r="B271" s="56"/>
      <c r="C271" s="60" t="s">
        <v>264</v>
      </c>
      <c r="D271" s="57"/>
    </row>
    <row r="272" spans="1:4">
      <c r="A272" s="44"/>
      <c r="B272" s="56"/>
      <c r="C272" s="60" t="s">
        <v>279</v>
      </c>
      <c r="D272" s="57"/>
    </row>
    <row r="273" spans="1:4">
      <c r="A273" s="44"/>
      <c r="B273" s="56"/>
      <c r="C273" s="60" t="s">
        <v>280</v>
      </c>
      <c r="D273" s="57"/>
    </row>
    <row r="274" spans="1:4">
      <c r="A274" s="44"/>
      <c r="B274" s="56"/>
      <c r="C274" s="60" t="s">
        <v>281</v>
      </c>
      <c r="D274" s="57"/>
    </row>
    <row r="275" spans="1:4">
      <c r="A275" s="44"/>
      <c r="B275" s="56"/>
      <c r="C275" s="60" t="s">
        <v>265</v>
      </c>
      <c r="D275" s="57"/>
    </row>
    <row r="276" spans="1:4">
      <c r="A276" s="44"/>
      <c r="B276" s="56"/>
      <c r="C276" s="60" t="s">
        <v>282</v>
      </c>
      <c r="D276" s="57"/>
    </row>
    <row r="277" spans="1:4">
      <c r="A277" s="44"/>
      <c r="B277" s="56"/>
      <c r="C277" s="60" t="s">
        <v>283</v>
      </c>
      <c r="D277" s="57"/>
    </row>
    <row r="278" spans="1:4">
      <c r="A278" s="44"/>
      <c r="B278" s="56"/>
      <c r="C278" s="60" t="s">
        <v>284</v>
      </c>
      <c r="D278" s="57"/>
    </row>
    <row r="279" spans="1:4">
      <c r="A279" s="44"/>
      <c r="B279" s="56"/>
      <c r="C279" s="60" t="s">
        <v>266</v>
      </c>
      <c r="D279" s="57"/>
    </row>
    <row r="280" spans="1:4">
      <c r="A280" s="44"/>
      <c r="B280" s="56"/>
      <c r="C280" s="60" t="s">
        <v>285</v>
      </c>
      <c r="D280" s="57"/>
    </row>
    <row r="281" spans="1:4">
      <c r="A281" s="44"/>
      <c r="B281" s="56"/>
      <c r="C281" s="60" t="s">
        <v>286</v>
      </c>
      <c r="D281" s="57"/>
    </row>
    <row r="282" spans="1:4">
      <c r="A282" s="44"/>
      <c r="B282" s="56"/>
      <c r="C282" s="60" t="s">
        <v>287</v>
      </c>
      <c r="D282" s="57"/>
    </row>
    <row r="283" spans="1:4">
      <c r="A283" s="44"/>
      <c r="B283" s="56"/>
      <c r="C283" s="60" t="s">
        <v>267</v>
      </c>
      <c r="D283" s="57"/>
    </row>
    <row r="284" spans="1:4">
      <c r="A284" s="44"/>
      <c r="B284" s="56"/>
      <c r="C284" s="60" t="s">
        <v>288</v>
      </c>
      <c r="D284" s="57"/>
    </row>
    <row r="285" spans="1:4">
      <c r="A285" s="44"/>
      <c r="B285" s="56"/>
      <c r="C285" s="60" t="s">
        <v>289</v>
      </c>
      <c r="D285" s="57"/>
    </row>
    <row r="286" spans="1:4">
      <c r="A286" s="44"/>
      <c r="B286" s="56"/>
      <c r="C286" s="60" t="s">
        <v>290</v>
      </c>
      <c r="D286" s="57"/>
    </row>
    <row r="287" spans="1:4">
      <c r="A287" s="44"/>
      <c r="B287" s="56"/>
      <c r="C287" s="60" t="s">
        <v>268</v>
      </c>
      <c r="D287" s="57"/>
    </row>
    <row r="288" spans="1:4">
      <c r="A288" s="44"/>
      <c r="B288" s="56"/>
      <c r="C288" s="60" t="s">
        <v>291</v>
      </c>
      <c r="D288" s="57"/>
    </row>
    <row r="289" spans="1:4">
      <c r="A289" s="44"/>
      <c r="B289" s="56"/>
      <c r="C289" s="60" t="s">
        <v>292</v>
      </c>
      <c r="D289" s="57"/>
    </row>
    <row r="290" spans="1:4">
      <c r="A290" s="44"/>
      <c r="B290" s="56"/>
      <c r="C290" s="60" t="s">
        <v>293</v>
      </c>
      <c r="D290" s="57"/>
    </row>
    <row r="291" spans="1:4">
      <c r="A291" s="44"/>
      <c r="B291" s="56"/>
      <c r="C291" s="60" t="s">
        <v>269</v>
      </c>
      <c r="D291" s="57"/>
    </row>
    <row r="292" spans="1:4">
      <c r="A292" s="44"/>
      <c r="B292" s="56"/>
      <c r="C292" s="60" t="s">
        <v>294</v>
      </c>
      <c r="D292" s="57"/>
    </row>
    <row r="293" spans="1:4">
      <c r="A293" s="44"/>
      <c r="B293" s="56"/>
      <c r="C293" s="60" t="s">
        <v>295</v>
      </c>
      <c r="D293" s="57"/>
    </row>
    <row r="294" spans="1:4">
      <c r="A294" s="44"/>
      <c r="B294" s="56"/>
      <c r="C294" s="60" t="s">
        <v>296</v>
      </c>
      <c r="D294" s="57"/>
    </row>
    <row r="295" spans="1:4">
      <c r="A295" s="44"/>
      <c r="B295" s="56"/>
      <c r="C295" s="60" t="s">
        <v>270</v>
      </c>
      <c r="D295" s="57"/>
    </row>
    <row r="296" spans="1:4">
      <c r="A296" s="44"/>
      <c r="B296" s="56"/>
      <c r="C296" s="60" t="s">
        <v>297</v>
      </c>
      <c r="D296" s="57"/>
    </row>
    <row r="297" spans="1:4">
      <c r="A297" s="44"/>
      <c r="B297" s="56"/>
      <c r="C297" s="60" t="s">
        <v>298</v>
      </c>
      <c r="D297" s="57"/>
    </row>
    <row r="298" spans="1:4">
      <c r="A298" s="44"/>
      <c r="B298" s="56"/>
      <c r="C298" s="60" t="s">
        <v>257</v>
      </c>
      <c r="D298" s="57"/>
    </row>
    <row r="299" spans="1:4">
      <c r="A299" s="44"/>
      <c r="B299" s="56"/>
      <c r="C299" s="60" t="s">
        <v>271</v>
      </c>
      <c r="D299" s="57"/>
    </row>
    <row r="300" spans="1:4">
      <c r="A300" s="44"/>
      <c r="B300" s="56"/>
      <c r="C300" s="60" t="s">
        <v>258</v>
      </c>
      <c r="D300" s="57"/>
    </row>
    <row r="301" spans="1:4">
      <c r="A301" s="44"/>
      <c r="B301" s="56"/>
      <c r="C301" s="60" t="s">
        <v>259</v>
      </c>
      <c r="D301" s="57"/>
    </row>
    <row r="302" spans="1:4">
      <c r="A302" s="44"/>
      <c r="B302" s="56"/>
      <c r="C302" s="60" t="s">
        <v>260</v>
      </c>
      <c r="D302" s="57"/>
    </row>
    <row r="303" spans="1:4">
      <c r="A303" s="44"/>
      <c r="B303" s="56"/>
      <c r="C303" s="60" t="s">
        <v>272</v>
      </c>
      <c r="D303" s="57"/>
    </row>
    <row r="304" spans="1:4">
      <c r="A304" s="44"/>
      <c r="B304" s="56"/>
      <c r="C304" s="60" t="s">
        <v>261</v>
      </c>
      <c r="D304" s="57"/>
    </row>
    <row r="305" spans="1:4">
      <c r="A305" s="44"/>
      <c r="B305" s="56"/>
      <c r="C305" s="60" t="s">
        <v>262</v>
      </c>
      <c r="D305" s="57"/>
    </row>
    <row r="306" spans="1:4">
      <c r="A306" s="44"/>
      <c r="B306" s="56"/>
      <c r="C306" s="60" t="s">
        <v>299</v>
      </c>
      <c r="D306" s="57"/>
    </row>
    <row r="307" spans="1:4">
      <c r="A307" s="44"/>
      <c r="B307" s="56"/>
      <c r="C307" s="60" t="s">
        <v>300</v>
      </c>
      <c r="D307" s="57"/>
    </row>
    <row r="308" spans="1:4">
      <c r="A308" s="44"/>
      <c r="B308" s="56"/>
      <c r="C308" s="60" t="s">
        <v>301</v>
      </c>
      <c r="D308" s="57"/>
    </row>
    <row r="309" spans="1:4" ht="17.25" thickBot="1">
      <c r="A309" s="44"/>
      <c r="B309" s="56"/>
      <c r="C309" s="60" t="s">
        <v>302</v>
      </c>
      <c r="D309" s="57"/>
    </row>
    <row r="310" spans="1:4">
      <c r="A310" s="84"/>
      <c r="B310" s="66" t="s">
        <v>43</v>
      </c>
      <c r="C310" s="77" t="s">
        <v>178</v>
      </c>
      <c r="D310" s="59" t="s">
        <v>32</v>
      </c>
    </row>
    <row r="311" spans="1:4">
      <c r="A311" s="84"/>
      <c r="B311" s="90"/>
      <c r="C311" s="87" t="s">
        <v>179</v>
      </c>
      <c r="D311" s="57"/>
    </row>
    <row r="312" spans="1:4">
      <c r="A312" s="84"/>
      <c r="B312" s="90"/>
      <c r="C312" s="87" t="s">
        <v>209</v>
      </c>
      <c r="D312" s="57"/>
    </row>
    <row r="313" spans="1:4">
      <c r="A313" s="84"/>
      <c r="B313" s="90"/>
      <c r="C313" s="87" t="s">
        <v>317</v>
      </c>
      <c r="D313" s="57"/>
    </row>
    <row r="314" spans="1:4">
      <c r="A314" s="84"/>
      <c r="B314" s="90"/>
      <c r="C314" s="87" t="s">
        <v>318</v>
      </c>
      <c r="D314" s="57"/>
    </row>
    <row r="315" spans="1:4">
      <c r="A315" s="84"/>
      <c r="B315" s="90"/>
      <c r="C315" s="87" t="s">
        <v>319</v>
      </c>
      <c r="D315" s="57"/>
    </row>
    <row r="316" spans="1:4">
      <c r="A316" s="84"/>
      <c r="B316" s="90"/>
      <c r="C316" s="87" t="s">
        <v>273</v>
      </c>
      <c r="D316" s="57"/>
    </row>
    <row r="317" spans="1:4">
      <c r="A317" s="84"/>
      <c r="B317" s="90"/>
      <c r="C317" s="87" t="s">
        <v>274</v>
      </c>
      <c r="D317" s="57"/>
    </row>
    <row r="318" spans="1:4">
      <c r="A318" s="84"/>
      <c r="B318" s="90"/>
      <c r="C318" s="87" t="s">
        <v>320</v>
      </c>
      <c r="D318" s="57"/>
    </row>
    <row r="319" spans="1:4">
      <c r="A319" s="84"/>
      <c r="B319" s="90"/>
      <c r="C319" s="87" t="s">
        <v>225</v>
      </c>
      <c r="D319" s="57"/>
    </row>
    <row r="320" spans="1:4">
      <c r="A320" s="84"/>
      <c r="B320" s="90"/>
      <c r="C320" s="87" t="s">
        <v>275</v>
      </c>
      <c r="D320" s="57"/>
    </row>
    <row r="321" spans="1:4">
      <c r="A321" s="84"/>
      <c r="B321" s="90"/>
      <c r="C321" s="87" t="s">
        <v>321</v>
      </c>
      <c r="D321" s="57"/>
    </row>
    <row r="322" spans="1:4">
      <c r="A322" s="44"/>
      <c r="B322" s="61"/>
      <c r="C322" s="60" t="s">
        <v>322</v>
      </c>
      <c r="D322" s="57"/>
    </row>
    <row r="323" spans="1:4">
      <c r="A323" s="44"/>
      <c r="B323" s="61"/>
      <c r="C323" s="60" t="s">
        <v>323</v>
      </c>
      <c r="D323" s="57"/>
    </row>
    <row r="324" spans="1:4">
      <c r="A324" s="44"/>
      <c r="B324" s="61"/>
      <c r="C324" s="60" t="s">
        <v>324</v>
      </c>
      <c r="D324" s="57"/>
    </row>
    <row r="325" spans="1:4">
      <c r="A325" s="44"/>
      <c r="B325" s="61"/>
      <c r="C325" s="60" t="s">
        <v>250</v>
      </c>
      <c r="D325" s="57"/>
    </row>
    <row r="326" spans="1:4" ht="17.25" thickBot="1">
      <c r="A326" s="44"/>
      <c r="B326" s="61"/>
      <c r="C326" s="60" t="s">
        <v>276</v>
      </c>
      <c r="D326" s="57"/>
    </row>
    <row r="327" spans="1:4">
      <c r="A327" s="44"/>
      <c r="B327" s="604" t="s">
        <v>325</v>
      </c>
      <c r="C327" s="58" t="s">
        <v>56</v>
      </c>
      <c r="D327" s="59" t="s">
        <v>32</v>
      </c>
    </row>
    <row r="328" spans="1:4">
      <c r="A328" s="44"/>
      <c r="B328" s="605"/>
      <c r="C328" s="60" t="s">
        <v>58</v>
      </c>
      <c r="D328" s="57"/>
    </row>
    <row r="329" spans="1:4">
      <c r="A329" s="44"/>
      <c r="B329" s="605"/>
      <c r="C329" s="60" t="s">
        <v>311</v>
      </c>
      <c r="D329" s="57"/>
    </row>
    <row r="330" spans="1:4">
      <c r="A330" s="44"/>
      <c r="B330" s="605"/>
      <c r="C330" s="60" t="s">
        <v>312</v>
      </c>
      <c r="D330" s="57"/>
    </row>
    <row r="331" spans="1:4">
      <c r="A331" s="44"/>
      <c r="B331" s="605"/>
      <c r="C331" s="60" t="s">
        <v>326</v>
      </c>
      <c r="D331" s="57"/>
    </row>
    <row r="332" spans="1:4">
      <c r="A332" s="44"/>
      <c r="B332" s="605"/>
      <c r="C332" s="60" t="s">
        <v>327</v>
      </c>
      <c r="D332" s="57"/>
    </row>
    <row r="333" spans="1:4">
      <c r="A333" s="44"/>
      <c r="B333" s="605"/>
      <c r="C333" s="60" t="s">
        <v>328</v>
      </c>
      <c r="D333" s="57"/>
    </row>
    <row r="334" spans="1:4">
      <c r="A334" s="44"/>
      <c r="B334" s="605"/>
      <c r="C334" s="60" t="s">
        <v>329</v>
      </c>
      <c r="D334" s="57"/>
    </row>
    <row r="335" spans="1:4">
      <c r="A335" s="44"/>
      <c r="B335" s="605"/>
      <c r="C335" s="60" t="s">
        <v>68</v>
      </c>
      <c r="D335" s="57"/>
    </row>
    <row r="336" spans="1:4">
      <c r="A336" s="44"/>
      <c r="B336" s="605"/>
      <c r="C336" s="60" t="s">
        <v>330</v>
      </c>
      <c r="D336" s="57"/>
    </row>
    <row r="337" spans="1:4">
      <c r="A337" s="44"/>
      <c r="B337" s="89"/>
      <c r="C337" s="60" t="s">
        <v>178</v>
      </c>
      <c r="D337" s="57"/>
    </row>
    <row r="338" spans="1:4">
      <c r="A338" s="44"/>
      <c r="B338" s="89"/>
      <c r="C338" s="60" t="s">
        <v>179</v>
      </c>
      <c r="D338" s="57"/>
    </row>
    <row r="339" spans="1:4">
      <c r="A339" s="44"/>
      <c r="B339" s="89"/>
      <c r="C339" s="60" t="s">
        <v>209</v>
      </c>
      <c r="D339" s="57"/>
    </row>
    <row r="340" spans="1:4">
      <c r="A340" s="44"/>
      <c r="B340" s="89"/>
      <c r="C340" s="60" t="s">
        <v>313</v>
      </c>
      <c r="D340" s="57"/>
    </row>
    <row r="341" spans="1:4">
      <c r="A341" s="44"/>
      <c r="B341" s="89"/>
      <c r="C341" s="60" t="s">
        <v>331</v>
      </c>
      <c r="D341" s="57"/>
    </row>
    <row r="342" spans="1:4">
      <c r="A342" s="44"/>
      <c r="B342" s="89"/>
      <c r="C342" s="60" t="s">
        <v>332</v>
      </c>
      <c r="D342" s="57"/>
    </row>
    <row r="343" spans="1:4">
      <c r="A343" s="44"/>
      <c r="B343" s="89"/>
      <c r="C343" s="60" t="s">
        <v>333</v>
      </c>
      <c r="D343" s="57"/>
    </row>
    <row r="344" spans="1:4">
      <c r="A344" s="44"/>
      <c r="B344" s="89"/>
      <c r="C344" s="60" t="s">
        <v>334</v>
      </c>
      <c r="D344" s="57"/>
    </row>
    <row r="345" spans="1:4">
      <c r="A345" s="44"/>
      <c r="B345" s="89"/>
      <c r="C345" s="60" t="s">
        <v>335</v>
      </c>
      <c r="D345" s="57"/>
    </row>
    <row r="346" spans="1:4">
      <c r="A346" s="44"/>
      <c r="B346" s="89"/>
      <c r="C346" s="60" t="s">
        <v>336</v>
      </c>
      <c r="D346" s="57"/>
    </row>
    <row r="347" spans="1:4">
      <c r="A347" s="44"/>
      <c r="B347" s="89"/>
      <c r="C347" s="60" t="s">
        <v>337</v>
      </c>
      <c r="D347" s="57"/>
    </row>
    <row r="348" spans="1:4">
      <c r="A348" s="44"/>
      <c r="B348" s="89"/>
      <c r="C348" s="60" t="s">
        <v>338</v>
      </c>
      <c r="D348" s="57"/>
    </row>
    <row r="349" spans="1:4">
      <c r="A349" s="44"/>
      <c r="B349" s="89"/>
      <c r="C349" s="60" t="s">
        <v>339</v>
      </c>
      <c r="D349" s="57"/>
    </row>
    <row r="350" spans="1:4" ht="17.25" thickBot="1">
      <c r="A350" s="44"/>
      <c r="B350" s="89"/>
      <c r="C350" s="62" t="s">
        <v>340</v>
      </c>
      <c r="D350" s="63"/>
    </row>
    <row r="351" spans="1:4">
      <c r="A351" s="84"/>
      <c r="B351" s="606" t="s">
        <v>341</v>
      </c>
      <c r="C351" s="77" t="s">
        <v>56</v>
      </c>
      <c r="D351" s="59" t="s">
        <v>32</v>
      </c>
    </row>
    <row r="352" spans="1:4">
      <c r="A352" s="44"/>
      <c r="B352" s="605"/>
      <c r="C352" s="60" t="s">
        <v>58</v>
      </c>
      <c r="D352" s="57"/>
    </row>
    <row r="353" spans="1:4">
      <c r="A353" s="44"/>
      <c r="B353" s="605"/>
      <c r="C353" s="60" t="s">
        <v>342</v>
      </c>
      <c r="D353" s="57"/>
    </row>
    <row r="354" spans="1:4">
      <c r="A354" s="44"/>
      <c r="B354" s="605"/>
      <c r="C354" s="60" t="s">
        <v>343</v>
      </c>
      <c r="D354" s="57"/>
    </row>
    <row r="355" spans="1:4">
      <c r="A355" s="44"/>
      <c r="B355" s="605"/>
      <c r="C355" s="60" t="s">
        <v>250</v>
      </c>
      <c r="D355" s="57"/>
    </row>
    <row r="356" spans="1:4">
      <c r="A356" s="44"/>
      <c r="B356" s="605"/>
      <c r="C356" s="60" t="s">
        <v>276</v>
      </c>
      <c r="D356" s="57"/>
    </row>
    <row r="357" spans="1:4">
      <c r="A357" s="44"/>
      <c r="B357" s="605"/>
      <c r="C357" s="60" t="s">
        <v>178</v>
      </c>
      <c r="D357" s="57"/>
    </row>
    <row r="358" spans="1:4">
      <c r="A358" s="44"/>
      <c r="B358" s="89"/>
      <c r="C358" s="60" t="s">
        <v>179</v>
      </c>
      <c r="D358" s="57"/>
    </row>
    <row r="359" spans="1:4">
      <c r="A359" s="44"/>
      <c r="B359" s="89"/>
      <c r="C359" s="60" t="s">
        <v>209</v>
      </c>
      <c r="D359" s="57"/>
    </row>
    <row r="360" spans="1:4">
      <c r="A360" s="44"/>
      <c r="B360" s="89"/>
      <c r="C360" s="60" t="s">
        <v>313</v>
      </c>
      <c r="D360" s="57"/>
    </row>
    <row r="361" spans="1:4">
      <c r="A361" s="44"/>
      <c r="B361" s="89"/>
      <c r="C361" s="60" t="s">
        <v>316</v>
      </c>
      <c r="D361" s="57"/>
    </row>
    <row r="362" spans="1:4">
      <c r="A362" s="44"/>
      <c r="B362" s="89"/>
      <c r="C362" s="60" t="s">
        <v>225</v>
      </c>
      <c r="D362" s="57"/>
    </row>
    <row r="363" spans="1:4">
      <c r="A363" s="44"/>
      <c r="B363" s="89"/>
      <c r="C363" s="60" t="s">
        <v>275</v>
      </c>
      <c r="D363" s="57"/>
    </row>
    <row r="364" spans="1:4">
      <c r="A364" s="44"/>
      <c r="B364" s="89"/>
      <c r="C364" s="60" t="s">
        <v>314</v>
      </c>
      <c r="D364" s="57"/>
    </row>
    <row r="365" spans="1:4">
      <c r="A365" s="44"/>
      <c r="B365" s="89"/>
      <c r="C365" s="60" t="s">
        <v>344</v>
      </c>
      <c r="D365" s="57"/>
    </row>
    <row r="366" spans="1:4" ht="17.25" thickBot="1">
      <c r="A366" s="44"/>
      <c r="B366" s="89"/>
      <c r="C366" s="60" t="s">
        <v>315</v>
      </c>
      <c r="D366" s="57"/>
    </row>
    <row r="367" spans="1:4">
      <c r="A367" s="44"/>
      <c r="B367" s="604" t="s">
        <v>345</v>
      </c>
      <c r="C367" s="58" t="s">
        <v>323</v>
      </c>
      <c r="D367" s="59" t="s">
        <v>32</v>
      </c>
    </row>
    <row r="368" spans="1:4" ht="17.25" thickBot="1">
      <c r="A368" s="44"/>
      <c r="B368" s="607"/>
      <c r="C368" s="62" t="s">
        <v>324</v>
      </c>
      <c r="D368" s="63"/>
    </row>
    <row r="369" spans="1:4">
      <c r="A369" s="44"/>
      <c r="B369" s="604" t="s">
        <v>346</v>
      </c>
      <c r="C369" s="58" t="s">
        <v>56</v>
      </c>
      <c r="D369" s="59" t="s">
        <v>32</v>
      </c>
    </row>
    <row r="370" spans="1:4">
      <c r="A370" s="44"/>
      <c r="B370" s="605"/>
      <c r="C370" s="60" t="s">
        <v>58</v>
      </c>
      <c r="D370" s="57"/>
    </row>
    <row r="371" spans="1:4">
      <c r="A371" s="44"/>
      <c r="B371" s="605"/>
      <c r="C371" s="60" t="s">
        <v>347</v>
      </c>
      <c r="D371" s="57"/>
    </row>
    <row r="372" spans="1:4" ht="17.25" thickBot="1">
      <c r="A372" s="44"/>
      <c r="B372" s="607"/>
      <c r="C372" s="62" t="s">
        <v>348</v>
      </c>
      <c r="D372" s="63"/>
    </row>
    <row r="373" spans="1:4" ht="25.35" customHeight="1" thickBot="1">
      <c r="A373" s="44"/>
      <c r="B373" s="50" t="s">
        <v>349</v>
      </c>
      <c r="C373" s="51"/>
      <c r="D373" s="52"/>
    </row>
    <row r="374" spans="1:4" ht="17.25" thickBot="1">
      <c r="A374" s="84"/>
      <c r="B374" s="96" t="s">
        <v>353</v>
      </c>
      <c r="C374" s="69" t="s">
        <v>354</v>
      </c>
      <c r="D374" s="70" t="s">
        <v>32</v>
      </c>
    </row>
    <row r="375" spans="1:4" ht="25.35" customHeight="1" thickBot="1">
      <c r="B375" s="97" t="s">
        <v>355</v>
      </c>
      <c r="C375" s="98"/>
      <c r="D375" s="99"/>
    </row>
    <row r="376" spans="1:4">
      <c r="A376" s="84"/>
      <c r="B376" s="53" t="s">
        <v>169</v>
      </c>
      <c r="C376" s="75" t="s">
        <v>356</v>
      </c>
      <c r="D376" s="59" t="s">
        <v>32</v>
      </c>
    </row>
    <row r="377" spans="1:4">
      <c r="A377" s="84"/>
      <c r="B377" s="56"/>
      <c r="C377" s="65" t="s">
        <v>357</v>
      </c>
      <c r="D377" s="57"/>
    </row>
    <row r="378" spans="1:4" ht="17.25" thickBot="1">
      <c r="A378" s="84"/>
      <c r="B378" s="64"/>
      <c r="C378" s="62" t="s">
        <v>358</v>
      </c>
      <c r="D378" s="63"/>
    </row>
    <row r="379" spans="1:4">
      <c r="A379" s="84"/>
      <c r="B379" s="53" t="s">
        <v>325</v>
      </c>
      <c r="C379" s="100" t="s">
        <v>359</v>
      </c>
      <c r="D379" s="59" t="s">
        <v>32</v>
      </c>
    </row>
    <row r="380" spans="1:4" ht="17.25" thickBot="1">
      <c r="A380" s="84"/>
      <c r="B380" s="56"/>
      <c r="C380" s="100" t="s">
        <v>360</v>
      </c>
      <c r="D380" s="57"/>
    </row>
    <row r="381" spans="1:4" ht="17.25" thickBot="1">
      <c r="A381" s="84"/>
      <c r="B381" s="101" t="s">
        <v>34</v>
      </c>
      <c r="C381" s="102" t="s">
        <v>361</v>
      </c>
      <c r="D381" s="70" t="s">
        <v>32</v>
      </c>
    </row>
    <row r="382" spans="1:4" ht="25.35" customHeight="1" thickBot="1">
      <c r="A382" s="84"/>
      <c r="B382" s="97" t="s">
        <v>362</v>
      </c>
      <c r="C382" s="98"/>
      <c r="D382" s="99"/>
    </row>
    <row r="383" spans="1:4">
      <c r="A383" s="84"/>
      <c r="B383" s="53" t="s">
        <v>363</v>
      </c>
      <c r="C383" s="75" t="s">
        <v>364</v>
      </c>
      <c r="D383" s="59" t="s">
        <v>32</v>
      </c>
    </row>
    <row r="384" spans="1:4" ht="17.25" thickBot="1">
      <c r="A384" s="84"/>
      <c r="B384" s="64"/>
      <c r="C384" s="62" t="s">
        <v>365</v>
      </c>
      <c r="D384" s="63"/>
    </row>
    <row r="385" spans="1:5">
      <c r="A385" s="84"/>
      <c r="B385" s="53" t="s">
        <v>176</v>
      </c>
      <c r="C385" s="75" t="s">
        <v>364</v>
      </c>
      <c r="D385" s="59" t="s">
        <v>32</v>
      </c>
    </row>
    <row r="386" spans="1:5" ht="17.25" thickBot="1">
      <c r="A386" s="84"/>
      <c r="B386" s="64"/>
      <c r="C386" s="62" t="s">
        <v>365</v>
      </c>
      <c r="D386" s="63"/>
    </row>
    <row r="387" spans="1:5">
      <c r="A387" s="84"/>
      <c r="B387" s="53" t="s">
        <v>169</v>
      </c>
      <c r="C387" s="75" t="s">
        <v>366</v>
      </c>
      <c r="D387" s="59" t="s">
        <v>32</v>
      </c>
    </row>
    <row r="388" spans="1:5">
      <c r="A388" s="84"/>
      <c r="B388" s="56"/>
      <c r="C388" s="65" t="s">
        <v>367</v>
      </c>
      <c r="D388" s="57"/>
    </row>
    <row r="389" spans="1:5">
      <c r="B389" s="56"/>
      <c r="C389" s="60" t="s">
        <v>368</v>
      </c>
      <c r="D389" s="57"/>
    </row>
    <row r="390" spans="1:5" ht="17.25" thickBot="1">
      <c r="B390" s="64"/>
      <c r="C390" s="62" t="s">
        <v>369</v>
      </c>
      <c r="D390" s="63"/>
    </row>
    <row r="391" spans="1:5" ht="25.35" customHeight="1" thickBot="1">
      <c r="A391" s="84"/>
      <c r="B391" s="97" t="s">
        <v>371</v>
      </c>
      <c r="C391" s="98"/>
      <c r="D391" s="99"/>
    </row>
    <row r="392" spans="1:5" s="84" customFormat="1" ht="17.25" thickBot="1">
      <c r="A392" s="8"/>
      <c r="B392" s="93" t="s">
        <v>372</v>
      </c>
      <c r="C392" s="104" t="s">
        <v>373</v>
      </c>
      <c r="D392" s="57" t="s">
        <v>32</v>
      </c>
      <c r="E392" s="8"/>
    </row>
    <row r="393" spans="1:5" s="84" customFormat="1" ht="17.25" thickBot="1">
      <c r="A393" s="8"/>
      <c r="B393" s="93" t="s">
        <v>43</v>
      </c>
      <c r="C393" s="104" t="s">
        <v>373</v>
      </c>
      <c r="D393" s="70" t="s">
        <v>32</v>
      </c>
      <c r="E393" s="8"/>
    </row>
    <row r="394" spans="1:5" s="84" customFormat="1" ht="17.25" thickBot="1">
      <c r="A394" s="8"/>
      <c r="B394" s="93" t="s">
        <v>341</v>
      </c>
      <c r="C394" s="104" t="s">
        <v>373</v>
      </c>
      <c r="D394" s="70" t="s">
        <v>32</v>
      </c>
      <c r="E394" s="8"/>
    </row>
    <row r="395" spans="1:5" s="84" customFormat="1" ht="25.35" customHeight="1" thickBot="1">
      <c r="A395" s="8"/>
      <c r="B395" s="97" t="s">
        <v>374</v>
      </c>
      <c r="C395" s="98"/>
      <c r="D395" s="99"/>
      <c r="E395" s="8"/>
    </row>
    <row r="396" spans="1:5" s="84" customFormat="1" ht="33.75" thickBot="1">
      <c r="A396" s="8"/>
      <c r="B396" s="93" t="s">
        <v>378</v>
      </c>
      <c r="C396" s="104" t="s">
        <v>379</v>
      </c>
      <c r="D396" s="105" t="s">
        <v>375</v>
      </c>
      <c r="E396" s="8"/>
    </row>
    <row r="397" spans="1:5" s="84" customFormat="1">
      <c r="A397" s="8"/>
      <c r="B397" s="93" t="s">
        <v>30</v>
      </c>
      <c r="C397" s="104" t="s">
        <v>383</v>
      </c>
      <c r="D397" s="103" t="s">
        <v>32</v>
      </c>
      <c r="E397" s="8"/>
    </row>
    <row r="398" spans="1:5" s="84" customFormat="1">
      <c r="A398" s="8"/>
      <c r="B398" s="94"/>
      <c r="C398" s="108" t="s">
        <v>384</v>
      </c>
      <c r="D398" s="109"/>
      <c r="E398" s="8"/>
    </row>
    <row r="399" spans="1:5" s="84" customFormat="1" ht="17.25" thickBot="1">
      <c r="A399" s="8"/>
      <c r="B399" s="95"/>
      <c r="C399" s="108" t="s">
        <v>385</v>
      </c>
      <c r="D399" s="110"/>
      <c r="E399" s="8"/>
    </row>
    <row r="400" spans="1:5" s="84" customFormat="1" ht="17.25" thickBot="1">
      <c r="A400" s="8"/>
      <c r="B400" s="101" t="s">
        <v>387</v>
      </c>
      <c r="C400" s="92" t="s">
        <v>163</v>
      </c>
      <c r="D400" s="70" t="s">
        <v>350</v>
      </c>
      <c r="E400" s="8"/>
    </row>
    <row r="401" spans="1:5" s="84" customFormat="1">
      <c r="A401" s="8"/>
      <c r="B401" s="93" t="s">
        <v>390</v>
      </c>
      <c r="C401" s="104" t="s">
        <v>391</v>
      </c>
      <c r="D401" s="103" t="s">
        <v>32</v>
      </c>
      <c r="E401" s="8"/>
    </row>
    <row r="402" spans="1:5" s="84" customFormat="1" ht="17.25" thickBot="1">
      <c r="A402" s="8"/>
      <c r="B402" s="116"/>
      <c r="C402" s="106" t="s">
        <v>392</v>
      </c>
      <c r="D402" s="110"/>
      <c r="E402" s="8"/>
    </row>
    <row r="403" spans="1:5" s="84" customFormat="1">
      <c r="A403" s="8"/>
      <c r="B403" s="93" t="s">
        <v>42</v>
      </c>
      <c r="C403" s="104" t="s">
        <v>398</v>
      </c>
      <c r="D403" s="103" t="s">
        <v>32</v>
      </c>
      <c r="E403" s="8"/>
    </row>
    <row r="404" spans="1:5" s="84" customFormat="1">
      <c r="A404" s="8"/>
      <c r="B404" s="94"/>
      <c r="C404" s="114" t="s">
        <v>399</v>
      </c>
      <c r="D404" s="120"/>
      <c r="E404" s="8"/>
    </row>
    <row r="405" spans="1:5" s="84" customFormat="1" ht="33">
      <c r="A405" s="8"/>
      <c r="B405" s="94"/>
      <c r="C405" s="108" t="s">
        <v>400</v>
      </c>
      <c r="D405" s="115" t="s">
        <v>401</v>
      </c>
      <c r="E405" s="8"/>
    </row>
    <row r="406" spans="1:5" s="84" customFormat="1">
      <c r="A406" s="8"/>
      <c r="B406" s="94"/>
      <c r="C406" s="108" t="s">
        <v>396</v>
      </c>
      <c r="D406" s="113" t="s">
        <v>32</v>
      </c>
      <c r="E406" s="8"/>
    </row>
    <row r="407" spans="1:5" s="84" customFormat="1">
      <c r="A407" s="8"/>
      <c r="B407" s="94"/>
      <c r="C407" s="108" t="s">
        <v>402</v>
      </c>
      <c r="D407" s="121"/>
      <c r="E407" s="8"/>
    </row>
    <row r="408" spans="1:5" s="84" customFormat="1">
      <c r="A408" s="8"/>
      <c r="B408" s="94"/>
      <c r="C408" s="108" t="s">
        <v>403</v>
      </c>
      <c r="D408" s="121"/>
      <c r="E408" s="8"/>
    </row>
    <row r="409" spans="1:5" s="84" customFormat="1">
      <c r="A409" s="8"/>
      <c r="B409" s="94"/>
      <c r="C409" s="108" t="s">
        <v>404</v>
      </c>
      <c r="D409" s="121"/>
      <c r="E409" s="8"/>
    </row>
    <row r="410" spans="1:5" s="84" customFormat="1">
      <c r="A410" s="8"/>
      <c r="B410" s="94"/>
      <c r="C410" s="108" t="s">
        <v>405</v>
      </c>
      <c r="D410" s="121"/>
      <c r="E410" s="8"/>
    </row>
    <row r="411" spans="1:5" s="84" customFormat="1">
      <c r="A411" s="8"/>
      <c r="B411" s="94"/>
      <c r="C411" s="108" t="s">
        <v>397</v>
      </c>
      <c r="D411" s="121"/>
      <c r="E411" s="8"/>
    </row>
    <row r="412" spans="1:5" s="84" customFormat="1" ht="17.25" thickBot="1">
      <c r="A412" s="8"/>
      <c r="B412" s="95"/>
      <c r="C412" s="108" t="s">
        <v>406</v>
      </c>
      <c r="D412" s="122"/>
      <c r="E412" s="8"/>
    </row>
    <row r="413" spans="1:5" s="84" customFormat="1" ht="33.75" thickBot="1">
      <c r="A413" s="8"/>
      <c r="B413" s="94" t="s">
        <v>14</v>
      </c>
      <c r="C413" s="106" t="s">
        <v>394</v>
      </c>
      <c r="D413" s="107" t="s">
        <v>395</v>
      </c>
      <c r="E413" s="8"/>
    </row>
    <row r="414" spans="1:5" s="84" customFormat="1" ht="17.25" thickBot="1">
      <c r="A414" s="8"/>
      <c r="B414" s="93" t="s">
        <v>325</v>
      </c>
      <c r="C414" s="125" t="s">
        <v>163</v>
      </c>
      <c r="D414" s="59" t="s">
        <v>350</v>
      </c>
      <c r="E414" s="8"/>
    </row>
    <row r="415" spans="1:5" s="84" customFormat="1">
      <c r="A415" s="8"/>
      <c r="B415" s="93" t="s">
        <v>34</v>
      </c>
      <c r="C415" s="104" t="s">
        <v>410</v>
      </c>
      <c r="D415" s="103" t="s">
        <v>32</v>
      </c>
      <c r="E415" s="8"/>
    </row>
    <row r="416" spans="1:5" s="84" customFormat="1">
      <c r="A416" s="8"/>
      <c r="B416" s="94"/>
      <c r="C416" s="108" t="s">
        <v>411</v>
      </c>
      <c r="D416" s="109"/>
      <c r="E416" s="8"/>
    </row>
    <row r="417" spans="1:5" s="84" customFormat="1">
      <c r="A417" s="8"/>
      <c r="B417" s="94"/>
      <c r="C417" s="108" t="s">
        <v>412</v>
      </c>
      <c r="D417" s="109"/>
      <c r="E417" s="8"/>
    </row>
    <row r="418" spans="1:5" s="84" customFormat="1">
      <c r="A418" s="8"/>
      <c r="B418" s="94"/>
      <c r="C418" s="108" t="s">
        <v>413</v>
      </c>
      <c r="D418" s="109"/>
      <c r="E418" s="8"/>
    </row>
    <row r="419" spans="1:5" s="84" customFormat="1">
      <c r="A419" s="8"/>
      <c r="B419" s="94"/>
      <c r="C419" s="108" t="s">
        <v>414</v>
      </c>
      <c r="D419" s="109"/>
      <c r="E419" s="8"/>
    </row>
    <row r="420" spans="1:5" s="84" customFormat="1">
      <c r="A420" s="8"/>
      <c r="B420" s="94"/>
      <c r="C420" s="108" t="s">
        <v>415</v>
      </c>
      <c r="D420" s="109"/>
      <c r="E420" s="8"/>
    </row>
    <row r="421" spans="1:5" s="84" customFormat="1" ht="33">
      <c r="A421" s="8"/>
      <c r="B421" s="94"/>
      <c r="C421" s="108" t="s">
        <v>416</v>
      </c>
      <c r="D421" s="115" t="s">
        <v>417</v>
      </c>
      <c r="E421" s="8"/>
    </row>
    <row r="422" spans="1:5" s="84" customFormat="1" ht="33.75" thickBot="1">
      <c r="A422" s="8"/>
      <c r="B422" s="94"/>
      <c r="C422" s="111" t="s">
        <v>394</v>
      </c>
      <c r="D422" s="113" t="s">
        <v>395</v>
      </c>
      <c r="E422" s="8"/>
    </row>
    <row r="423" spans="1:5" s="84" customFormat="1">
      <c r="A423" s="8"/>
      <c r="B423" s="93" t="s">
        <v>303</v>
      </c>
      <c r="C423" s="104" t="s">
        <v>419</v>
      </c>
      <c r="D423" s="103" t="s">
        <v>32</v>
      </c>
      <c r="E423" s="8"/>
    </row>
    <row r="424" spans="1:5" s="84" customFormat="1">
      <c r="A424" s="8"/>
      <c r="B424" s="94"/>
      <c r="C424" s="108" t="s">
        <v>420</v>
      </c>
      <c r="D424" s="109"/>
      <c r="E424" s="8"/>
    </row>
    <row r="425" spans="1:5" s="84" customFormat="1" ht="17.25" thickBot="1">
      <c r="A425" s="8"/>
      <c r="B425" s="95"/>
      <c r="C425" s="108" t="s">
        <v>421</v>
      </c>
      <c r="D425" s="110"/>
      <c r="E425" s="8"/>
    </row>
    <row r="426" spans="1:5" s="84" customFormat="1">
      <c r="A426" s="8"/>
      <c r="B426" s="93" t="s">
        <v>304</v>
      </c>
      <c r="C426" s="104" t="s">
        <v>419</v>
      </c>
      <c r="D426" s="103" t="s">
        <v>32</v>
      </c>
      <c r="E426" s="8"/>
    </row>
    <row r="427" spans="1:5" s="84" customFormat="1">
      <c r="A427" s="8"/>
      <c r="B427" s="94"/>
      <c r="C427" s="108" t="s">
        <v>422</v>
      </c>
      <c r="D427" s="109"/>
      <c r="E427" s="8"/>
    </row>
    <row r="428" spans="1:5" s="84" customFormat="1">
      <c r="A428" s="8"/>
      <c r="B428" s="94"/>
      <c r="C428" s="108" t="s">
        <v>420</v>
      </c>
      <c r="D428" s="109"/>
      <c r="E428" s="8"/>
    </row>
    <row r="429" spans="1:5" s="84" customFormat="1" ht="17.25" thickBot="1">
      <c r="A429" s="8"/>
      <c r="B429" s="95"/>
      <c r="C429" s="108" t="s">
        <v>421</v>
      </c>
      <c r="D429" s="110"/>
      <c r="E429" s="8"/>
    </row>
    <row r="430" spans="1:5" s="84" customFormat="1" ht="17.25" thickBot="1">
      <c r="A430" s="8"/>
      <c r="B430" s="93" t="s">
        <v>423</v>
      </c>
      <c r="C430" s="125" t="s">
        <v>163</v>
      </c>
      <c r="D430" s="59" t="s">
        <v>350</v>
      </c>
      <c r="E430" s="8"/>
    </row>
    <row r="431" spans="1:5" s="84" customFormat="1">
      <c r="A431" s="8"/>
      <c r="B431" s="93" t="s">
        <v>306</v>
      </c>
      <c r="C431" s="104" t="s">
        <v>424</v>
      </c>
      <c r="D431" s="103" t="s">
        <v>32</v>
      </c>
      <c r="E431" s="8"/>
    </row>
    <row r="432" spans="1:5" s="84" customFormat="1" ht="17.25" thickBot="1">
      <c r="A432" s="8"/>
      <c r="B432" s="95"/>
      <c r="C432" s="108" t="s">
        <v>421</v>
      </c>
      <c r="D432" s="110"/>
      <c r="E432" s="8"/>
    </row>
    <row r="433" spans="1:5" s="84" customFormat="1" ht="33">
      <c r="A433" s="8"/>
      <c r="B433" s="93" t="s">
        <v>307</v>
      </c>
      <c r="C433" s="104" t="s">
        <v>394</v>
      </c>
      <c r="D433" s="105" t="s">
        <v>395</v>
      </c>
      <c r="E433" s="8"/>
    </row>
    <row r="434" spans="1:5" s="84" customFormat="1">
      <c r="A434" s="8"/>
      <c r="B434" s="94"/>
      <c r="C434" s="108" t="s">
        <v>420</v>
      </c>
      <c r="D434" s="113" t="s">
        <v>32</v>
      </c>
      <c r="E434" s="8"/>
    </row>
    <row r="435" spans="1:5" s="84" customFormat="1" ht="17.25" thickBot="1">
      <c r="A435" s="8"/>
      <c r="B435" s="95"/>
      <c r="C435" s="108" t="s">
        <v>421</v>
      </c>
      <c r="D435" s="110"/>
      <c r="E435" s="8"/>
    </row>
    <row r="436" spans="1:5" s="84" customFormat="1">
      <c r="A436" s="8"/>
      <c r="B436" s="93" t="s">
        <v>308</v>
      </c>
      <c r="C436" s="104" t="s">
        <v>424</v>
      </c>
      <c r="D436" s="103" t="s">
        <v>32</v>
      </c>
      <c r="E436" s="8"/>
    </row>
    <row r="437" spans="1:5" s="84" customFormat="1" ht="17.25" thickBot="1">
      <c r="A437" s="8"/>
      <c r="B437" s="95"/>
      <c r="C437" s="108" t="s">
        <v>421</v>
      </c>
      <c r="D437" s="110"/>
      <c r="E437" s="8"/>
    </row>
    <row r="438" spans="1:5" s="84" customFormat="1" ht="25.35" customHeight="1" thickBot="1">
      <c r="A438" s="8"/>
      <c r="B438" s="97" t="s">
        <v>425</v>
      </c>
      <c r="C438" s="98"/>
      <c r="D438" s="99"/>
      <c r="E438" s="8"/>
    </row>
    <row r="439" spans="1:5" s="84" customFormat="1" ht="33">
      <c r="A439" s="8"/>
      <c r="B439" s="93" t="s">
        <v>30</v>
      </c>
      <c r="C439" s="104" t="s">
        <v>426</v>
      </c>
      <c r="D439" s="105" t="s">
        <v>427</v>
      </c>
      <c r="E439" s="8"/>
    </row>
    <row r="440" spans="1:5" s="84" customFormat="1" ht="115.5">
      <c r="A440" s="8"/>
      <c r="B440" s="94"/>
      <c r="C440" s="124" t="s">
        <v>428</v>
      </c>
      <c r="D440" s="115" t="s">
        <v>429</v>
      </c>
      <c r="E440" s="8"/>
    </row>
    <row r="441" spans="1:5" s="84" customFormat="1" ht="33.75" thickBot="1">
      <c r="A441" s="8"/>
      <c r="B441" s="95"/>
      <c r="C441" s="106" t="s">
        <v>376</v>
      </c>
      <c r="D441" s="110" t="s">
        <v>377</v>
      </c>
      <c r="E441" s="8"/>
    </row>
    <row r="442" spans="1:5" s="84" customFormat="1" ht="33">
      <c r="A442" s="8"/>
      <c r="B442" s="93" t="s">
        <v>176</v>
      </c>
      <c r="C442" s="104" t="s">
        <v>426</v>
      </c>
      <c r="D442" s="105" t="s">
        <v>427</v>
      </c>
      <c r="E442" s="8"/>
    </row>
    <row r="443" spans="1:5" s="84" customFormat="1" ht="115.5">
      <c r="A443" s="8"/>
      <c r="B443" s="94"/>
      <c r="C443" s="124" t="s">
        <v>428</v>
      </c>
      <c r="D443" s="115" t="s">
        <v>429</v>
      </c>
      <c r="E443" s="8"/>
    </row>
    <row r="444" spans="1:5" s="84" customFormat="1" ht="33.75" thickBot="1">
      <c r="A444" s="8"/>
      <c r="B444" s="95"/>
      <c r="C444" s="106" t="s">
        <v>376</v>
      </c>
      <c r="D444" s="110" t="s">
        <v>377</v>
      </c>
      <c r="E444" s="8"/>
    </row>
    <row r="445" spans="1:5" s="84" customFormat="1" ht="25.35" customHeight="1" thickBot="1">
      <c r="A445" s="8"/>
      <c r="B445" s="97" t="s">
        <v>430</v>
      </c>
      <c r="C445" s="98"/>
      <c r="D445" s="99"/>
      <c r="E445" s="8"/>
    </row>
    <row r="446" spans="1:5" s="84" customFormat="1">
      <c r="A446" s="8"/>
      <c r="B446" s="126" t="s">
        <v>380</v>
      </c>
      <c r="C446" s="104" t="s">
        <v>431</v>
      </c>
      <c r="D446" s="103" t="s">
        <v>29</v>
      </c>
      <c r="E446" s="8"/>
    </row>
    <row r="447" spans="1:5" s="84" customFormat="1" ht="17.25" thickBot="1">
      <c r="A447" s="8"/>
      <c r="B447" s="127"/>
      <c r="C447" s="106" t="s">
        <v>432</v>
      </c>
      <c r="D447" s="110"/>
      <c r="E447" s="8"/>
    </row>
    <row r="448" spans="1:5" s="84" customFormat="1">
      <c r="A448" s="8"/>
      <c r="B448" s="126" t="s">
        <v>97</v>
      </c>
      <c r="C448" s="104" t="s">
        <v>433</v>
      </c>
      <c r="D448" s="59" t="s">
        <v>32</v>
      </c>
      <c r="E448" s="8"/>
    </row>
    <row r="449" spans="1:5" s="84" customFormat="1">
      <c r="A449" s="8"/>
      <c r="B449" s="128"/>
      <c r="C449" s="114" t="s">
        <v>434</v>
      </c>
      <c r="D449" s="57"/>
      <c r="E449" s="8"/>
    </row>
    <row r="450" spans="1:5" s="84" customFormat="1">
      <c r="A450" s="8"/>
      <c r="B450" s="128"/>
      <c r="C450" s="114" t="s">
        <v>435</v>
      </c>
      <c r="D450" s="57"/>
      <c r="E450" s="8"/>
    </row>
    <row r="451" spans="1:5" s="84" customFormat="1">
      <c r="A451" s="8"/>
      <c r="B451" s="128"/>
      <c r="C451" s="114" t="s">
        <v>436</v>
      </c>
      <c r="D451" s="57"/>
      <c r="E451" s="8"/>
    </row>
    <row r="452" spans="1:5">
      <c r="B452" s="128"/>
      <c r="C452" s="114" t="s">
        <v>437</v>
      </c>
      <c r="D452" s="57"/>
    </row>
    <row r="453" spans="1:5">
      <c r="B453" s="128"/>
      <c r="C453" s="114" t="s">
        <v>438</v>
      </c>
      <c r="D453" s="57"/>
    </row>
    <row r="454" spans="1:5">
      <c r="B454" s="128"/>
      <c r="C454" s="114" t="s">
        <v>439</v>
      </c>
      <c r="D454" s="57"/>
    </row>
    <row r="455" spans="1:5">
      <c r="B455" s="128"/>
      <c r="C455" s="114" t="s">
        <v>440</v>
      </c>
      <c r="D455" s="57"/>
    </row>
    <row r="456" spans="1:5">
      <c r="B456" s="128"/>
      <c r="C456" s="114" t="s">
        <v>441</v>
      </c>
      <c r="D456" s="57"/>
    </row>
    <row r="457" spans="1:5" s="84" customFormat="1">
      <c r="A457" s="8"/>
      <c r="B457" s="128"/>
      <c r="C457" s="114" t="s">
        <v>442</v>
      </c>
      <c r="D457" s="57"/>
      <c r="E457" s="8"/>
    </row>
    <row r="458" spans="1:5" s="84" customFormat="1">
      <c r="A458" s="8"/>
      <c r="B458" s="128"/>
      <c r="C458" s="114" t="s">
        <v>443</v>
      </c>
      <c r="D458" s="57"/>
      <c r="E458" s="8"/>
    </row>
    <row r="459" spans="1:5" s="84" customFormat="1">
      <c r="A459" s="8"/>
      <c r="B459" s="128"/>
      <c r="C459" s="114" t="s">
        <v>444</v>
      </c>
      <c r="D459" s="57"/>
      <c r="E459" s="8"/>
    </row>
    <row r="460" spans="1:5" s="84" customFormat="1">
      <c r="A460" s="8"/>
      <c r="B460" s="128"/>
      <c r="C460" s="114" t="s">
        <v>445</v>
      </c>
      <c r="D460" s="57"/>
      <c r="E460" s="8"/>
    </row>
    <row r="461" spans="1:5" s="84" customFormat="1" ht="33">
      <c r="A461" s="8"/>
      <c r="B461" s="128"/>
      <c r="C461" s="108" t="s">
        <v>446</v>
      </c>
      <c r="D461" s="57"/>
      <c r="E461" s="8"/>
    </row>
    <row r="462" spans="1:5" s="84" customFormat="1" ht="33">
      <c r="A462" s="8"/>
      <c r="B462" s="128"/>
      <c r="C462" s="114" t="s">
        <v>447</v>
      </c>
      <c r="D462" s="57"/>
      <c r="E462" s="8"/>
    </row>
    <row r="463" spans="1:5" s="84" customFormat="1" ht="33">
      <c r="A463" s="8"/>
      <c r="B463" s="128"/>
      <c r="C463" s="114" t="s">
        <v>448</v>
      </c>
      <c r="D463" s="57"/>
      <c r="E463" s="8"/>
    </row>
    <row r="464" spans="1:5" s="84" customFormat="1">
      <c r="A464" s="8"/>
      <c r="B464" s="128"/>
      <c r="C464" s="114" t="s">
        <v>449</v>
      </c>
      <c r="D464" s="57"/>
      <c r="E464" s="8"/>
    </row>
    <row r="465" spans="1:5" s="84" customFormat="1">
      <c r="A465" s="8"/>
      <c r="B465" s="128"/>
      <c r="C465" s="114" t="s">
        <v>450</v>
      </c>
      <c r="D465" s="57"/>
      <c r="E465" s="8"/>
    </row>
    <row r="466" spans="1:5" s="84" customFormat="1">
      <c r="A466" s="8"/>
      <c r="B466" s="128"/>
      <c r="C466" s="114" t="s">
        <v>451</v>
      </c>
      <c r="D466" s="57"/>
      <c r="E466" s="8"/>
    </row>
    <row r="467" spans="1:5" s="84" customFormat="1">
      <c r="A467" s="8"/>
      <c r="B467" s="128"/>
      <c r="C467" s="114" t="s">
        <v>452</v>
      </c>
      <c r="D467" s="57"/>
      <c r="E467" s="8"/>
    </row>
    <row r="468" spans="1:5" s="84" customFormat="1">
      <c r="A468" s="8"/>
      <c r="B468" s="128"/>
      <c r="C468" s="114" t="s">
        <v>453</v>
      </c>
      <c r="D468" s="57"/>
      <c r="E468" s="8"/>
    </row>
    <row r="469" spans="1:5" s="84" customFormat="1">
      <c r="A469" s="8"/>
      <c r="B469" s="128"/>
      <c r="C469" s="114" t="s">
        <v>454</v>
      </c>
      <c r="D469" s="57"/>
      <c r="E469" s="8"/>
    </row>
    <row r="470" spans="1:5">
      <c r="B470" s="128"/>
      <c r="C470" s="114" t="s">
        <v>455</v>
      </c>
      <c r="D470" s="57"/>
    </row>
    <row r="471" spans="1:5" s="84" customFormat="1">
      <c r="A471" s="8"/>
      <c r="B471" s="128"/>
      <c r="C471" s="114" t="s">
        <v>456</v>
      </c>
      <c r="D471" s="57"/>
      <c r="E471" s="8"/>
    </row>
    <row r="472" spans="1:5" s="84" customFormat="1">
      <c r="A472" s="8"/>
      <c r="B472" s="128"/>
      <c r="C472" s="114" t="s">
        <v>457</v>
      </c>
      <c r="D472" s="57"/>
      <c r="E472" s="8"/>
    </row>
    <row r="473" spans="1:5">
      <c r="B473" s="128"/>
      <c r="C473" s="114" t="s">
        <v>458</v>
      </c>
      <c r="D473" s="57"/>
    </row>
    <row r="474" spans="1:5" s="84" customFormat="1">
      <c r="A474" s="8"/>
      <c r="B474" s="128"/>
      <c r="C474" s="114" t="s">
        <v>459</v>
      </c>
      <c r="D474" s="57"/>
      <c r="E474" s="8"/>
    </row>
    <row r="475" spans="1:5">
      <c r="B475" s="128"/>
      <c r="C475" s="114" t="s">
        <v>460</v>
      </c>
      <c r="D475" s="57"/>
    </row>
    <row r="476" spans="1:5">
      <c r="B476" s="128"/>
      <c r="C476" s="108" t="s">
        <v>461</v>
      </c>
      <c r="D476" s="57"/>
    </row>
    <row r="477" spans="1:5" ht="33">
      <c r="B477" s="128"/>
      <c r="C477" s="108" t="s">
        <v>462</v>
      </c>
      <c r="D477" s="57"/>
    </row>
    <row r="478" spans="1:5" ht="33">
      <c r="B478" s="128"/>
      <c r="C478" s="114" t="s">
        <v>463</v>
      </c>
      <c r="D478" s="57"/>
    </row>
    <row r="479" spans="1:5" ht="33.75" thickBot="1">
      <c r="B479" s="127"/>
      <c r="C479" s="106" t="s">
        <v>464</v>
      </c>
      <c r="D479" s="63"/>
    </row>
    <row r="480" spans="1:5">
      <c r="B480" s="126" t="s">
        <v>363</v>
      </c>
      <c r="C480" s="58" t="s">
        <v>465</v>
      </c>
      <c r="D480" s="59" t="s">
        <v>32</v>
      </c>
    </row>
    <row r="481" spans="2:4" ht="17.25" thickBot="1">
      <c r="B481" s="127"/>
      <c r="C481" s="54" t="s">
        <v>466</v>
      </c>
      <c r="D481" s="63"/>
    </row>
    <row r="482" spans="2:4" ht="33" customHeight="1">
      <c r="B482" s="126" t="s">
        <v>467</v>
      </c>
      <c r="C482" s="104" t="s">
        <v>468</v>
      </c>
      <c r="D482" s="103" t="s">
        <v>469</v>
      </c>
    </row>
    <row r="483" spans="2:4">
      <c r="B483" s="128"/>
      <c r="C483" s="108" t="s">
        <v>470</v>
      </c>
      <c r="D483" s="109"/>
    </row>
    <row r="484" spans="2:4" ht="33.75" thickBot="1">
      <c r="B484" s="127"/>
      <c r="C484" s="106" t="s">
        <v>471</v>
      </c>
      <c r="D484" s="110"/>
    </row>
    <row r="485" spans="2:4" ht="33.75" thickBot="1">
      <c r="B485" s="91" t="s">
        <v>472</v>
      </c>
      <c r="C485" s="106" t="s">
        <v>473</v>
      </c>
      <c r="D485" s="110" t="s">
        <v>474</v>
      </c>
    </row>
    <row r="486" spans="2:4" ht="17.25" thickBot="1">
      <c r="B486" s="91" t="s">
        <v>475</v>
      </c>
      <c r="C486" s="92" t="s">
        <v>163</v>
      </c>
      <c r="D486" s="70" t="s">
        <v>350</v>
      </c>
    </row>
    <row r="487" spans="2:4" ht="33">
      <c r="B487" s="602" t="s">
        <v>16</v>
      </c>
      <c r="C487" s="114" t="s">
        <v>483</v>
      </c>
      <c r="D487" s="132" t="s">
        <v>484</v>
      </c>
    </row>
    <row r="488" spans="2:4" ht="33.75" thickBot="1">
      <c r="B488" s="603"/>
      <c r="C488" s="114" t="s">
        <v>482</v>
      </c>
      <c r="D488" s="63" t="s">
        <v>485</v>
      </c>
    </row>
    <row r="489" spans="2:4" ht="33" customHeight="1">
      <c r="B489" s="597" t="s">
        <v>486</v>
      </c>
      <c r="C489" s="104" t="s">
        <v>468</v>
      </c>
      <c r="D489" s="103" t="s">
        <v>469</v>
      </c>
    </row>
    <row r="490" spans="2:4">
      <c r="B490" s="598"/>
      <c r="C490" s="108" t="s">
        <v>470</v>
      </c>
      <c r="D490" s="112"/>
    </row>
    <row r="491" spans="2:4" ht="33.75" thickBot="1">
      <c r="B491" s="599"/>
      <c r="C491" s="106" t="s">
        <v>476</v>
      </c>
      <c r="D491" s="131" t="s">
        <v>477</v>
      </c>
    </row>
    <row r="492" spans="2:4" ht="33" customHeight="1">
      <c r="B492" s="597" t="s">
        <v>487</v>
      </c>
      <c r="C492" s="104" t="s">
        <v>468</v>
      </c>
      <c r="D492" s="103" t="s">
        <v>469</v>
      </c>
    </row>
    <row r="493" spans="2:4">
      <c r="B493" s="598"/>
      <c r="C493" s="108" t="s">
        <v>470</v>
      </c>
      <c r="D493" s="112"/>
    </row>
    <row r="494" spans="2:4" ht="33.75" thickBot="1">
      <c r="B494" s="599"/>
      <c r="C494" s="106" t="s">
        <v>476</v>
      </c>
      <c r="D494" s="131" t="s">
        <v>477</v>
      </c>
    </row>
    <row r="495" spans="2:4" ht="33" customHeight="1">
      <c r="B495" s="93" t="s">
        <v>489</v>
      </c>
      <c r="C495" s="104" t="s">
        <v>490</v>
      </c>
      <c r="D495" s="103" t="s">
        <v>469</v>
      </c>
    </row>
    <row r="496" spans="2:4">
      <c r="B496" s="94"/>
      <c r="C496" s="108" t="s">
        <v>491</v>
      </c>
      <c r="D496" s="112"/>
    </row>
    <row r="497" spans="1:5" ht="33">
      <c r="B497" s="94"/>
      <c r="C497" s="108" t="s">
        <v>492</v>
      </c>
      <c r="D497" s="115" t="s">
        <v>478</v>
      </c>
    </row>
    <row r="498" spans="1:5" ht="33" customHeight="1">
      <c r="B498" s="94"/>
      <c r="C498" s="108" t="s">
        <v>493</v>
      </c>
      <c r="D498" s="115" t="s">
        <v>474</v>
      </c>
    </row>
    <row r="499" spans="1:5">
      <c r="B499" s="94"/>
      <c r="C499" s="108" t="s">
        <v>494</v>
      </c>
      <c r="D499" s="115"/>
    </row>
    <row r="500" spans="1:5" ht="33.75" thickBot="1">
      <c r="B500" s="95"/>
      <c r="C500" s="108" t="s">
        <v>495</v>
      </c>
      <c r="D500" s="132" t="s">
        <v>477</v>
      </c>
    </row>
    <row r="501" spans="1:5" ht="25.35" customHeight="1" thickBot="1">
      <c r="B501" s="138" t="s">
        <v>496</v>
      </c>
      <c r="C501" s="139"/>
      <c r="D501" s="140"/>
    </row>
    <row r="502" spans="1:5" s="84" customFormat="1">
      <c r="A502" s="8"/>
      <c r="B502" s="141" t="s">
        <v>497</v>
      </c>
      <c r="C502" s="142" t="s">
        <v>498</v>
      </c>
      <c r="D502" s="57" t="s">
        <v>32</v>
      </c>
      <c r="E502" s="8"/>
    </row>
    <row r="503" spans="1:5" s="84" customFormat="1">
      <c r="A503" s="8"/>
      <c r="B503" s="141"/>
      <c r="C503" s="143" t="s">
        <v>499</v>
      </c>
      <c r="D503" s="57"/>
      <c r="E503" s="8"/>
    </row>
    <row r="504" spans="1:5" s="84" customFormat="1" ht="17.25" thickBot="1">
      <c r="A504" s="8"/>
      <c r="B504" s="144"/>
      <c r="C504" s="143" t="s">
        <v>500</v>
      </c>
      <c r="D504" s="63"/>
      <c r="E504" s="8"/>
    </row>
    <row r="505" spans="1:5" s="84" customFormat="1">
      <c r="A505" s="8"/>
      <c r="B505" s="145" t="s">
        <v>28</v>
      </c>
      <c r="C505" s="58" t="s">
        <v>498</v>
      </c>
      <c r="D505" s="103" t="s">
        <v>32</v>
      </c>
      <c r="E505" s="8"/>
    </row>
    <row r="506" spans="1:5" s="84" customFormat="1">
      <c r="A506" s="8"/>
      <c r="B506" s="141"/>
      <c r="C506" s="142" t="s">
        <v>499</v>
      </c>
      <c r="D506" s="109"/>
      <c r="E506" s="8"/>
    </row>
    <row r="507" spans="1:5" s="84" customFormat="1" ht="17.25" thickBot="1">
      <c r="A507" s="8"/>
      <c r="B507" s="144"/>
      <c r="C507" s="147" t="s">
        <v>500</v>
      </c>
      <c r="D507" s="110"/>
      <c r="E507" s="8"/>
    </row>
    <row r="508" spans="1:5" s="84" customFormat="1" ht="25.35" customHeight="1" thickBot="1">
      <c r="A508" s="8"/>
      <c r="B508" s="138" t="s">
        <v>501</v>
      </c>
      <c r="C508" s="139"/>
      <c r="D508" s="140"/>
      <c r="E508" s="8"/>
    </row>
    <row r="509" spans="1:5" s="84" customFormat="1" ht="33.75" thickBot="1">
      <c r="A509" s="8"/>
      <c r="B509" s="93" t="s">
        <v>54</v>
      </c>
      <c r="C509" s="69" t="s">
        <v>415</v>
      </c>
      <c r="D509" s="70" t="s">
        <v>502</v>
      </c>
      <c r="E509" s="8"/>
    </row>
    <row r="510" spans="1:5" s="84" customFormat="1">
      <c r="A510" s="8"/>
      <c r="B510" s="600" t="s">
        <v>381</v>
      </c>
      <c r="C510" s="148" t="s">
        <v>503</v>
      </c>
      <c r="D510" s="103" t="s">
        <v>32</v>
      </c>
      <c r="E510" s="8"/>
    </row>
    <row r="511" spans="1:5" s="84" customFormat="1" ht="17.25" thickBot="1">
      <c r="A511" s="8"/>
      <c r="B511" s="601"/>
      <c r="C511" s="143" t="s">
        <v>504</v>
      </c>
      <c r="D511" s="110"/>
      <c r="E511" s="8"/>
    </row>
    <row r="512" spans="1:5" s="84" customFormat="1">
      <c r="A512" s="8"/>
      <c r="B512" s="149" t="s">
        <v>30</v>
      </c>
      <c r="C512" s="148" t="s">
        <v>505</v>
      </c>
      <c r="D512" s="150" t="s">
        <v>32</v>
      </c>
      <c r="E512" s="8"/>
    </row>
    <row r="513" spans="1:5" s="84" customFormat="1">
      <c r="A513" s="8"/>
      <c r="B513" s="151"/>
      <c r="C513" s="143" t="s">
        <v>506</v>
      </c>
      <c r="D513" s="152"/>
      <c r="E513" s="8"/>
    </row>
    <row r="514" spans="1:5" s="84" customFormat="1">
      <c r="A514" s="8"/>
      <c r="B514" s="151"/>
      <c r="C514" s="143" t="s">
        <v>507</v>
      </c>
      <c r="D514" s="152"/>
      <c r="E514" s="8"/>
    </row>
    <row r="515" spans="1:5" s="84" customFormat="1">
      <c r="A515" s="8"/>
      <c r="B515" s="151"/>
      <c r="C515" s="143" t="s">
        <v>508</v>
      </c>
      <c r="D515" s="152"/>
      <c r="E515" s="8"/>
    </row>
    <row r="516" spans="1:5" s="84" customFormat="1" ht="17.25" thickBot="1">
      <c r="A516" s="8"/>
      <c r="B516" s="151"/>
      <c r="C516" s="146" t="s">
        <v>509</v>
      </c>
      <c r="D516" s="152"/>
      <c r="E516" s="8"/>
    </row>
    <row r="517" spans="1:5" s="84" customFormat="1">
      <c r="A517" s="8"/>
      <c r="B517" s="145" t="s">
        <v>510</v>
      </c>
      <c r="C517" s="148" t="s">
        <v>511</v>
      </c>
      <c r="D517" s="103" t="s">
        <v>393</v>
      </c>
      <c r="E517" s="8"/>
    </row>
    <row r="518" spans="1:5" s="84" customFormat="1">
      <c r="A518" s="8"/>
      <c r="B518" s="141"/>
      <c r="C518" s="143" t="s">
        <v>512</v>
      </c>
      <c r="D518" s="109"/>
      <c r="E518" s="8"/>
    </row>
    <row r="519" spans="1:5" s="84" customFormat="1">
      <c r="A519" s="8"/>
      <c r="B519" s="141"/>
      <c r="C519" s="143" t="s">
        <v>513</v>
      </c>
      <c r="D519" s="109"/>
      <c r="E519" s="8"/>
    </row>
    <row r="520" spans="1:5" s="84" customFormat="1">
      <c r="A520" s="8"/>
      <c r="B520" s="141"/>
      <c r="C520" s="143" t="s">
        <v>508</v>
      </c>
      <c r="D520" s="109"/>
      <c r="E520" s="8"/>
    </row>
    <row r="521" spans="1:5" s="84" customFormat="1">
      <c r="A521" s="8"/>
      <c r="B521" s="141"/>
      <c r="C521" s="143" t="s">
        <v>509</v>
      </c>
      <c r="D521" s="109"/>
      <c r="E521" s="8"/>
    </row>
    <row r="522" spans="1:5" s="84" customFormat="1" ht="33.75" thickBot="1">
      <c r="A522" s="8"/>
      <c r="B522" s="144"/>
      <c r="C522" s="153" t="s">
        <v>514</v>
      </c>
      <c r="D522" s="110"/>
      <c r="E522" s="8"/>
    </row>
    <row r="523" spans="1:5" s="84" customFormat="1" ht="33" customHeight="1">
      <c r="A523" s="8"/>
      <c r="B523" s="93" t="s">
        <v>14</v>
      </c>
      <c r="C523" s="58" t="s">
        <v>396</v>
      </c>
      <c r="D523" s="59" t="s">
        <v>516</v>
      </c>
      <c r="E523" s="8"/>
    </row>
    <row r="524" spans="1:5" s="84" customFormat="1">
      <c r="A524" s="8"/>
      <c r="B524" s="94"/>
      <c r="C524" s="54" t="s">
        <v>517</v>
      </c>
      <c r="D524" s="137"/>
      <c r="E524" s="8"/>
    </row>
    <row r="525" spans="1:5">
      <c r="B525" s="94"/>
      <c r="C525" s="54" t="s">
        <v>518</v>
      </c>
      <c r="D525" s="134" t="s">
        <v>32</v>
      </c>
    </row>
    <row r="526" spans="1:5">
      <c r="B526" s="94"/>
      <c r="C526" s="54" t="s">
        <v>519</v>
      </c>
      <c r="D526" s="57"/>
    </row>
    <row r="527" spans="1:5">
      <c r="B527" s="94"/>
      <c r="C527" s="54" t="s">
        <v>520</v>
      </c>
      <c r="D527" s="57"/>
    </row>
    <row r="528" spans="1:5">
      <c r="B528" s="94"/>
      <c r="C528" s="54" t="s">
        <v>521</v>
      </c>
      <c r="D528" s="57"/>
    </row>
    <row r="529" spans="1:4">
      <c r="B529" s="94"/>
      <c r="C529" s="54" t="s">
        <v>397</v>
      </c>
      <c r="D529" s="57"/>
    </row>
    <row r="530" spans="1:4" ht="17.25" thickBot="1">
      <c r="B530" s="95"/>
      <c r="C530" s="54" t="s">
        <v>522</v>
      </c>
      <c r="D530" s="63"/>
    </row>
    <row r="531" spans="1:4" ht="33">
      <c r="B531" s="93" t="s">
        <v>34</v>
      </c>
      <c r="C531" s="58" t="s">
        <v>523</v>
      </c>
      <c r="D531" s="55" t="s">
        <v>524</v>
      </c>
    </row>
    <row r="532" spans="1:4" ht="33">
      <c r="B532" s="94"/>
      <c r="C532" s="60" t="s">
        <v>407</v>
      </c>
      <c r="D532" s="132" t="s">
        <v>525</v>
      </c>
    </row>
    <row r="533" spans="1:4" ht="33.75" thickBot="1">
      <c r="B533" s="95"/>
      <c r="C533" s="62" t="s">
        <v>396</v>
      </c>
      <c r="D533" s="131" t="s">
        <v>526</v>
      </c>
    </row>
    <row r="534" spans="1:4" ht="25.35" customHeight="1" thickBot="1">
      <c r="A534" s="84"/>
      <c r="B534" s="97" t="s">
        <v>527</v>
      </c>
      <c r="C534" s="98"/>
      <c r="D534" s="99"/>
    </row>
    <row r="535" spans="1:4">
      <c r="A535" s="84"/>
      <c r="B535" s="93" t="s">
        <v>54</v>
      </c>
      <c r="C535" s="123" t="s">
        <v>530</v>
      </c>
      <c r="D535" s="59" t="s">
        <v>32</v>
      </c>
    </row>
    <row r="536" spans="1:4">
      <c r="A536" s="84"/>
      <c r="B536" s="94"/>
      <c r="C536" s="108" t="s">
        <v>531</v>
      </c>
      <c r="D536" s="57"/>
    </row>
    <row r="537" spans="1:4">
      <c r="A537" s="84"/>
      <c r="B537" s="94"/>
      <c r="C537" s="108" t="s">
        <v>528</v>
      </c>
      <c r="D537" s="57"/>
    </row>
    <row r="538" spans="1:4">
      <c r="A538" s="84"/>
      <c r="B538" s="94"/>
      <c r="C538" s="108" t="s">
        <v>529</v>
      </c>
      <c r="D538" s="57"/>
    </row>
    <row r="539" spans="1:4">
      <c r="A539" s="84"/>
      <c r="B539" s="94"/>
      <c r="C539" s="108" t="s">
        <v>532</v>
      </c>
      <c r="D539" s="57"/>
    </row>
    <row r="540" spans="1:4">
      <c r="A540" s="84"/>
      <c r="B540" s="94"/>
      <c r="C540" s="108" t="s">
        <v>533</v>
      </c>
      <c r="D540" s="57"/>
    </row>
    <row r="541" spans="1:4">
      <c r="A541" s="84"/>
      <c r="B541" s="94"/>
      <c r="C541" s="108" t="s">
        <v>534</v>
      </c>
      <c r="D541" s="57"/>
    </row>
    <row r="542" spans="1:4" ht="17.25" thickBot="1">
      <c r="A542" s="84"/>
      <c r="B542" s="95"/>
      <c r="C542" s="124" t="s">
        <v>535</v>
      </c>
      <c r="D542" s="63"/>
    </row>
    <row r="543" spans="1:4" ht="17.25" thickBot="1">
      <c r="A543" s="84"/>
      <c r="B543" s="101" t="s">
        <v>536</v>
      </c>
      <c r="C543" s="92" t="s">
        <v>163</v>
      </c>
      <c r="D543" s="70" t="s">
        <v>350</v>
      </c>
    </row>
    <row r="544" spans="1:4" ht="17.25" thickBot="1">
      <c r="A544" s="84"/>
      <c r="B544" s="101" t="s">
        <v>97</v>
      </c>
      <c r="C544" s="69" t="s">
        <v>544</v>
      </c>
      <c r="D544" s="70" t="s">
        <v>32</v>
      </c>
    </row>
    <row r="545" spans="1:4" ht="17.25" thickBot="1">
      <c r="A545" s="84"/>
      <c r="B545" s="101" t="s">
        <v>545</v>
      </c>
      <c r="C545" s="92" t="s">
        <v>163</v>
      </c>
      <c r="D545" s="70" t="s">
        <v>350</v>
      </c>
    </row>
    <row r="546" spans="1:4" ht="17.25" thickBot="1">
      <c r="A546" s="84"/>
      <c r="B546" s="93" t="s">
        <v>546</v>
      </c>
      <c r="C546" s="92" t="s">
        <v>163</v>
      </c>
      <c r="D546" s="70" t="s">
        <v>350</v>
      </c>
    </row>
    <row r="547" spans="1:4">
      <c r="A547" s="84"/>
      <c r="B547" s="93" t="s">
        <v>30</v>
      </c>
      <c r="C547" s="58" t="s">
        <v>547</v>
      </c>
      <c r="D547" s="59" t="s">
        <v>32</v>
      </c>
    </row>
    <row r="548" spans="1:4" ht="17.25" thickBot="1">
      <c r="A548" s="84"/>
      <c r="B548" s="95"/>
      <c r="C548" s="154" t="s">
        <v>548</v>
      </c>
      <c r="D548" s="63"/>
    </row>
    <row r="549" spans="1:4">
      <c r="A549" s="84"/>
      <c r="B549" s="93" t="s">
        <v>176</v>
      </c>
      <c r="C549" s="58" t="s">
        <v>549</v>
      </c>
      <c r="D549" s="59" t="s">
        <v>32</v>
      </c>
    </row>
    <row r="550" spans="1:4">
      <c r="A550" s="84"/>
      <c r="B550" s="94"/>
      <c r="C550" s="60" t="s">
        <v>550</v>
      </c>
      <c r="D550" s="57"/>
    </row>
    <row r="551" spans="1:4">
      <c r="A551" s="84"/>
      <c r="B551" s="94"/>
      <c r="C551" s="60" t="s">
        <v>551</v>
      </c>
      <c r="D551" s="57"/>
    </row>
    <row r="552" spans="1:4" ht="17.25" thickBot="1">
      <c r="A552" s="84"/>
      <c r="B552" s="95"/>
      <c r="C552" s="154" t="s">
        <v>552</v>
      </c>
      <c r="D552" s="63"/>
    </row>
    <row r="553" spans="1:4">
      <c r="A553" s="84"/>
      <c r="B553" s="93" t="s">
        <v>169</v>
      </c>
      <c r="C553" s="118" t="s">
        <v>553</v>
      </c>
      <c r="D553" s="103" t="s">
        <v>32</v>
      </c>
    </row>
    <row r="554" spans="1:4">
      <c r="A554" s="84"/>
      <c r="B554" s="94"/>
      <c r="C554" s="119" t="s">
        <v>554</v>
      </c>
      <c r="D554" s="109"/>
    </row>
    <row r="555" spans="1:4">
      <c r="A555" s="84"/>
      <c r="B555" s="94"/>
      <c r="C555" s="119" t="s">
        <v>555</v>
      </c>
      <c r="D555" s="109"/>
    </row>
    <row r="556" spans="1:4" ht="33">
      <c r="A556" s="84"/>
      <c r="B556" s="94"/>
      <c r="C556" s="119" t="s">
        <v>556</v>
      </c>
      <c r="D556" s="109"/>
    </row>
    <row r="557" spans="1:4" ht="33">
      <c r="A557" s="84"/>
      <c r="B557" s="94"/>
      <c r="C557" s="119" t="s">
        <v>557</v>
      </c>
      <c r="D557" s="109"/>
    </row>
    <row r="558" spans="1:4">
      <c r="A558" s="84"/>
      <c r="B558" s="94"/>
      <c r="C558" s="119" t="s">
        <v>558</v>
      </c>
      <c r="D558" s="109"/>
    </row>
    <row r="559" spans="1:4">
      <c r="A559" s="84"/>
      <c r="B559" s="94"/>
      <c r="C559" s="119" t="s">
        <v>559</v>
      </c>
      <c r="D559" s="109"/>
    </row>
    <row r="560" spans="1:4">
      <c r="A560" s="84"/>
      <c r="B560" s="94"/>
      <c r="C560" s="119" t="s">
        <v>560</v>
      </c>
      <c r="D560" s="109"/>
    </row>
    <row r="561" spans="1:4">
      <c r="A561" s="84"/>
      <c r="B561" s="94"/>
      <c r="C561" s="119" t="s">
        <v>561</v>
      </c>
      <c r="D561" s="109"/>
    </row>
    <row r="562" spans="1:4">
      <c r="A562" s="84"/>
      <c r="B562" s="94"/>
      <c r="C562" s="119" t="s">
        <v>562</v>
      </c>
      <c r="D562" s="109"/>
    </row>
    <row r="563" spans="1:4">
      <c r="A563" s="84"/>
      <c r="B563" s="94"/>
      <c r="C563" s="119" t="s">
        <v>563</v>
      </c>
      <c r="D563" s="109"/>
    </row>
    <row r="564" spans="1:4">
      <c r="A564" s="84"/>
      <c r="B564" s="94"/>
      <c r="C564" s="119" t="s">
        <v>564</v>
      </c>
      <c r="D564" s="109"/>
    </row>
    <row r="565" spans="1:4">
      <c r="A565" s="84"/>
      <c r="B565" s="94"/>
      <c r="C565" s="119" t="s">
        <v>565</v>
      </c>
      <c r="D565" s="109"/>
    </row>
    <row r="566" spans="1:4">
      <c r="A566" s="84"/>
      <c r="B566" s="94"/>
      <c r="C566" s="119" t="s">
        <v>566</v>
      </c>
      <c r="D566" s="109"/>
    </row>
    <row r="567" spans="1:4">
      <c r="A567" s="84"/>
      <c r="B567" s="94"/>
      <c r="C567" s="119" t="s">
        <v>567</v>
      </c>
      <c r="D567" s="109"/>
    </row>
    <row r="568" spans="1:4">
      <c r="A568" s="84"/>
      <c r="B568" s="94"/>
      <c r="C568" s="119" t="s">
        <v>568</v>
      </c>
      <c r="D568" s="109"/>
    </row>
    <row r="569" spans="1:4">
      <c r="A569" s="84"/>
      <c r="B569" s="94"/>
      <c r="C569" s="119" t="s">
        <v>569</v>
      </c>
      <c r="D569" s="109"/>
    </row>
    <row r="570" spans="1:4">
      <c r="A570" s="84"/>
      <c r="B570" s="94"/>
      <c r="C570" s="119" t="s">
        <v>570</v>
      </c>
      <c r="D570" s="109"/>
    </row>
    <row r="571" spans="1:4">
      <c r="A571" s="84"/>
      <c r="B571" s="94"/>
      <c r="C571" s="119" t="s">
        <v>571</v>
      </c>
      <c r="D571" s="109"/>
    </row>
    <row r="572" spans="1:4">
      <c r="A572" s="84"/>
      <c r="B572" s="94"/>
      <c r="C572" s="119" t="s">
        <v>572</v>
      </c>
      <c r="D572" s="109"/>
    </row>
    <row r="573" spans="1:4">
      <c r="A573" s="84"/>
      <c r="B573" s="94"/>
      <c r="C573" s="119" t="s">
        <v>573</v>
      </c>
      <c r="D573" s="109"/>
    </row>
    <row r="574" spans="1:4">
      <c r="A574" s="84"/>
      <c r="B574" s="94"/>
      <c r="C574" s="119" t="s">
        <v>574</v>
      </c>
      <c r="D574" s="109"/>
    </row>
    <row r="575" spans="1:4">
      <c r="A575" s="84"/>
      <c r="B575" s="94"/>
      <c r="C575" s="119" t="s">
        <v>575</v>
      </c>
      <c r="D575" s="109"/>
    </row>
    <row r="576" spans="1:4">
      <c r="A576" s="84"/>
      <c r="B576" s="94"/>
      <c r="C576" s="119" t="s">
        <v>576</v>
      </c>
      <c r="D576" s="109"/>
    </row>
    <row r="577" spans="1:4">
      <c r="A577" s="84"/>
      <c r="B577" s="94"/>
      <c r="C577" s="119" t="s">
        <v>577</v>
      </c>
      <c r="D577" s="109"/>
    </row>
    <row r="578" spans="1:4">
      <c r="A578" s="84"/>
      <c r="B578" s="94"/>
      <c r="C578" s="119" t="s">
        <v>578</v>
      </c>
      <c r="D578" s="109"/>
    </row>
    <row r="579" spans="1:4">
      <c r="A579" s="84"/>
      <c r="B579" s="94"/>
      <c r="C579" s="108" t="s">
        <v>579</v>
      </c>
      <c r="D579" s="109"/>
    </row>
    <row r="580" spans="1:4">
      <c r="A580" s="84"/>
      <c r="B580" s="94"/>
      <c r="C580" s="108" t="s">
        <v>580</v>
      </c>
      <c r="D580" s="109"/>
    </row>
    <row r="581" spans="1:4">
      <c r="A581" s="84"/>
      <c r="B581" s="94"/>
      <c r="C581" s="108" t="s">
        <v>581</v>
      </c>
      <c r="D581" s="109"/>
    </row>
    <row r="582" spans="1:4">
      <c r="A582" s="84"/>
      <c r="B582" s="94"/>
      <c r="C582" s="108" t="s">
        <v>582</v>
      </c>
      <c r="D582" s="109"/>
    </row>
    <row r="583" spans="1:4">
      <c r="A583" s="84"/>
      <c r="B583" s="94"/>
      <c r="C583" s="108" t="s">
        <v>583</v>
      </c>
      <c r="D583" s="109"/>
    </row>
    <row r="584" spans="1:4">
      <c r="A584" s="84"/>
      <c r="B584" s="94"/>
      <c r="C584" s="108" t="s">
        <v>584</v>
      </c>
      <c r="D584" s="109"/>
    </row>
    <row r="585" spans="1:4">
      <c r="A585" s="84"/>
      <c r="B585" s="94"/>
      <c r="C585" s="108" t="s">
        <v>585</v>
      </c>
      <c r="D585" s="109"/>
    </row>
    <row r="586" spans="1:4">
      <c r="A586" s="84"/>
      <c r="B586" s="94"/>
      <c r="C586" s="108" t="s">
        <v>586</v>
      </c>
      <c r="D586" s="109"/>
    </row>
    <row r="587" spans="1:4">
      <c r="A587" s="84"/>
      <c r="B587" s="94"/>
      <c r="C587" s="108" t="s">
        <v>587</v>
      </c>
      <c r="D587" s="109"/>
    </row>
    <row r="588" spans="1:4">
      <c r="A588" s="84"/>
      <c r="B588" s="94"/>
      <c r="C588" s="108" t="s">
        <v>588</v>
      </c>
      <c r="D588" s="109"/>
    </row>
    <row r="589" spans="1:4">
      <c r="A589" s="84"/>
      <c r="B589" s="94"/>
      <c r="C589" s="108" t="s">
        <v>589</v>
      </c>
      <c r="D589" s="109"/>
    </row>
    <row r="590" spans="1:4">
      <c r="A590" s="84"/>
      <c r="B590" s="94"/>
      <c r="C590" s="108" t="s">
        <v>590</v>
      </c>
      <c r="D590" s="109"/>
    </row>
    <row r="591" spans="1:4">
      <c r="A591" s="84"/>
      <c r="B591" s="94"/>
      <c r="C591" s="108" t="s">
        <v>591</v>
      </c>
      <c r="D591" s="109"/>
    </row>
    <row r="592" spans="1:4">
      <c r="A592" s="84"/>
      <c r="B592" s="94"/>
      <c r="C592" s="108" t="s">
        <v>592</v>
      </c>
      <c r="D592" s="109"/>
    </row>
    <row r="593" spans="1:4">
      <c r="A593" s="84"/>
      <c r="B593" s="94"/>
      <c r="C593" s="108" t="s">
        <v>593</v>
      </c>
      <c r="D593" s="109"/>
    </row>
    <row r="594" spans="1:4">
      <c r="A594" s="84"/>
      <c r="B594" s="94"/>
      <c r="C594" s="108" t="s">
        <v>594</v>
      </c>
      <c r="D594" s="109"/>
    </row>
    <row r="595" spans="1:4">
      <c r="A595" s="84"/>
      <c r="B595" s="94"/>
      <c r="C595" s="108" t="s">
        <v>595</v>
      </c>
      <c r="D595" s="109"/>
    </row>
    <row r="596" spans="1:4">
      <c r="A596" s="84"/>
      <c r="B596" s="94"/>
      <c r="C596" s="108" t="s">
        <v>596</v>
      </c>
      <c r="D596" s="109"/>
    </row>
    <row r="597" spans="1:4" ht="17.25" thickBot="1">
      <c r="A597" s="84"/>
      <c r="B597" s="94"/>
      <c r="C597" s="111" t="s">
        <v>597</v>
      </c>
      <c r="D597" s="109"/>
    </row>
    <row r="598" spans="1:4" ht="17.25" thickBot="1">
      <c r="A598" s="84"/>
      <c r="B598" s="93" t="s">
        <v>9</v>
      </c>
      <c r="C598" s="125" t="s">
        <v>163</v>
      </c>
      <c r="D598" s="59" t="s">
        <v>350</v>
      </c>
    </row>
    <row r="599" spans="1:4" ht="17.25" thickBot="1">
      <c r="A599" s="84"/>
      <c r="B599" s="93" t="s">
        <v>598</v>
      </c>
      <c r="C599" s="125" t="s">
        <v>163</v>
      </c>
      <c r="D599" s="59" t="s">
        <v>350</v>
      </c>
    </row>
    <row r="600" spans="1:4" ht="17.25" thickBot="1">
      <c r="A600" s="84"/>
      <c r="B600" s="93" t="s">
        <v>472</v>
      </c>
      <c r="C600" s="125" t="s">
        <v>163</v>
      </c>
      <c r="D600" s="59" t="s">
        <v>350</v>
      </c>
    </row>
    <row r="601" spans="1:4" ht="17.25" thickBot="1">
      <c r="A601" s="84"/>
      <c r="B601" s="93" t="s">
        <v>599</v>
      </c>
      <c r="C601" s="125" t="s">
        <v>163</v>
      </c>
      <c r="D601" s="59" t="s">
        <v>350</v>
      </c>
    </row>
    <row r="602" spans="1:4" ht="17.25" thickBot="1">
      <c r="A602" s="84"/>
      <c r="B602" s="93" t="s">
        <v>600</v>
      </c>
      <c r="C602" s="104" t="s">
        <v>601</v>
      </c>
      <c r="D602" s="103" t="s">
        <v>32</v>
      </c>
    </row>
    <row r="603" spans="1:4">
      <c r="A603" s="84"/>
      <c r="B603" s="126" t="s">
        <v>173</v>
      </c>
      <c r="C603" s="104" t="s">
        <v>601</v>
      </c>
      <c r="D603" s="103" t="s">
        <v>32</v>
      </c>
    </row>
    <row r="604" spans="1:4" ht="17.25" thickBot="1">
      <c r="A604" s="84"/>
      <c r="B604" s="127"/>
      <c r="C604" s="106" t="s">
        <v>602</v>
      </c>
      <c r="D604" s="110"/>
    </row>
    <row r="605" spans="1:4">
      <c r="A605" s="84"/>
      <c r="B605" s="93" t="s">
        <v>389</v>
      </c>
      <c r="C605" s="104" t="s">
        <v>601</v>
      </c>
      <c r="D605" s="103" t="s">
        <v>32</v>
      </c>
    </row>
    <row r="606" spans="1:4" ht="17.25" thickBot="1">
      <c r="A606" s="84"/>
      <c r="B606" s="95"/>
      <c r="C606" s="106" t="s">
        <v>602</v>
      </c>
      <c r="D606" s="110"/>
    </row>
    <row r="607" spans="1:4">
      <c r="A607" s="84"/>
      <c r="B607" s="93" t="s">
        <v>539</v>
      </c>
      <c r="C607" s="104" t="s">
        <v>603</v>
      </c>
      <c r="D607" s="103" t="s">
        <v>32</v>
      </c>
    </row>
    <row r="608" spans="1:4" ht="17.25" thickBot="1">
      <c r="A608" s="84"/>
      <c r="B608" s="95"/>
      <c r="C608" s="106" t="s">
        <v>0</v>
      </c>
      <c r="D608" s="110"/>
    </row>
    <row r="609" spans="1:4">
      <c r="A609" s="84"/>
      <c r="B609" s="93" t="s">
        <v>604</v>
      </c>
      <c r="C609" s="104" t="s">
        <v>601</v>
      </c>
      <c r="D609" s="103" t="s">
        <v>32</v>
      </c>
    </row>
    <row r="610" spans="1:4">
      <c r="A610" s="84"/>
      <c r="B610" s="94"/>
      <c r="C610" s="108" t="s">
        <v>602</v>
      </c>
      <c r="D610" s="109"/>
    </row>
    <row r="611" spans="1:4">
      <c r="A611" s="84"/>
      <c r="B611" s="94"/>
      <c r="C611" s="108" t="s">
        <v>605</v>
      </c>
      <c r="D611" s="109"/>
    </row>
    <row r="612" spans="1:4" ht="17.25" thickBot="1">
      <c r="A612" s="84"/>
      <c r="B612" s="95"/>
      <c r="C612" s="106" t="s">
        <v>606</v>
      </c>
      <c r="D612" s="110"/>
    </row>
    <row r="613" spans="1:4">
      <c r="A613" s="84"/>
      <c r="B613" s="93" t="s">
        <v>12</v>
      </c>
      <c r="C613" s="124" t="s">
        <v>611</v>
      </c>
      <c r="D613" s="103" t="s">
        <v>32</v>
      </c>
    </row>
    <row r="614" spans="1:4">
      <c r="A614" s="84"/>
      <c r="B614" s="94"/>
      <c r="C614" s="108" t="s">
        <v>607</v>
      </c>
      <c r="D614" s="109"/>
    </row>
    <row r="615" spans="1:4">
      <c r="A615" s="84"/>
      <c r="B615" s="94"/>
      <c r="C615" s="108" t="s">
        <v>601</v>
      </c>
      <c r="D615" s="109"/>
    </row>
    <row r="616" spans="1:4">
      <c r="A616" s="84"/>
      <c r="B616" s="94"/>
      <c r="C616" s="108" t="s">
        <v>612</v>
      </c>
      <c r="D616" s="109"/>
    </row>
    <row r="617" spans="1:4">
      <c r="A617" s="84"/>
      <c r="B617" s="94"/>
      <c r="C617" s="108" t="s">
        <v>608</v>
      </c>
      <c r="D617" s="109"/>
    </row>
    <row r="618" spans="1:4">
      <c r="A618" s="84"/>
      <c r="B618" s="94"/>
      <c r="C618" s="108" t="s">
        <v>609</v>
      </c>
      <c r="D618" s="109"/>
    </row>
    <row r="619" spans="1:4">
      <c r="A619" s="84"/>
      <c r="B619" s="94"/>
      <c r="C619" s="108" t="s">
        <v>610</v>
      </c>
      <c r="D619" s="109"/>
    </row>
    <row r="620" spans="1:4">
      <c r="A620" s="84"/>
      <c r="B620" s="94"/>
      <c r="C620" s="108" t="s">
        <v>613</v>
      </c>
      <c r="D620" s="109"/>
    </row>
    <row r="621" spans="1:4">
      <c r="A621" s="84"/>
      <c r="B621" s="94"/>
      <c r="C621" s="108" t="s">
        <v>603</v>
      </c>
      <c r="D621" s="109"/>
    </row>
    <row r="622" spans="1:4" ht="17.25" thickBot="1">
      <c r="A622" s="84"/>
      <c r="B622" s="94"/>
      <c r="C622" s="108" t="s">
        <v>614</v>
      </c>
      <c r="D622" s="109"/>
    </row>
    <row r="623" spans="1:4">
      <c r="A623" s="84"/>
      <c r="B623" s="93" t="s">
        <v>13</v>
      </c>
      <c r="C623" s="104" t="s">
        <v>616</v>
      </c>
      <c r="D623" s="103" t="s">
        <v>32</v>
      </c>
    </row>
    <row r="624" spans="1:4">
      <c r="A624" s="84"/>
      <c r="B624" s="94"/>
      <c r="C624" s="114" t="s">
        <v>615</v>
      </c>
      <c r="D624" s="109"/>
    </row>
    <row r="625" spans="1:4" ht="33">
      <c r="A625" s="84"/>
      <c r="B625" s="94"/>
      <c r="C625" s="108" t="s">
        <v>617</v>
      </c>
      <c r="D625" s="109"/>
    </row>
    <row r="626" spans="1:4">
      <c r="A626" s="84"/>
      <c r="B626" s="94"/>
      <c r="C626" s="114" t="s">
        <v>607</v>
      </c>
      <c r="D626" s="109"/>
    </row>
    <row r="627" spans="1:4">
      <c r="A627" s="84"/>
      <c r="B627" s="94"/>
      <c r="C627" s="108" t="s">
        <v>601</v>
      </c>
      <c r="D627" s="109"/>
    </row>
    <row r="628" spans="1:4">
      <c r="A628" s="84"/>
      <c r="B628" s="94"/>
      <c r="C628" s="108" t="s">
        <v>612</v>
      </c>
      <c r="D628" s="109"/>
    </row>
    <row r="629" spans="1:4">
      <c r="A629" s="84"/>
      <c r="B629" s="94"/>
      <c r="C629" s="108" t="s">
        <v>608</v>
      </c>
      <c r="D629" s="109"/>
    </row>
    <row r="630" spans="1:4">
      <c r="A630" s="84"/>
      <c r="B630" s="94"/>
      <c r="C630" s="108" t="s">
        <v>609</v>
      </c>
      <c r="D630" s="109"/>
    </row>
    <row r="631" spans="1:4">
      <c r="A631" s="84"/>
      <c r="B631" s="94"/>
      <c r="C631" s="108" t="s">
        <v>610</v>
      </c>
      <c r="D631" s="109"/>
    </row>
    <row r="632" spans="1:4">
      <c r="A632" s="84"/>
      <c r="B632" s="94"/>
      <c r="C632" s="108" t="s">
        <v>618</v>
      </c>
      <c r="D632" s="109"/>
    </row>
    <row r="633" spans="1:4">
      <c r="A633" s="84"/>
      <c r="B633" s="94"/>
      <c r="C633" s="108" t="s">
        <v>603</v>
      </c>
      <c r="D633" s="109"/>
    </row>
    <row r="634" spans="1:4" ht="17.25" thickBot="1">
      <c r="A634" s="84"/>
      <c r="B634" s="94"/>
      <c r="C634" s="108" t="s">
        <v>619</v>
      </c>
      <c r="D634" s="109"/>
    </row>
    <row r="635" spans="1:4">
      <c r="A635" s="84"/>
      <c r="B635" s="93" t="s">
        <v>43</v>
      </c>
      <c r="C635" s="123" t="s">
        <v>621</v>
      </c>
      <c r="D635" s="103" t="s">
        <v>32</v>
      </c>
    </row>
    <row r="636" spans="1:4" ht="33">
      <c r="A636" s="84"/>
      <c r="B636" s="94"/>
      <c r="C636" s="108" t="s">
        <v>622</v>
      </c>
      <c r="D636" s="115" t="s">
        <v>623</v>
      </c>
    </row>
    <row r="637" spans="1:4">
      <c r="A637" s="84"/>
      <c r="B637" s="94"/>
      <c r="C637" s="114" t="s">
        <v>624</v>
      </c>
      <c r="D637" s="109" t="s">
        <v>32</v>
      </c>
    </row>
    <row r="638" spans="1:4" ht="17.25" thickBot="1">
      <c r="A638" s="84"/>
      <c r="B638" s="95"/>
      <c r="C638" s="155" t="s">
        <v>221</v>
      </c>
      <c r="D638" s="110"/>
    </row>
    <row r="639" spans="1:4">
      <c r="A639" s="84"/>
      <c r="B639" s="93" t="s">
        <v>16</v>
      </c>
      <c r="C639" s="58" t="s">
        <v>625</v>
      </c>
      <c r="D639" s="59" t="s">
        <v>32</v>
      </c>
    </row>
    <row r="640" spans="1:4">
      <c r="B640" s="94"/>
      <c r="C640" s="60" t="s">
        <v>626</v>
      </c>
      <c r="D640" s="57"/>
    </row>
    <row r="641" spans="1:4" ht="17.25" thickBot="1">
      <c r="B641" s="95"/>
      <c r="C641" s="155" t="s">
        <v>627</v>
      </c>
      <c r="D641" s="63"/>
    </row>
    <row r="642" spans="1:4">
      <c r="B642" s="93" t="s">
        <v>345</v>
      </c>
      <c r="C642" s="123" t="s">
        <v>621</v>
      </c>
      <c r="D642" s="59" t="s">
        <v>32</v>
      </c>
    </row>
    <row r="643" spans="1:4" ht="33.75" thickBot="1">
      <c r="B643" s="95"/>
      <c r="C643" s="106" t="s">
        <v>622</v>
      </c>
      <c r="D643" s="131" t="s">
        <v>623</v>
      </c>
    </row>
    <row r="644" spans="1:4">
      <c r="B644" s="93" t="s">
        <v>628</v>
      </c>
      <c r="C644" s="104" t="s">
        <v>531</v>
      </c>
      <c r="D644" s="59" t="s">
        <v>32</v>
      </c>
    </row>
    <row r="645" spans="1:4" ht="17.25" thickBot="1">
      <c r="B645" s="95"/>
      <c r="C645" s="155" t="s">
        <v>629</v>
      </c>
      <c r="D645" s="63"/>
    </row>
    <row r="646" spans="1:4">
      <c r="A646" s="84"/>
      <c r="B646" s="93" t="s">
        <v>630</v>
      </c>
      <c r="C646" s="104" t="s">
        <v>611</v>
      </c>
      <c r="D646" s="103" t="s">
        <v>32</v>
      </c>
    </row>
    <row r="647" spans="1:4">
      <c r="A647" s="84"/>
      <c r="B647" s="94"/>
      <c r="C647" s="114" t="s">
        <v>607</v>
      </c>
      <c r="D647" s="109"/>
    </row>
    <row r="648" spans="1:4">
      <c r="A648" s="84"/>
      <c r="B648" s="94"/>
      <c r="C648" s="108" t="s">
        <v>601</v>
      </c>
      <c r="D648" s="109"/>
    </row>
    <row r="649" spans="1:4">
      <c r="A649" s="84"/>
      <c r="B649" s="94"/>
      <c r="C649" s="108" t="s">
        <v>612</v>
      </c>
      <c r="D649" s="109"/>
    </row>
    <row r="650" spans="1:4" ht="17.25" thickBot="1">
      <c r="A650" s="84"/>
      <c r="B650" s="95"/>
      <c r="C650" s="106" t="s">
        <v>603</v>
      </c>
      <c r="D650" s="110"/>
    </row>
    <row r="651" spans="1:4">
      <c r="A651" s="84"/>
      <c r="B651" s="93" t="s">
        <v>631</v>
      </c>
      <c r="C651" s="104" t="s">
        <v>611</v>
      </c>
      <c r="D651" s="103" t="s">
        <v>32</v>
      </c>
    </row>
    <row r="652" spans="1:4">
      <c r="B652" s="94"/>
      <c r="C652" s="114" t="s">
        <v>607</v>
      </c>
      <c r="D652" s="109"/>
    </row>
    <row r="653" spans="1:4">
      <c r="B653" s="94"/>
      <c r="C653" s="108" t="s">
        <v>601</v>
      </c>
      <c r="D653" s="109"/>
    </row>
    <row r="654" spans="1:4">
      <c r="B654" s="94"/>
      <c r="C654" s="108" t="s">
        <v>612</v>
      </c>
      <c r="D654" s="109"/>
    </row>
    <row r="655" spans="1:4" ht="17.25" thickBot="1">
      <c r="B655" s="95"/>
      <c r="C655" s="106" t="s">
        <v>603</v>
      </c>
      <c r="D655" s="110"/>
    </row>
    <row r="656" spans="1:4">
      <c r="B656" s="93" t="s">
        <v>305</v>
      </c>
      <c r="C656" s="123" t="s">
        <v>632</v>
      </c>
      <c r="D656" s="103" t="s">
        <v>32</v>
      </c>
    </row>
    <row r="657" spans="2:4">
      <c r="B657" s="94"/>
      <c r="C657" s="108" t="s">
        <v>633</v>
      </c>
      <c r="D657" s="109"/>
    </row>
    <row r="658" spans="2:4">
      <c r="B658" s="94"/>
      <c r="C658" s="108" t="s">
        <v>634</v>
      </c>
      <c r="D658" s="109"/>
    </row>
    <row r="659" spans="2:4">
      <c r="B659" s="94"/>
      <c r="C659" s="108" t="s">
        <v>607</v>
      </c>
      <c r="D659" s="109"/>
    </row>
    <row r="660" spans="2:4">
      <c r="B660" s="94"/>
      <c r="C660" s="108" t="s">
        <v>601</v>
      </c>
      <c r="D660" s="109"/>
    </row>
    <row r="661" spans="2:4">
      <c r="B661" s="94"/>
      <c r="C661" s="108" t="s">
        <v>612</v>
      </c>
      <c r="D661" s="109"/>
    </row>
    <row r="662" spans="2:4">
      <c r="B662" s="94"/>
      <c r="C662" s="108" t="s">
        <v>635</v>
      </c>
      <c r="D662" s="109"/>
    </row>
    <row r="663" spans="2:4">
      <c r="B663" s="94"/>
      <c r="C663" s="108" t="s">
        <v>636</v>
      </c>
      <c r="D663" s="109"/>
    </row>
    <row r="664" spans="2:4">
      <c r="B664" s="94"/>
      <c r="C664" s="108" t="s">
        <v>420</v>
      </c>
      <c r="D664" s="109"/>
    </row>
    <row r="665" spans="2:4" ht="17.25" thickBot="1">
      <c r="B665" s="95"/>
      <c r="C665" s="108" t="s">
        <v>421</v>
      </c>
      <c r="D665" s="110"/>
    </row>
    <row r="666" spans="2:4" ht="17.25" thickBot="1">
      <c r="B666" s="101" t="s">
        <v>306</v>
      </c>
      <c r="C666" s="92" t="s">
        <v>163</v>
      </c>
      <c r="D666" s="59" t="s">
        <v>350</v>
      </c>
    </row>
    <row r="667" spans="2:4">
      <c r="B667" s="93" t="s">
        <v>307</v>
      </c>
      <c r="C667" s="114" t="s">
        <v>615</v>
      </c>
      <c r="D667" s="103" t="s">
        <v>32</v>
      </c>
    </row>
    <row r="668" spans="2:4">
      <c r="B668" s="94"/>
      <c r="C668" s="114" t="s">
        <v>637</v>
      </c>
      <c r="D668" s="109"/>
    </row>
    <row r="669" spans="2:4">
      <c r="B669" s="94"/>
      <c r="C669" s="114" t="s">
        <v>638</v>
      </c>
      <c r="D669" s="109"/>
    </row>
    <row r="670" spans="2:4">
      <c r="B670" s="94"/>
      <c r="C670" s="114" t="s">
        <v>607</v>
      </c>
      <c r="D670" s="109"/>
    </row>
    <row r="671" spans="2:4">
      <c r="B671" s="94"/>
      <c r="C671" s="108" t="s">
        <v>601</v>
      </c>
      <c r="D671" s="109"/>
    </row>
    <row r="672" spans="2:4">
      <c r="B672" s="94"/>
      <c r="C672" s="108" t="s">
        <v>612</v>
      </c>
      <c r="D672" s="109"/>
    </row>
    <row r="673" spans="2:4" ht="17.25" thickBot="1">
      <c r="B673" s="95"/>
      <c r="C673" s="108" t="s">
        <v>603</v>
      </c>
      <c r="D673" s="110"/>
    </row>
    <row r="674" spans="2:4" ht="17.25" thickBot="1">
      <c r="B674" s="101" t="s">
        <v>308</v>
      </c>
      <c r="C674" s="125" t="s">
        <v>163</v>
      </c>
      <c r="D674" s="59" t="s">
        <v>350</v>
      </c>
    </row>
    <row r="675" spans="2:4">
      <c r="B675" s="93" t="s">
        <v>639</v>
      </c>
      <c r="C675" s="104" t="s">
        <v>640</v>
      </c>
      <c r="D675" s="103" t="s">
        <v>32</v>
      </c>
    </row>
    <row r="676" spans="2:4">
      <c r="B676" s="94"/>
      <c r="C676" s="108" t="s">
        <v>641</v>
      </c>
      <c r="D676" s="109"/>
    </row>
    <row r="677" spans="2:4">
      <c r="B677" s="94"/>
      <c r="C677" s="108" t="s">
        <v>620</v>
      </c>
      <c r="D677" s="109"/>
    </row>
    <row r="678" spans="2:4">
      <c r="B678" s="94"/>
      <c r="C678" s="108" t="s">
        <v>642</v>
      </c>
      <c r="D678" s="109"/>
    </row>
    <row r="679" spans="2:4">
      <c r="B679" s="94"/>
      <c r="C679" s="108" t="s">
        <v>643</v>
      </c>
      <c r="D679" s="109"/>
    </row>
    <row r="680" spans="2:4">
      <c r="B680" s="94"/>
      <c r="C680" s="108" t="s">
        <v>644</v>
      </c>
      <c r="D680" s="109"/>
    </row>
    <row r="681" spans="2:4" ht="33">
      <c r="B681" s="94"/>
      <c r="C681" s="108" t="s">
        <v>645</v>
      </c>
      <c r="D681" s="109"/>
    </row>
    <row r="682" spans="2:4" ht="33">
      <c r="B682" s="94"/>
      <c r="C682" s="108" t="s">
        <v>646</v>
      </c>
      <c r="D682" s="109"/>
    </row>
    <row r="683" spans="2:4">
      <c r="B683" s="94"/>
      <c r="C683" s="111" t="s">
        <v>647</v>
      </c>
      <c r="D683" s="109"/>
    </row>
    <row r="684" spans="2:4" ht="17.25" thickBot="1">
      <c r="B684" s="95"/>
      <c r="C684" s="106" t="s">
        <v>648</v>
      </c>
      <c r="D684" s="110"/>
    </row>
    <row r="685" spans="2:4">
      <c r="B685" s="93" t="s">
        <v>649</v>
      </c>
      <c r="C685" s="104" t="s">
        <v>607</v>
      </c>
      <c r="D685" s="103" t="s">
        <v>32</v>
      </c>
    </row>
    <row r="686" spans="2:4">
      <c r="B686" s="94"/>
      <c r="C686" s="108" t="s">
        <v>601</v>
      </c>
      <c r="D686" s="109"/>
    </row>
    <row r="687" spans="2:4">
      <c r="B687" s="94"/>
      <c r="C687" s="108" t="s">
        <v>612</v>
      </c>
      <c r="D687" s="109"/>
    </row>
    <row r="688" spans="2:4" ht="17.25" thickBot="1">
      <c r="B688" s="95"/>
      <c r="C688" s="108" t="s">
        <v>603</v>
      </c>
      <c r="D688" s="110"/>
    </row>
    <row r="689" spans="2:4" ht="25.35" customHeight="1" thickBot="1">
      <c r="B689" s="156" t="s">
        <v>650</v>
      </c>
      <c r="C689" s="157"/>
      <c r="D689" s="158"/>
    </row>
    <row r="690" spans="2:4">
      <c r="B690" s="93" t="s">
        <v>497</v>
      </c>
      <c r="C690" s="104" t="s">
        <v>651</v>
      </c>
      <c r="D690" s="103" t="s">
        <v>32</v>
      </c>
    </row>
    <row r="691" spans="2:4">
      <c r="B691" s="94"/>
      <c r="C691" s="108" t="s">
        <v>652</v>
      </c>
      <c r="D691" s="109"/>
    </row>
    <row r="692" spans="2:4">
      <c r="B692" s="94"/>
      <c r="C692" s="108" t="s">
        <v>653</v>
      </c>
      <c r="D692" s="109"/>
    </row>
    <row r="693" spans="2:4">
      <c r="B693" s="94"/>
      <c r="C693" s="108" t="s">
        <v>654</v>
      </c>
      <c r="D693" s="109"/>
    </row>
    <row r="694" spans="2:4">
      <c r="B694" s="94"/>
      <c r="C694" s="108" t="s">
        <v>655</v>
      </c>
      <c r="D694" s="109"/>
    </row>
    <row r="695" spans="2:4" ht="17.25" thickBot="1">
      <c r="B695" s="95"/>
      <c r="C695" s="106" t="s">
        <v>656</v>
      </c>
      <c r="D695" s="110"/>
    </row>
    <row r="696" spans="2:4">
      <c r="B696" s="93" t="s">
        <v>176</v>
      </c>
      <c r="C696" s="104" t="s">
        <v>657</v>
      </c>
      <c r="D696" s="103" t="s">
        <v>32</v>
      </c>
    </row>
    <row r="697" spans="2:4">
      <c r="B697" s="94"/>
      <c r="C697" s="108" t="s">
        <v>658</v>
      </c>
      <c r="D697" s="109"/>
    </row>
    <row r="698" spans="2:4">
      <c r="B698" s="94"/>
      <c r="C698" s="108" t="s">
        <v>659</v>
      </c>
      <c r="D698" s="109"/>
    </row>
    <row r="699" spans="2:4">
      <c r="B699" s="94"/>
      <c r="C699" s="108" t="s">
        <v>660</v>
      </c>
      <c r="D699" s="109"/>
    </row>
    <row r="700" spans="2:4">
      <c r="B700" s="94"/>
      <c r="C700" s="108" t="s">
        <v>661</v>
      </c>
      <c r="D700" s="109"/>
    </row>
    <row r="701" spans="2:4">
      <c r="B701" s="94"/>
      <c r="C701" s="108" t="s">
        <v>662</v>
      </c>
      <c r="D701" s="109"/>
    </row>
    <row r="702" spans="2:4">
      <c r="B702" s="94"/>
      <c r="C702" s="159" t="s">
        <v>663</v>
      </c>
      <c r="D702" s="109"/>
    </row>
    <row r="703" spans="2:4" ht="17.25" thickBot="1">
      <c r="B703" s="95"/>
      <c r="C703" s="160" t="s">
        <v>664</v>
      </c>
      <c r="D703" s="110"/>
    </row>
    <row r="704" spans="2:4" ht="17.25" thickBot="1">
      <c r="B704" s="93" t="s">
        <v>665</v>
      </c>
      <c r="C704" s="125" t="s">
        <v>163</v>
      </c>
      <c r="D704" s="59" t="s">
        <v>350</v>
      </c>
    </row>
    <row r="705" spans="2:4" ht="17.25" thickBot="1">
      <c r="B705" s="93" t="s">
        <v>39</v>
      </c>
      <c r="C705" s="75" t="s">
        <v>666</v>
      </c>
      <c r="D705" s="59" t="s">
        <v>32</v>
      </c>
    </row>
    <row r="706" spans="2:4">
      <c r="B706" s="93" t="s">
        <v>42</v>
      </c>
      <c r="C706" s="104" t="s">
        <v>668</v>
      </c>
      <c r="D706" s="103" t="s">
        <v>32</v>
      </c>
    </row>
    <row r="707" spans="2:4" ht="17.25" thickBot="1">
      <c r="B707" s="95"/>
      <c r="C707" s="106" t="s">
        <v>667</v>
      </c>
      <c r="D707" s="110"/>
    </row>
    <row r="708" spans="2:4" ht="17.25" thickBot="1">
      <c r="B708" s="101" t="s">
        <v>43</v>
      </c>
      <c r="C708" s="123" t="s">
        <v>667</v>
      </c>
      <c r="D708" s="59" t="s">
        <v>32</v>
      </c>
    </row>
    <row r="709" spans="2:4" ht="17.25" thickBot="1">
      <c r="B709" s="101" t="s">
        <v>34</v>
      </c>
      <c r="C709" s="123" t="s">
        <v>667</v>
      </c>
      <c r="D709" s="59" t="s">
        <v>32</v>
      </c>
    </row>
    <row r="710" spans="2:4" ht="17.25" thickBot="1">
      <c r="B710" s="94" t="s">
        <v>370</v>
      </c>
      <c r="C710" s="123" t="s">
        <v>667</v>
      </c>
      <c r="D710" s="59" t="s">
        <v>32</v>
      </c>
    </row>
    <row r="711" spans="2:4" ht="25.35" customHeight="1" thickBot="1">
      <c r="B711" s="97" t="s">
        <v>669</v>
      </c>
      <c r="C711" s="98"/>
      <c r="D711" s="99"/>
    </row>
    <row r="712" spans="2:4" ht="17.25" thickBot="1">
      <c r="B712" s="93" t="s">
        <v>382</v>
      </c>
      <c r="C712" s="125" t="s">
        <v>163</v>
      </c>
      <c r="D712" s="59" t="s">
        <v>350</v>
      </c>
    </row>
    <row r="713" spans="2:4">
      <c r="B713" s="93" t="s">
        <v>39</v>
      </c>
      <c r="C713" s="168" t="s">
        <v>675</v>
      </c>
      <c r="D713" s="59" t="s">
        <v>32</v>
      </c>
    </row>
    <row r="714" spans="2:4">
      <c r="B714" s="94"/>
      <c r="C714" s="163" t="s">
        <v>676</v>
      </c>
      <c r="D714" s="57"/>
    </row>
    <row r="715" spans="2:4">
      <c r="B715" s="94"/>
      <c r="C715" s="163" t="s">
        <v>671</v>
      </c>
      <c r="D715" s="57"/>
    </row>
    <row r="716" spans="2:4">
      <c r="B716" s="94"/>
      <c r="C716" s="165" t="s">
        <v>672</v>
      </c>
      <c r="D716" s="57"/>
    </row>
    <row r="717" spans="2:4">
      <c r="B717" s="94"/>
      <c r="C717" s="166" t="s">
        <v>677</v>
      </c>
      <c r="D717" s="57"/>
    </row>
    <row r="718" spans="2:4">
      <c r="B718" s="94"/>
      <c r="C718" s="165" t="s">
        <v>673</v>
      </c>
      <c r="D718" s="57"/>
    </row>
    <row r="719" spans="2:4" ht="17.25" thickBot="1">
      <c r="B719" s="95"/>
      <c r="C719" s="164" t="s">
        <v>674</v>
      </c>
      <c r="D719" s="63"/>
    </row>
    <row r="720" spans="2:4">
      <c r="B720" s="93" t="s">
        <v>686</v>
      </c>
      <c r="C720" s="169" t="s">
        <v>687</v>
      </c>
      <c r="D720" s="59" t="s">
        <v>32</v>
      </c>
    </row>
    <row r="721" spans="2:4">
      <c r="B721" s="94"/>
      <c r="C721" s="10" t="s">
        <v>678</v>
      </c>
      <c r="D721" s="57"/>
    </row>
    <row r="722" spans="2:4">
      <c r="B722" s="94"/>
      <c r="C722" s="10" t="s">
        <v>679</v>
      </c>
      <c r="D722" s="57"/>
    </row>
    <row r="723" spans="2:4">
      <c r="B723" s="94"/>
      <c r="C723" s="10" t="s">
        <v>680</v>
      </c>
      <c r="D723" s="57"/>
    </row>
    <row r="724" spans="2:4">
      <c r="B724" s="94"/>
      <c r="C724" s="10" t="s">
        <v>688</v>
      </c>
      <c r="D724" s="57"/>
    </row>
    <row r="725" spans="2:4">
      <c r="B725" s="94"/>
      <c r="C725" s="10" t="s">
        <v>682</v>
      </c>
      <c r="D725" s="57"/>
    </row>
    <row r="726" spans="2:4">
      <c r="B726" s="94"/>
      <c r="C726" s="10" t="s">
        <v>683</v>
      </c>
      <c r="D726" s="57"/>
    </row>
    <row r="727" spans="2:4">
      <c r="B727" s="94"/>
      <c r="C727" s="10" t="s">
        <v>684</v>
      </c>
      <c r="D727" s="57"/>
    </row>
    <row r="728" spans="2:4">
      <c r="B728" s="94"/>
      <c r="C728" s="10" t="s">
        <v>689</v>
      </c>
      <c r="D728" s="57"/>
    </row>
    <row r="729" spans="2:4">
      <c r="B729" s="94"/>
      <c r="C729" s="167" t="s">
        <v>670</v>
      </c>
      <c r="D729" s="57"/>
    </row>
    <row r="730" spans="2:4">
      <c r="B730" s="94"/>
      <c r="C730" s="163" t="s">
        <v>671</v>
      </c>
      <c r="D730" s="57"/>
    </row>
    <row r="731" spans="2:4">
      <c r="B731" s="94"/>
      <c r="C731" s="165" t="s">
        <v>672</v>
      </c>
      <c r="D731" s="57"/>
    </row>
    <row r="732" spans="2:4">
      <c r="B732" s="94"/>
      <c r="C732" s="166" t="s">
        <v>677</v>
      </c>
      <c r="D732" s="57"/>
    </row>
    <row r="733" spans="2:4">
      <c r="B733" s="94"/>
      <c r="C733" s="165" t="s">
        <v>673</v>
      </c>
      <c r="D733" s="57"/>
    </row>
    <row r="734" spans="2:4">
      <c r="B734" s="94"/>
      <c r="C734" s="165" t="s">
        <v>674</v>
      </c>
      <c r="D734" s="57"/>
    </row>
    <row r="735" spans="2:4">
      <c r="B735" s="94"/>
      <c r="C735" s="10" t="s">
        <v>690</v>
      </c>
      <c r="D735" s="57"/>
    </row>
    <row r="736" spans="2:4">
      <c r="B736" s="94"/>
      <c r="C736" s="10" t="s">
        <v>691</v>
      </c>
      <c r="D736" s="57"/>
    </row>
    <row r="737" spans="1:4">
      <c r="B737" s="94"/>
      <c r="C737" s="10" t="s">
        <v>692</v>
      </c>
      <c r="D737" s="57"/>
    </row>
    <row r="738" spans="1:4" ht="17.25" thickBot="1">
      <c r="B738" s="94"/>
      <c r="C738" s="172" t="s">
        <v>693</v>
      </c>
      <c r="D738" s="57"/>
    </row>
    <row r="739" spans="1:4">
      <c r="B739" s="129" t="s">
        <v>34</v>
      </c>
      <c r="C739" s="175" t="s">
        <v>698</v>
      </c>
      <c r="D739" s="59" t="s">
        <v>32</v>
      </c>
    </row>
    <row r="740" spans="1:4">
      <c r="A740" s="84"/>
      <c r="B740" s="117"/>
      <c r="C740" s="170" t="s">
        <v>699</v>
      </c>
      <c r="D740" s="57"/>
    </row>
    <row r="741" spans="1:4">
      <c r="A741" s="84"/>
      <c r="B741" s="117"/>
      <c r="C741" s="170" t="s">
        <v>700</v>
      </c>
      <c r="D741" s="57"/>
    </row>
    <row r="742" spans="1:4">
      <c r="A742" s="84"/>
      <c r="B742" s="117"/>
      <c r="C742" s="170" t="s">
        <v>701</v>
      </c>
      <c r="D742" s="57"/>
    </row>
    <row r="743" spans="1:4">
      <c r="A743" s="84"/>
      <c r="B743" s="117"/>
      <c r="C743" s="170" t="s">
        <v>702</v>
      </c>
      <c r="D743" s="57"/>
    </row>
    <row r="744" spans="1:4">
      <c r="A744" s="84"/>
      <c r="B744" s="117"/>
      <c r="C744" s="10" t="s">
        <v>703</v>
      </c>
      <c r="D744" s="57"/>
    </row>
    <row r="745" spans="1:4">
      <c r="A745" s="84"/>
      <c r="B745" s="117"/>
      <c r="C745" s="133" t="s">
        <v>694</v>
      </c>
      <c r="D745" s="57"/>
    </row>
    <row r="746" spans="1:4">
      <c r="A746" s="84"/>
      <c r="B746" s="117"/>
      <c r="C746" s="133" t="s">
        <v>704</v>
      </c>
      <c r="D746" s="57"/>
    </row>
    <row r="747" spans="1:4">
      <c r="A747" s="84"/>
      <c r="B747" s="117"/>
      <c r="C747" s="133" t="s">
        <v>705</v>
      </c>
      <c r="D747" s="57"/>
    </row>
    <row r="748" spans="1:4">
      <c r="A748" s="84"/>
      <c r="B748" s="117"/>
      <c r="C748" s="133" t="s">
        <v>706</v>
      </c>
      <c r="D748" s="57"/>
    </row>
    <row r="749" spans="1:4">
      <c r="A749" s="84"/>
      <c r="B749" s="117"/>
      <c r="C749" s="133" t="s">
        <v>397</v>
      </c>
      <c r="D749" s="57"/>
    </row>
    <row r="750" spans="1:4">
      <c r="A750" s="84"/>
      <c r="B750" s="117"/>
      <c r="C750" s="174" t="s">
        <v>695</v>
      </c>
      <c r="D750" s="137"/>
    </row>
    <row r="751" spans="1:4" ht="33">
      <c r="A751" s="84"/>
      <c r="B751" s="117"/>
      <c r="C751" s="60" t="s">
        <v>707</v>
      </c>
      <c r="D751" s="132" t="s">
        <v>708</v>
      </c>
    </row>
    <row r="752" spans="1:4" ht="33">
      <c r="A752" s="84"/>
      <c r="B752" s="117"/>
      <c r="C752" s="60" t="s">
        <v>696</v>
      </c>
      <c r="D752" s="132" t="s">
        <v>709</v>
      </c>
    </row>
    <row r="753" spans="1:4" ht="33">
      <c r="A753" s="84"/>
      <c r="B753" s="117"/>
      <c r="C753" s="60" t="s">
        <v>483</v>
      </c>
      <c r="D753" s="132" t="s">
        <v>710</v>
      </c>
    </row>
    <row r="754" spans="1:4" ht="33.75" thickBot="1">
      <c r="A754" s="84"/>
      <c r="B754" s="130"/>
      <c r="C754" s="154" t="s">
        <v>482</v>
      </c>
      <c r="D754" s="57" t="s">
        <v>697</v>
      </c>
    </row>
    <row r="755" spans="1:4">
      <c r="A755" s="84"/>
      <c r="B755" s="129" t="s">
        <v>303</v>
      </c>
      <c r="C755" s="175" t="s">
        <v>711</v>
      </c>
      <c r="D755" s="59" t="s">
        <v>32</v>
      </c>
    </row>
    <row r="756" spans="1:4">
      <c r="A756" s="84"/>
      <c r="B756" s="117"/>
      <c r="C756" s="10" t="s">
        <v>678</v>
      </c>
      <c r="D756" s="57"/>
    </row>
    <row r="757" spans="1:4">
      <c r="A757" s="84"/>
      <c r="B757" s="117"/>
      <c r="C757" s="10" t="s">
        <v>679</v>
      </c>
      <c r="D757" s="57"/>
    </row>
    <row r="758" spans="1:4">
      <c r="B758" s="117"/>
      <c r="C758" s="10" t="s">
        <v>680</v>
      </c>
      <c r="D758" s="57"/>
    </row>
    <row r="759" spans="1:4">
      <c r="B759" s="117"/>
      <c r="C759" s="10" t="s">
        <v>681</v>
      </c>
      <c r="D759" s="57"/>
    </row>
    <row r="760" spans="1:4">
      <c r="B760" s="117"/>
      <c r="C760" s="10" t="s">
        <v>682</v>
      </c>
      <c r="D760" s="57"/>
    </row>
    <row r="761" spans="1:4">
      <c r="B761" s="117"/>
      <c r="C761" s="10" t="s">
        <v>683</v>
      </c>
      <c r="D761" s="57"/>
    </row>
    <row r="762" spans="1:4">
      <c r="B762" s="117"/>
      <c r="C762" s="10" t="s">
        <v>684</v>
      </c>
      <c r="D762" s="57"/>
    </row>
    <row r="763" spans="1:4">
      <c r="B763" s="117"/>
      <c r="C763" s="10" t="s">
        <v>684</v>
      </c>
      <c r="D763" s="57"/>
    </row>
    <row r="764" spans="1:4">
      <c r="B764" s="117"/>
      <c r="C764" s="172" t="s">
        <v>712</v>
      </c>
      <c r="D764" s="57"/>
    </row>
    <row r="765" spans="1:4">
      <c r="B765" s="117"/>
      <c r="C765" s="163" t="s">
        <v>670</v>
      </c>
      <c r="D765" s="57"/>
    </row>
    <row r="766" spans="1:4">
      <c r="B766" s="117"/>
      <c r="C766" s="163" t="s">
        <v>671</v>
      </c>
      <c r="D766" s="57"/>
    </row>
    <row r="767" spans="1:4">
      <c r="B767" s="117"/>
      <c r="C767" s="165" t="s">
        <v>672</v>
      </c>
      <c r="D767" s="57"/>
    </row>
    <row r="768" spans="1:4">
      <c r="B768" s="117"/>
      <c r="C768" s="166" t="s">
        <v>677</v>
      </c>
      <c r="D768" s="57"/>
    </row>
    <row r="769" spans="2:4">
      <c r="B769" s="117"/>
      <c r="C769" s="173" t="s">
        <v>673</v>
      </c>
      <c r="D769" s="137"/>
    </row>
    <row r="770" spans="2:4" ht="66.75" thickBot="1">
      <c r="B770" s="130"/>
      <c r="C770" s="171" t="s">
        <v>632</v>
      </c>
      <c r="D770" s="176" t="s">
        <v>713</v>
      </c>
    </row>
    <row r="771" spans="2:4">
      <c r="B771" s="129" t="s">
        <v>304</v>
      </c>
      <c r="C771" s="175" t="s">
        <v>711</v>
      </c>
      <c r="D771" s="59" t="s">
        <v>32</v>
      </c>
    </row>
    <row r="772" spans="2:4">
      <c r="B772" s="117"/>
      <c r="C772" s="10" t="s">
        <v>678</v>
      </c>
      <c r="D772" s="57"/>
    </row>
    <row r="773" spans="2:4">
      <c r="B773" s="117"/>
      <c r="C773" s="10" t="s">
        <v>679</v>
      </c>
      <c r="D773" s="57"/>
    </row>
    <row r="774" spans="2:4">
      <c r="B774" s="117"/>
      <c r="C774" s="10" t="s">
        <v>680</v>
      </c>
      <c r="D774" s="57"/>
    </row>
    <row r="775" spans="2:4">
      <c r="B775" s="117"/>
      <c r="C775" s="10" t="s">
        <v>681</v>
      </c>
      <c r="D775" s="57"/>
    </row>
    <row r="776" spans="2:4">
      <c r="B776" s="117"/>
      <c r="C776" s="10" t="s">
        <v>682</v>
      </c>
      <c r="D776" s="57"/>
    </row>
    <row r="777" spans="2:4">
      <c r="B777" s="117"/>
      <c r="C777" s="10" t="s">
        <v>683</v>
      </c>
      <c r="D777" s="57"/>
    </row>
    <row r="778" spans="2:4">
      <c r="B778" s="117"/>
      <c r="C778" s="10" t="s">
        <v>684</v>
      </c>
      <c r="D778" s="57"/>
    </row>
    <row r="779" spans="2:4">
      <c r="B779" s="117"/>
      <c r="C779" s="10" t="s">
        <v>684</v>
      </c>
      <c r="D779" s="57"/>
    </row>
    <row r="780" spans="2:4">
      <c r="B780" s="117"/>
      <c r="C780" s="10" t="s">
        <v>685</v>
      </c>
      <c r="D780" s="57"/>
    </row>
    <row r="781" spans="2:4">
      <c r="B781" s="117"/>
      <c r="C781" s="167" t="s">
        <v>670</v>
      </c>
      <c r="D781" s="57"/>
    </row>
    <row r="782" spans="2:4">
      <c r="B782" s="117"/>
      <c r="C782" s="163" t="s">
        <v>671</v>
      </c>
      <c r="D782" s="57"/>
    </row>
    <row r="783" spans="2:4">
      <c r="B783" s="117"/>
      <c r="C783" s="165" t="s">
        <v>672</v>
      </c>
      <c r="D783" s="57"/>
    </row>
    <row r="784" spans="2:4">
      <c r="B784" s="117"/>
      <c r="C784" s="166" t="s">
        <v>677</v>
      </c>
      <c r="D784" s="57"/>
    </row>
    <row r="785" spans="2:4">
      <c r="B785" s="117"/>
      <c r="C785" s="173" t="s">
        <v>673</v>
      </c>
      <c r="D785" s="137"/>
    </row>
    <row r="786" spans="2:4" ht="66.75" thickBot="1">
      <c r="B786" s="130"/>
      <c r="C786" s="171" t="s">
        <v>632</v>
      </c>
      <c r="D786" s="176" t="s">
        <v>714</v>
      </c>
    </row>
    <row r="787" spans="2:4">
      <c r="B787" s="93" t="s">
        <v>305</v>
      </c>
      <c r="C787" s="168" t="s">
        <v>670</v>
      </c>
      <c r="D787" s="59" t="s">
        <v>393</v>
      </c>
    </row>
    <row r="788" spans="2:4">
      <c r="B788" s="94"/>
      <c r="C788" s="163" t="s">
        <v>671</v>
      </c>
      <c r="D788" s="57"/>
    </row>
    <row r="789" spans="2:4">
      <c r="B789" s="94"/>
      <c r="C789" s="165" t="s">
        <v>672</v>
      </c>
      <c r="D789" s="57"/>
    </row>
    <row r="790" spans="2:4">
      <c r="B790" s="94"/>
      <c r="C790" s="166" t="s">
        <v>677</v>
      </c>
      <c r="D790" s="57"/>
    </row>
    <row r="791" spans="2:4">
      <c r="B791" s="94"/>
      <c r="C791" s="165" t="s">
        <v>673</v>
      </c>
      <c r="D791" s="57"/>
    </row>
    <row r="792" spans="2:4" ht="17.25" thickBot="1">
      <c r="B792" s="95"/>
      <c r="C792" s="164" t="s">
        <v>674</v>
      </c>
      <c r="D792" s="63"/>
    </row>
    <row r="793" spans="2:4">
      <c r="B793" s="93" t="s">
        <v>307</v>
      </c>
      <c r="C793" s="168" t="s">
        <v>670</v>
      </c>
      <c r="D793" s="59" t="s">
        <v>393</v>
      </c>
    </row>
    <row r="794" spans="2:4">
      <c r="B794" s="94"/>
      <c r="C794" s="163" t="s">
        <v>671</v>
      </c>
      <c r="D794" s="57"/>
    </row>
    <row r="795" spans="2:4">
      <c r="B795" s="94"/>
      <c r="C795" s="165" t="s">
        <v>672</v>
      </c>
      <c r="D795" s="57"/>
    </row>
    <row r="796" spans="2:4">
      <c r="B796" s="94"/>
      <c r="C796" s="166" t="s">
        <v>677</v>
      </c>
      <c r="D796" s="57"/>
    </row>
    <row r="797" spans="2:4">
      <c r="B797" s="94"/>
      <c r="C797" s="165" t="s">
        <v>673</v>
      </c>
      <c r="D797" s="57"/>
    </row>
    <row r="798" spans="2:4" ht="17.25" thickBot="1">
      <c r="B798" s="95"/>
      <c r="C798" s="164" t="s">
        <v>674</v>
      </c>
      <c r="D798" s="63"/>
    </row>
    <row r="799" spans="2:4" ht="25.35" customHeight="1" thickBot="1">
      <c r="B799" s="97" t="s">
        <v>715</v>
      </c>
      <c r="C799" s="98"/>
      <c r="D799" s="99"/>
    </row>
    <row r="800" spans="2:4">
      <c r="B800" s="93" t="s">
        <v>30</v>
      </c>
      <c r="C800" s="161" t="s">
        <v>716</v>
      </c>
      <c r="D800" s="59" t="s">
        <v>32</v>
      </c>
    </row>
    <row r="801" spans="2:4" ht="17.25" thickBot="1">
      <c r="B801" s="95"/>
      <c r="C801" s="160" t="s">
        <v>717</v>
      </c>
      <c r="D801" s="63"/>
    </row>
    <row r="802" spans="2:4">
      <c r="B802" s="93" t="s">
        <v>718</v>
      </c>
      <c r="C802" s="161" t="s">
        <v>719</v>
      </c>
      <c r="D802" s="59" t="s">
        <v>32</v>
      </c>
    </row>
    <row r="803" spans="2:4" ht="17.25" thickBot="1">
      <c r="B803" s="95"/>
      <c r="C803" s="160" t="s">
        <v>720</v>
      </c>
      <c r="D803" s="63"/>
    </row>
    <row r="804" spans="2:4">
      <c r="B804" s="93" t="s">
        <v>54</v>
      </c>
      <c r="C804" s="175" t="s">
        <v>723</v>
      </c>
      <c r="D804" s="59" t="s">
        <v>32</v>
      </c>
    </row>
    <row r="805" spans="2:4">
      <c r="B805" s="94"/>
      <c r="C805" s="10" t="s">
        <v>724</v>
      </c>
      <c r="D805" s="57"/>
    </row>
    <row r="806" spans="2:4">
      <c r="B806" s="94"/>
      <c r="C806" s="10" t="s">
        <v>721</v>
      </c>
      <c r="D806" s="57"/>
    </row>
    <row r="807" spans="2:4">
      <c r="B807" s="94"/>
      <c r="C807" s="10" t="s">
        <v>725</v>
      </c>
      <c r="D807" s="57"/>
    </row>
    <row r="808" spans="2:4">
      <c r="B808" s="94"/>
      <c r="C808" s="10" t="s">
        <v>726</v>
      </c>
      <c r="D808" s="57"/>
    </row>
    <row r="809" spans="2:4">
      <c r="B809" s="94"/>
      <c r="C809" s="10" t="s">
        <v>727</v>
      </c>
      <c r="D809" s="57"/>
    </row>
    <row r="810" spans="2:4">
      <c r="B810" s="94"/>
      <c r="C810" s="10" t="s">
        <v>728</v>
      </c>
      <c r="D810" s="57"/>
    </row>
    <row r="811" spans="2:4" ht="17.25" thickBot="1">
      <c r="B811" s="95"/>
      <c r="C811" s="172" t="s">
        <v>729</v>
      </c>
      <c r="D811" s="63"/>
    </row>
    <row r="812" spans="2:4">
      <c r="B812" s="93" t="s">
        <v>12</v>
      </c>
      <c r="C812" s="175" t="s">
        <v>730</v>
      </c>
      <c r="D812" s="59" t="s">
        <v>32</v>
      </c>
    </row>
    <row r="813" spans="2:4">
      <c r="B813" s="94"/>
      <c r="C813" s="162" t="s">
        <v>731</v>
      </c>
      <c r="D813" s="57"/>
    </row>
    <row r="814" spans="2:4">
      <c r="B814" s="94"/>
      <c r="C814" s="9" t="s">
        <v>732</v>
      </c>
      <c r="D814" s="57"/>
    </row>
    <row r="815" spans="2:4" ht="17.25" thickBot="1">
      <c r="B815" s="94"/>
      <c r="C815" s="135" t="s">
        <v>733</v>
      </c>
      <c r="D815" s="57"/>
    </row>
    <row r="816" spans="2:4">
      <c r="B816" s="93" t="s">
        <v>13</v>
      </c>
      <c r="C816" s="175" t="s">
        <v>734</v>
      </c>
      <c r="D816" s="59" t="s">
        <v>32</v>
      </c>
    </row>
    <row r="817" spans="1:4">
      <c r="B817" s="94"/>
      <c r="C817" s="165" t="s">
        <v>730</v>
      </c>
      <c r="D817" s="57"/>
    </row>
    <row r="818" spans="1:4" ht="33">
      <c r="B818" s="94"/>
      <c r="C818" s="119" t="s">
        <v>735</v>
      </c>
      <c r="D818" s="57"/>
    </row>
    <row r="819" spans="1:4">
      <c r="B819" s="94"/>
      <c r="C819" s="10" t="s">
        <v>731</v>
      </c>
      <c r="D819" s="57"/>
    </row>
    <row r="820" spans="1:4">
      <c r="B820" s="94"/>
      <c r="C820" s="9" t="s">
        <v>732</v>
      </c>
      <c r="D820" s="57"/>
    </row>
    <row r="821" spans="1:4" ht="17.25" thickBot="1">
      <c r="B821" s="94"/>
      <c r="C821" s="135" t="s">
        <v>733</v>
      </c>
      <c r="D821" s="57"/>
    </row>
    <row r="822" spans="1:4">
      <c r="B822" s="93" t="s">
        <v>43</v>
      </c>
      <c r="C822" s="175" t="s">
        <v>737</v>
      </c>
      <c r="D822" s="59" t="s">
        <v>32</v>
      </c>
    </row>
    <row r="823" spans="1:4" ht="33">
      <c r="B823" s="94"/>
      <c r="C823" s="10" t="s">
        <v>738</v>
      </c>
      <c r="D823" s="132" t="s">
        <v>739</v>
      </c>
    </row>
    <row r="824" spans="1:4">
      <c r="B824" s="94"/>
      <c r="C824" s="10" t="s">
        <v>740</v>
      </c>
      <c r="D824" s="57" t="s">
        <v>32</v>
      </c>
    </row>
    <row r="825" spans="1:4">
      <c r="B825" s="94"/>
      <c r="C825" s="10" t="s">
        <v>736</v>
      </c>
      <c r="D825" s="57"/>
    </row>
    <row r="826" spans="1:4">
      <c r="B826" s="94"/>
      <c r="C826" s="9" t="s">
        <v>732</v>
      </c>
      <c r="D826" s="57"/>
    </row>
    <row r="827" spans="1:4" ht="17.25" thickBot="1">
      <c r="B827" s="94"/>
      <c r="C827" s="135" t="s">
        <v>733</v>
      </c>
      <c r="D827" s="57"/>
    </row>
    <row r="828" spans="1:4">
      <c r="A828" s="84"/>
      <c r="B828" s="93" t="s">
        <v>16</v>
      </c>
      <c r="C828" s="175" t="s">
        <v>741</v>
      </c>
      <c r="D828" s="59" t="s">
        <v>32</v>
      </c>
    </row>
    <row r="829" spans="1:4">
      <c r="A829" s="84"/>
      <c r="B829" s="94"/>
      <c r="C829" s="10" t="s">
        <v>742</v>
      </c>
      <c r="D829" s="57"/>
    </row>
    <row r="830" spans="1:4">
      <c r="B830" s="94"/>
      <c r="C830" s="10" t="s">
        <v>743</v>
      </c>
      <c r="D830" s="57"/>
    </row>
    <row r="831" spans="1:4">
      <c r="B831" s="94"/>
      <c r="C831" s="10" t="s">
        <v>736</v>
      </c>
      <c r="D831" s="57"/>
    </row>
    <row r="832" spans="1:4">
      <c r="B832" s="94"/>
      <c r="C832" s="10" t="s">
        <v>744</v>
      </c>
      <c r="D832" s="57"/>
    </row>
    <row r="833" spans="2:4" ht="17.25" thickBot="1">
      <c r="B833" s="94"/>
      <c r="C833" s="135" t="s">
        <v>733</v>
      </c>
      <c r="D833" s="57"/>
    </row>
    <row r="834" spans="2:4">
      <c r="B834" s="93" t="s">
        <v>17</v>
      </c>
      <c r="C834" s="175" t="s">
        <v>737</v>
      </c>
      <c r="D834" s="59" t="s">
        <v>32</v>
      </c>
    </row>
    <row r="835" spans="2:4" ht="33.75" thickBot="1">
      <c r="B835" s="95"/>
      <c r="C835" s="172" t="s">
        <v>738</v>
      </c>
      <c r="D835" s="131" t="s">
        <v>745</v>
      </c>
    </row>
    <row r="836" spans="2:4">
      <c r="B836" s="93" t="s">
        <v>18</v>
      </c>
      <c r="C836" s="175" t="s">
        <v>746</v>
      </c>
      <c r="D836" s="59" t="s">
        <v>32</v>
      </c>
    </row>
    <row r="837" spans="2:4">
      <c r="B837" s="94"/>
      <c r="C837" s="10" t="s">
        <v>742</v>
      </c>
      <c r="D837" s="57"/>
    </row>
    <row r="838" spans="2:4" ht="17.25" thickBot="1">
      <c r="B838" s="95"/>
      <c r="C838" s="172" t="s">
        <v>747</v>
      </c>
      <c r="D838" s="63"/>
    </row>
    <row r="839" spans="2:4" ht="33.75" thickBot="1">
      <c r="B839" s="93" t="s">
        <v>748</v>
      </c>
      <c r="C839" s="169" t="s">
        <v>730</v>
      </c>
      <c r="D839" s="59" t="s">
        <v>32</v>
      </c>
    </row>
    <row r="840" spans="2:4">
      <c r="B840" s="93" t="s">
        <v>749</v>
      </c>
      <c r="C840" s="161" t="s">
        <v>750</v>
      </c>
      <c r="D840" s="59" t="s">
        <v>32</v>
      </c>
    </row>
    <row r="841" spans="2:4" ht="17.25" thickBot="1">
      <c r="B841" s="95"/>
      <c r="C841" s="160" t="s">
        <v>751</v>
      </c>
      <c r="D841" s="63"/>
    </row>
    <row r="842" spans="2:4">
      <c r="B842" s="93" t="s">
        <v>752</v>
      </c>
      <c r="C842" s="161" t="s">
        <v>730</v>
      </c>
      <c r="D842" s="59" t="s">
        <v>32</v>
      </c>
    </row>
    <row r="843" spans="2:4">
      <c r="B843" s="94"/>
      <c r="C843" s="162" t="s">
        <v>753</v>
      </c>
      <c r="D843" s="57"/>
    </row>
    <row r="844" spans="2:4" ht="17.25" thickBot="1">
      <c r="B844" s="95"/>
      <c r="C844" s="162" t="s">
        <v>754</v>
      </c>
      <c r="D844" s="63"/>
    </row>
    <row r="845" spans="2:4" ht="17.25" thickBot="1">
      <c r="B845" s="101" t="s">
        <v>97</v>
      </c>
      <c r="C845" s="92" t="s">
        <v>163</v>
      </c>
      <c r="D845" s="70" t="s">
        <v>350</v>
      </c>
    </row>
    <row r="846" spans="2:4" ht="25.35" customHeight="1" thickBot="1">
      <c r="B846" s="97" t="s">
        <v>755</v>
      </c>
      <c r="C846" s="98"/>
      <c r="D846" s="99"/>
    </row>
    <row r="847" spans="2:4" ht="33" customHeight="1">
      <c r="B847" s="93" t="s">
        <v>386</v>
      </c>
      <c r="C847" s="177" t="s">
        <v>756</v>
      </c>
      <c r="D847" s="59" t="s">
        <v>757</v>
      </c>
    </row>
    <row r="848" spans="2:4">
      <c r="B848" s="94"/>
      <c r="C848" s="135" t="s">
        <v>758</v>
      </c>
      <c r="D848" s="57"/>
    </row>
    <row r="849" spans="2:4">
      <c r="B849" s="94"/>
      <c r="C849" s="135" t="s">
        <v>759</v>
      </c>
      <c r="D849" s="57"/>
    </row>
    <row r="850" spans="2:4" ht="17.25" thickBot="1">
      <c r="B850" s="95"/>
      <c r="C850" s="136" t="s">
        <v>760</v>
      </c>
      <c r="D850" s="63"/>
    </row>
    <row r="851" spans="2:4" ht="17.25" thickBot="1">
      <c r="B851" s="101" t="s">
        <v>761</v>
      </c>
      <c r="C851" s="92" t="s">
        <v>163</v>
      </c>
      <c r="D851" s="70" t="s">
        <v>350</v>
      </c>
    </row>
    <row r="852" spans="2:4" ht="17.25" thickBot="1">
      <c r="B852" s="101" t="s">
        <v>390</v>
      </c>
      <c r="C852" s="92" t="s">
        <v>163</v>
      </c>
      <c r="D852" s="70" t="s">
        <v>350</v>
      </c>
    </row>
    <row r="853" spans="2:4">
      <c r="B853" s="93" t="s">
        <v>42</v>
      </c>
      <c r="C853" s="178" t="s">
        <v>763</v>
      </c>
      <c r="D853" s="59" t="s">
        <v>762</v>
      </c>
    </row>
    <row r="854" spans="2:4">
      <c r="B854" s="94"/>
      <c r="C854" s="60" t="s">
        <v>764</v>
      </c>
      <c r="D854" s="57"/>
    </row>
    <row r="855" spans="2:4">
      <c r="B855" s="94"/>
      <c r="C855" s="179" t="s">
        <v>765</v>
      </c>
      <c r="D855" s="57"/>
    </row>
    <row r="856" spans="2:4">
      <c r="B856" s="94"/>
      <c r="C856" s="65" t="s">
        <v>766</v>
      </c>
      <c r="D856" s="57"/>
    </row>
    <row r="857" spans="2:4">
      <c r="B857" s="94"/>
      <c r="C857" s="65" t="s">
        <v>767</v>
      </c>
      <c r="D857" s="57"/>
    </row>
    <row r="858" spans="2:4">
      <c r="B858" s="94"/>
      <c r="C858" s="65" t="s">
        <v>768</v>
      </c>
      <c r="D858" s="57"/>
    </row>
    <row r="859" spans="2:4">
      <c r="B859" s="94"/>
      <c r="C859" s="60" t="s">
        <v>769</v>
      </c>
      <c r="D859" s="57"/>
    </row>
    <row r="860" spans="2:4">
      <c r="B860" s="94"/>
      <c r="C860" s="60" t="s">
        <v>770</v>
      </c>
      <c r="D860" s="57"/>
    </row>
    <row r="861" spans="2:4">
      <c r="B861" s="94"/>
      <c r="C861" s="60" t="s">
        <v>771</v>
      </c>
      <c r="D861" s="57"/>
    </row>
    <row r="862" spans="2:4">
      <c r="B862" s="94"/>
      <c r="C862" s="60" t="s">
        <v>772</v>
      </c>
      <c r="D862" s="57"/>
    </row>
    <row r="863" spans="2:4">
      <c r="B863" s="94"/>
      <c r="C863" s="60" t="s">
        <v>773</v>
      </c>
      <c r="D863" s="57"/>
    </row>
    <row r="864" spans="2:4">
      <c r="B864" s="94"/>
      <c r="C864" s="60" t="s">
        <v>416</v>
      </c>
      <c r="D864" s="137"/>
    </row>
    <row r="865" spans="2:4">
      <c r="B865" s="94"/>
      <c r="C865" s="60" t="s">
        <v>774</v>
      </c>
      <c r="D865" s="134" t="s">
        <v>32</v>
      </c>
    </row>
    <row r="866" spans="2:4">
      <c r="B866" s="94"/>
      <c r="C866" s="179" t="s">
        <v>775</v>
      </c>
      <c r="D866" s="57"/>
    </row>
    <row r="867" spans="2:4">
      <c r="B867" s="94"/>
      <c r="C867" s="65" t="s">
        <v>776</v>
      </c>
      <c r="D867" s="57"/>
    </row>
    <row r="868" spans="2:4">
      <c r="B868" s="94"/>
      <c r="C868" s="60" t="s">
        <v>777</v>
      </c>
      <c r="D868" s="57"/>
    </row>
    <row r="869" spans="2:4">
      <c r="B869" s="94"/>
      <c r="C869" s="60" t="s">
        <v>778</v>
      </c>
      <c r="D869" s="57"/>
    </row>
    <row r="870" spans="2:4">
      <c r="B870" s="94"/>
      <c r="C870" s="60" t="s">
        <v>779</v>
      </c>
      <c r="D870" s="57"/>
    </row>
    <row r="871" spans="2:4">
      <c r="B871" s="94"/>
      <c r="C871" s="179" t="s">
        <v>780</v>
      </c>
      <c r="D871" s="57"/>
    </row>
    <row r="872" spans="2:4">
      <c r="B872" s="94"/>
      <c r="C872" s="60" t="s">
        <v>781</v>
      </c>
      <c r="D872" s="57"/>
    </row>
    <row r="873" spans="2:4">
      <c r="B873" s="94"/>
      <c r="C873" s="60" t="s">
        <v>782</v>
      </c>
      <c r="D873" s="57"/>
    </row>
    <row r="874" spans="2:4">
      <c r="B874" s="94"/>
      <c r="C874" s="60" t="s">
        <v>783</v>
      </c>
      <c r="D874" s="57"/>
    </row>
    <row r="875" spans="2:4">
      <c r="B875" s="94"/>
      <c r="C875" s="60" t="s">
        <v>784</v>
      </c>
      <c r="D875" s="57"/>
    </row>
    <row r="876" spans="2:4" ht="17.25" thickBot="1">
      <c r="B876" s="95"/>
      <c r="C876" s="180" t="s">
        <v>785</v>
      </c>
      <c r="D876" s="63"/>
    </row>
    <row r="877" spans="2:4">
      <c r="B877" s="93" t="s">
        <v>43</v>
      </c>
      <c r="C877" s="178" t="s">
        <v>786</v>
      </c>
      <c r="D877" s="59" t="s">
        <v>762</v>
      </c>
    </row>
    <row r="878" spans="2:4">
      <c r="B878" s="94" t="s">
        <v>17</v>
      </c>
      <c r="C878" s="60" t="s">
        <v>764</v>
      </c>
      <c r="D878" s="57"/>
    </row>
    <row r="879" spans="2:4">
      <c r="B879" s="94"/>
      <c r="C879" s="60" t="s">
        <v>765</v>
      </c>
      <c r="D879" s="57"/>
    </row>
    <row r="880" spans="2:4">
      <c r="B880" s="94"/>
      <c r="C880" s="60" t="s">
        <v>768</v>
      </c>
      <c r="D880" s="57"/>
    </row>
    <row r="881" spans="2:4">
      <c r="B881" s="94"/>
      <c r="C881" s="60" t="s">
        <v>769</v>
      </c>
      <c r="D881" s="57"/>
    </row>
    <row r="882" spans="2:4">
      <c r="B882" s="94"/>
      <c r="C882" s="60" t="s">
        <v>770</v>
      </c>
      <c r="D882" s="57"/>
    </row>
    <row r="883" spans="2:4">
      <c r="B883" s="94"/>
      <c r="C883" s="60" t="s">
        <v>787</v>
      </c>
      <c r="D883" s="57"/>
    </row>
    <row r="884" spans="2:4">
      <c r="B884" s="94"/>
      <c r="C884" s="60" t="s">
        <v>772</v>
      </c>
      <c r="D884" s="57"/>
    </row>
    <row r="885" spans="2:4">
      <c r="B885" s="94"/>
      <c r="C885" s="181" t="s">
        <v>773</v>
      </c>
      <c r="D885" s="137"/>
    </row>
    <row r="886" spans="2:4">
      <c r="B886" s="94"/>
      <c r="C886" s="60" t="s">
        <v>788</v>
      </c>
      <c r="D886" s="134" t="s">
        <v>32</v>
      </c>
    </row>
    <row r="887" spans="2:4">
      <c r="B887" s="94"/>
      <c r="C887" s="179" t="s">
        <v>789</v>
      </c>
      <c r="D887" s="57"/>
    </row>
    <row r="888" spans="2:4">
      <c r="B888" s="94"/>
      <c r="C888" s="65" t="s">
        <v>790</v>
      </c>
      <c r="D888" s="57"/>
    </row>
    <row r="889" spans="2:4">
      <c r="B889" s="94"/>
      <c r="C889" s="60" t="s">
        <v>791</v>
      </c>
      <c r="D889" s="57"/>
    </row>
    <row r="890" spans="2:4">
      <c r="B890" s="94"/>
      <c r="C890" s="60" t="s">
        <v>792</v>
      </c>
      <c r="D890" s="57"/>
    </row>
    <row r="891" spans="2:4">
      <c r="B891" s="94"/>
      <c r="C891" s="60" t="s">
        <v>793</v>
      </c>
      <c r="D891" s="57"/>
    </row>
    <row r="892" spans="2:4">
      <c r="B892" s="94"/>
      <c r="C892" s="179" t="s">
        <v>794</v>
      </c>
      <c r="D892" s="57"/>
    </row>
    <row r="893" spans="2:4">
      <c r="B893" s="94"/>
      <c r="C893" s="60" t="s">
        <v>795</v>
      </c>
      <c r="D893" s="57"/>
    </row>
    <row r="894" spans="2:4">
      <c r="B894" s="94"/>
      <c r="C894" s="60" t="s">
        <v>796</v>
      </c>
      <c r="D894" s="57"/>
    </row>
    <row r="895" spans="2:4">
      <c r="B895" s="94"/>
      <c r="C895" s="60" t="s">
        <v>797</v>
      </c>
      <c r="D895" s="57"/>
    </row>
    <row r="896" spans="2:4">
      <c r="B896" s="94"/>
      <c r="C896" s="60" t="s">
        <v>798</v>
      </c>
      <c r="D896" s="57"/>
    </row>
    <row r="897" spans="2:4" ht="17.25" thickBot="1">
      <c r="B897" s="95"/>
      <c r="C897" s="180" t="s">
        <v>799</v>
      </c>
      <c r="D897" s="63"/>
    </row>
  </sheetData>
  <mergeCells count="20">
    <mergeCell ref="B489:B491"/>
    <mergeCell ref="B492:B494"/>
    <mergeCell ref="B510:B511"/>
    <mergeCell ref="B487:B488"/>
    <mergeCell ref="B327:B336"/>
    <mergeCell ref="B351:B357"/>
    <mergeCell ref="B367:B368"/>
    <mergeCell ref="B369:B372"/>
    <mergeCell ref="B20:B21"/>
    <mergeCell ref="D20:D21"/>
    <mergeCell ref="B22:B27"/>
    <mergeCell ref="D22:D27"/>
    <mergeCell ref="B29:B32"/>
    <mergeCell ref="B10:B13"/>
    <mergeCell ref="D10:D13"/>
    <mergeCell ref="B16:B17"/>
    <mergeCell ref="D16:D17"/>
    <mergeCell ref="B18:B19"/>
    <mergeCell ref="D18:D19"/>
    <mergeCell ref="D14:D1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outlinePr summaryBelow="0"/>
    <pageSetUpPr fitToPage="1"/>
  </sheetPr>
  <dimension ref="A1:H22"/>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9</v>
      </c>
      <c r="C2" s="192"/>
      <c r="D2" s="192"/>
      <c r="E2" s="192"/>
      <c r="F2" s="192"/>
      <c r="G2" s="193"/>
      <c r="H2" s="194"/>
    </row>
    <row r="3" spans="1:8" ht="13.5" customHeight="1">
      <c r="A3" s="45"/>
      <c r="B3" s="241"/>
      <c r="C3" s="241"/>
      <c r="D3" s="241"/>
      <c r="E3" s="241"/>
      <c r="F3" s="241"/>
      <c r="G3" s="241"/>
      <c r="H3" s="196"/>
    </row>
    <row r="4" spans="1:8">
      <c r="A4" s="45"/>
      <c r="B4" s="41" t="s">
        <v>1800</v>
      </c>
      <c r="C4" s="41"/>
      <c r="D4" s="41"/>
      <c r="E4" s="41"/>
      <c r="F4" s="41"/>
      <c r="G4" s="41"/>
      <c r="H4" s="196"/>
    </row>
    <row r="5" spans="1:8" ht="13.5" customHeight="1" thickBot="1">
      <c r="A5" s="45"/>
      <c r="B5" s="244"/>
      <c r="C5" s="244"/>
      <c r="D5" s="244"/>
      <c r="E5" s="244"/>
      <c r="F5" s="244"/>
      <c r="G5" s="244"/>
      <c r="H5" s="196"/>
    </row>
    <row r="6" spans="1:8" ht="20.25" customHeight="1" thickBot="1">
      <c r="A6" s="44"/>
      <c r="B6" s="197" t="s">
        <v>26</v>
      </c>
      <c r="C6" s="198" t="s">
        <v>1348</v>
      </c>
      <c r="D6" s="198" t="s">
        <v>1349</v>
      </c>
      <c r="E6" s="198" t="s">
        <v>1350</v>
      </c>
      <c r="F6" s="199" t="s">
        <v>1351</v>
      </c>
      <c r="G6" s="200" t="s">
        <v>1041</v>
      </c>
      <c r="H6" s="44"/>
    </row>
    <row r="7" spans="1:8">
      <c r="B7" s="205" t="s">
        <v>1430</v>
      </c>
      <c r="C7" s="206" t="s">
        <v>1801</v>
      </c>
      <c r="D7" s="207" t="s">
        <v>1432</v>
      </c>
      <c r="E7" s="208" t="s">
        <v>1357</v>
      </c>
      <c r="F7" s="209" t="s">
        <v>1434</v>
      </c>
      <c r="G7" s="239" t="s">
        <v>1802</v>
      </c>
      <c r="H7" s="204"/>
    </row>
    <row r="8" spans="1:8">
      <c r="B8" s="211" t="s">
        <v>620</v>
      </c>
      <c r="C8" s="212" t="s">
        <v>1803</v>
      </c>
      <c r="D8" s="213" t="s">
        <v>1432</v>
      </c>
      <c r="E8" s="214" t="s">
        <v>1357</v>
      </c>
      <c r="F8" s="215" t="s">
        <v>1434</v>
      </c>
      <c r="G8" s="258"/>
      <c r="H8" s="204"/>
    </row>
    <row r="9" spans="1:8">
      <c r="B9" s="211" t="s">
        <v>1804</v>
      </c>
      <c r="C9" s="212" t="s">
        <v>1805</v>
      </c>
      <c r="D9" s="213" t="s">
        <v>1806</v>
      </c>
      <c r="E9" s="214" t="s">
        <v>1438</v>
      </c>
      <c r="F9" s="215"/>
      <c r="G9" s="217"/>
      <c r="H9" s="204"/>
    </row>
    <row r="10" spans="1:8" ht="45">
      <c r="B10" s="211" t="s">
        <v>643</v>
      </c>
      <c r="C10" s="212" t="s">
        <v>1807</v>
      </c>
      <c r="D10" s="213" t="s">
        <v>1432</v>
      </c>
      <c r="E10" s="214" t="s">
        <v>1357</v>
      </c>
      <c r="F10" s="215"/>
      <c r="G10" s="217" t="s">
        <v>1808</v>
      </c>
      <c r="H10" s="204"/>
    </row>
    <row r="11" spans="1:8" ht="45">
      <c r="B11" s="211" t="s">
        <v>644</v>
      </c>
      <c r="C11" s="212" t="s">
        <v>1809</v>
      </c>
      <c r="D11" s="213" t="s">
        <v>1432</v>
      </c>
      <c r="E11" s="214" t="s">
        <v>1357</v>
      </c>
      <c r="F11" s="215"/>
      <c r="G11" s="217" t="s">
        <v>1810</v>
      </c>
      <c r="H11" s="204"/>
    </row>
    <row r="12" spans="1:8" ht="30">
      <c r="B12" s="211" t="s">
        <v>1811</v>
      </c>
      <c r="C12" s="212" t="s">
        <v>1812</v>
      </c>
      <c r="D12" s="213" t="s">
        <v>1525</v>
      </c>
      <c r="E12" s="214" t="s">
        <v>1357</v>
      </c>
      <c r="F12" s="215" t="s">
        <v>1358</v>
      </c>
      <c r="G12" s="217" t="s">
        <v>1813</v>
      </c>
      <c r="H12" s="204"/>
    </row>
    <row r="13" spans="1:8" ht="30">
      <c r="B13" s="211" t="s">
        <v>1814</v>
      </c>
      <c r="C13" s="212" t="s">
        <v>1815</v>
      </c>
      <c r="D13" s="213" t="s">
        <v>1525</v>
      </c>
      <c r="E13" s="214" t="s">
        <v>1357</v>
      </c>
      <c r="F13" s="215" t="s">
        <v>1358</v>
      </c>
      <c r="G13" s="217" t="s">
        <v>1816</v>
      </c>
      <c r="H13" s="204"/>
    </row>
    <row r="14" spans="1:8" ht="30">
      <c r="B14" s="211" t="s">
        <v>1817</v>
      </c>
      <c r="C14" s="212" t="s">
        <v>1818</v>
      </c>
      <c r="D14" s="213" t="s">
        <v>1525</v>
      </c>
      <c r="E14" s="214" t="s">
        <v>1357</v>
      </c>
      <c r="F14" s="215" t="s">
        <v>1358</v>
      </c>
      <c r="G14" s="217" t="s">
        <v>1819</v>
      </c>
      <c r="H14" s="204"/>
    </row>
    <row r="15" spans="1:8" ht="30">
      <c r="B15" s="211" t="s">
        <v>1820</v>
      </c>
      <c r="C15" s="212" t="s">
        <v>1821</v>
      </c>
      <c r="D15" s="213" t="s">
        <v>1525</v>
      </c>
      <c r="E15" s="214" t="s">
        <v>1357</v>
      </c>
      <c r="F15" s="215" t="s">
        <v>1358</v>
      </c>
      <c r="G15" s="217" t="s">
        <v>1822</v>
      </c>
      <c r="H15" s="204"/>
    </row>
    <row r="16" spans="1:8" ht="30">
      <c r="B16" s="211" t="s">
        <v>1823</v>
      </c>
      <c r="C16" s="212" t="s">
        <v>1824</v>
      </c>
      <c r="D16" s="213" t="s">
        <v>1525</v>
      </c>
      <c r="E16" s="214" t="s">
        <v>1357</v>
      </c>
      <c r="F16" s="215" t="s">
        <v>1358</v>
      </c>
      <c r="G16" s="217" t="s">
        <v>1825</v>
      </c>
      <c r="H16" s="204"/>
    </row>
    <row r="17" spans="2:8" ht="30">
      <c r="B17" s="211" t="s">
        <v>1826</v>
      </c>
      <c r="C17" s="212" t="s">
        <v>1827</v>
      </c>
      <c r="D17" s="213" t="s">
        <v>1525</v>
      </c>
      <c r="E17" s="214" t="s">
        <v>1357</v>
      </c>
      <c r="F17" s="215" t="s">
        <v>1358</v>
      </c>
      <c r="G17" s="217" t="s">
        <v>1828</v>
      </c>
      <c r="H17" s="204"/>
    </row>
    <row r="18" spans="2:8" ht="30">
      <c r="B18" s="211" t="s">
        <v>1829</v>
      </c>
      <c r="C18" s="212" t="s">
        <v>1830</v>
      </c>
      <c r="D18" s="213" t="s">
        <v>1525</v>
      </c>
      <c r="E18" s="214" t="s">
        <v>1357</v>
      </c>
      <c r="F18" s="215" t="s">
        <v>1358</v>
      </c>
      <c r="G18" s="217" t="s">
        <v>1831</v>
      </c>
      <c r="H18" s="204"/>
    </row>
    <row r="19" spans="2:8" ht="30">
      <c r="B19" s="211" t="s">
        <v>1832</v>
      </c>
      <c r="C19" s="212" t="s">
        <v>1833</v>
      </c>
      <c r="D19" s="213" t="s">
        <v>1525</v>
      </c>
      <c r="E19" s="214" t="s">
        <v>1357</v>
      </c>
      <c r="F19" s="215" t="s">
        <v>1358</v>
      </c>
      <c r="G19" s="217" t="s">
        <v>1834</v>
      </c>
      <c r="H19" s="204"/>
    </row>
    <row r="20" spans="2:8" ht="30">
      <c r="B20" s="211" t="s">
        <v>1835</v>
      </c>
      <c r="C20" s="212" t="s">
        <v>1836</v>
      </c>
      <c r="D20" s="213" t="s">
        <v>1525</v>
      </c>
      <c r="E20" s="214" t="s">
        <v>1357</v>
      </c>
      <c r="F20" s="215" t="s">
        <v>1358</v>
      </c>
      <c r="G20" s="217" t="s">
        <v>1837</v>
      </c>
      <c r="H20" s="204"/>
    </row>
    <row r="21" spans="2:8" ht="30.75" thickBot="1">
      <c r="B21" s="211" t="s">
        <v>1838</v>
      </c>
      <c r="C21" s="212" t="s">
        <v>1839</v>
      </c>
      <c r="D21" s="213" t="s">
        <v>1525</v>
      </c>
      <c r="E21" s="214" t="s">
        <v>1357</v>
      </c>
      <c r="F21" s="215" t="s">
        <v>1434</v>
      </c>
      <c r="G21" s="217" t="s">
        <v>1840</v>
      </c>
      <c r="H21" s="204"/>
    </row>
    <row r="22" spans="2:8" ht="20.100000000000001" customHeight="1">
      <c r="B22" s="224"/>
      <c r="C22" s="224"/>
      <c r="D22" s="225"/>
      <c r="E22" s="226"/>
      <c r="F22" s="226"/>
      <c r="G22" s="224"/>
      <c r="H22"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outlinePr summaryBelow="0"/>
    <pageSetUpPr fitToPage="1"/>
  </sheetPr>
  <dimension ref="A1:H9"/>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1841</v>
      </c>
      <c r="C2" s="192"/>
      <c r="D2" s="192"/>
      <c r="E2" s="192"/>
      <c r="F2" s="192"/>
      <c r="G2" s="193"/>
      <c r="H2" s="194"/>
    </row>
    <row r="3" spans="1:8" ht="13.5" customHeight="1">
      <c r="A3" s="45"/>
      <c r="B3" s="241"/>
      <c r="C3" s="241"/>
      <c r="D3" s="241"/>
      <c r="E3" s="241"/>
      <c r="F3" s="241"/>
      <c r="G3" s="241"/>
      <c r="H3" s="196"/>
    </row>
    <row r="4" spans="1:8">
      <c r="A4" s="45"/>
      <c r="B4" s="41" t="s">
        <v>1428</v>
      </c>
      <c r="C4" s="41"/>
      <c r="D4" s="41"/>
      <c r="E4" s="41"/>
      <c r="F4" s="41"/>
      <c r="G4" s="41"/>
      <c r="H4" s="196"/>
    </row>
    <row r="5" spans="1:8" ht="13.5" customHeight="1" thickBot="1">
      <c r="A5" s="45"/>
      <c r="B5" s="244"/>
      <c r="C5" s="244"/>
      <c r="D5" s="244"/>
      <c r="E5" s="244"/>
      <c r="F5" s="244"/>
      <c r="G5" s="244"/>
      <c r="H5" s="196"/>
    </row>
    <row r="6" spans="1:8" ht="20.25" customHeight="1" thickBot="1">
      <c r="A6" s="44"/>
      <c r="B6" s="197" t="s">
        <v>26</v>
      </c>
      <c r="C6" s="198" t="s">
        <v>1348</v>
      </c>
      <c r="D6" s="198" t="s">
        <v>1349</v>
      </c>
      <c r="E6" s="198" t="s">
        <v>1350</v>
      </c>
      <c r="F6" s="199" t="s">
        <v>1351</v>
      </c>
      <c r="G6" s="200" t="s">
        <v>1041</v>
      </c>
      <c r="H6" s="44"/>
    </row>
    <row r="7" spans="1:8">
      <c r="B7" s="205" t="s">
        <v>1842</v>
      </c>
      <c r="C7" s="206" t="s">
        <v>1843</v>
      </c>
      <c r="D7" s="207" t="s">
        <v>1525</v>
      </c>
      <c r="E7" s="208" t="s">
        <v>1357</v>
      </c>
      <c r="F7" s="209" t="s">
        <v>1844</v>
      </c>
      <c r="G7" s="210" t="s">
        <v>1435</v>
      </c>
      <c r="H7" s="204"/>
    </row>
    <row r="8" spans="1:8" ht="17.25" thickBot="1">
      <c r="B8" s="211" t="s">
        <v>1845</v>
      </c>
      <c r="C8" s="212" t="s">
        <v>1846</v>
      </c>
      <c r="D8" s="213" t="s">
        <v>1426</v>
      </c>
      <c r="E8" s="214" t="s">
        <v>1363</v>
      </c>
      <c r="F8" s="215"/>
      <c r="G8" s="217"/>
      <c r="H8" s="204"/>
    </row>
    <row r="9" spans="1:8" ht="20.100000000000001" customHeight="1">
      <c r="B9" s="224"/>
      <c r="C9" s="224"/>
      <c r="D9" s="225"/>
      <c r="E9" s="226"/>
      <c r="F9" s="226"/>
      <c r="G9" s="224"/>
      <c r="H9"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A1:H10"/>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290" t="s">
        <v>386</v>
      </c>
      <c r="C2" s="291"/>
      <c r="D2" s="291"/>
      <c r="E2" s="291"/>
      <c r="F2" s="291"/>
      <c r="G2" s="292"/>
      <c r="H2" s="194"/>
    </row>
    <row r="3" spans="1:8" ht="13.5" customHeight="1" thickBot="1">
      <c r="A3" s="45"/>
      <c r="B3" s="244"/>
      <c r="C3" s="244"/>
      <c r="D3" s="244"/>
      <c r="E3" s="244"/>
      <c r="F3" s="244"/>
      <c r="G3" s="244"/>
      <c r="H3" s="196"/>
    </row>
    <row r="4" spans="1:8" ht="20.25" customHeight="1" thickBot="1">
      <c r="A4" s="44"/>
      <c r="B4" s="197" t="s">
        <v>26</v>
      </c>
      <c r="C4" s="198" t="s">
        <v>1348</v>
      </c>
      <c r="D4" s="198" t="s">
        <v>1349</v>
      </c>
      <c r="E4" s="198" t="s">
        <v>1350</v>
      </c>
      <c r="F4" s="199" t="s">
        <v>1351</v>
      </c>
      <c r="G4" s="200" t="s">
        <v>1041</v>
      </c>
      <c r="H4" s="44"/>
    </row>
    <row r="5" spans="1:8" ht="60">
      <c r="B5" s="296" t="s">
        <v>756</v>
      </c>
      <c r="C5" s="212" t="s">
        <v>1847</v>
      </c>
      <c r="D5" s="297" t="s">
        <v>1522</v>
      </c>
      <c r="E5" s="257" t="s">
        <v>1848</v>
      </c>
      <c r="F5" s="215" t="s">
        <v>1849</v>
      </c>
      <c r="G5" s="298" t="s">
        <v>1850</v>
      </c>
      <c r="H5" s="204"/>
    </row>
    <row r="6" spans="1:8" ht="60">
      <c r="B6" s="299" t="s">
        <v>758</v>
      </c>
      <c r="C6" s="212" t="s">
        <v>1851</v>
      </c>
      <c r="D6" s="268" t="s">
        <v>1522</v>
      </c>
      <c r="E6" s="214" t="s">
        <v>1848</v>
      </c>
      <c r="F6" s="215" t="s">
        <v>1849</v>
      </c>
      <c r="G6" s="298" t="s">
        <v>1852</v>
      </c>
      <c r="H6" s="204"/>
    </row>
    <row r="7" spans="1:8">
      <c r="B7" s="299" t="s">
        <v>759</v>
      </c>
      <c r="C7" s="212" t="s">
        <v>1853</v>
      </c>
      <c r="D7" s="297" t="s">
        <v>1854</v>
      </c>
      <c r="E7" s="257" t="s">
        <v>1848</v>
      </c>
      <c r="F7" s="215" t="s">
        <v>1855</v>
      </c>
      <c r="G7" s="298" t="s">
        <v>1435</v>
      </c>
      <c r="H7" s="204"/>
    </row>
    <row r="8" spans="1:8" ht="75">
      <c r="B8" s="299" t="s">
        <v>620</v>
      </c>
      <c r="C8" s="212" t="s">
        <v>1856</v>
      </c>
      <c r="D8" s="297" t="s">
        <v>1432</v>
      </c>
      <c r="E8" s="257" t="s">
        <v>1415</v>
      </c>
      <c r="F8" s="215"/>
      <c r="G8" s="298" t="s">
        <v>1857</v>
      </c>
      <c r="H8" s="204"/>
    </row>
    <row r="9" spans="1:8" ht="17.25" thickBot="1">
      <c r="B9" s="299" t="s">
        <v>760</v>
      </c>
      <c r="C9" s="212" t="s">
        <v>1043</v>
      </c>
      <c r="D9" s="297" t="s">
        <v>1387</v>
      </c>
      <c r="E9" s="257" t="s">
        <v>1848</v>
      </c>
      <c r="F9" s="215" t="s">
        <v>1855</v>
      </c>
      <c r="G9" s="298"/>
      <c r="H9" s="204"/>
    </row>
    <row r="10" spans="1:8" ht="20.100000000000001" customHeight="1">
      <c r="B10" s="224"/>
      <c r="C10" s="224"/>
      <c r="D10" s="225"/>
      <c r="E10" s="226"/>
      <c r="F10" s="226"/>
      <c r="G10" s="224"/>
      <c r="H10"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outlinePr summaryBelow="0"/>
    <pageSetUpPr fitToPage="1"/>
  </sheetPr>
  <dimension ref="A1:H26"/>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1859</v>
      </c>
      <c r="C2" s="192"/>
      <c r="D2" s="192"/>
      <c r="E2" s="192"/>
      <c r="F2" s="192"/>
      <c r="G2" s="193"/>
      <c r="H2" s="194"/>
    </row>
    <row r="3" spans="1:8" s="243" customFormat="1" ht="13.5" customHeight="1">
      <c r="A3" s="240"/>
      <c r="B3" s="241"/>
      <c r="C3" s="241"/>
      <c r="D3" s="241"/>
      <c r="E3" s="241"/>
      <c r="F3" s="241"/>
      <c r="G3" s="241"/>
      <c r="H3" s="196"/>
    </row>
    <row r="4" spans="1:8" s="243" customFormat="1">
      <c r="A4" s="240"/>
      <c r="B4" s="41" t="s">
        <v>1800</v>
      </c>
      <c r="C4" s="41"/>
      <c r="D4" s="41"/>
      <c r="E4" s="41"/>
      <c r="F4" s="41"/>
      <c r="G4" s="41"/>
      <c r="H4" s="196"/>
    </row>
    <row r="5" spans="1:8" s="243" customFormat="1" ht="13.5" customHeight="1" thickBot="1">
      <c r="A5" s="240"/>
      <c r="B5" s="244"/>
      <c r="C5" s="244"/>
      <c r="D5" s="244"/>
      <c r="E5" s="244"/>
      <c r="F5" s="244"/>
      <c r="G5" s="244"/>
      <c r="H5" s="196"/>
    </row>
    <row r="6" spans="1:8" ht="20.25" customHeight="1" thickBot="1">
      <c r="A6" s="44"/>
      <c r="B6" s="197" t="s">
        <v>26</v>
      </c>
      <c r="C6" s="198" t="s">
        <v>1348</v>
      </c>
      <c r="D6" s="198" t="s">
        <v>1349</v>
      </c>
      <c r="E6" s="198" t="s">
        <v>1350</v>
      </c>
      <c r="F6" s="199" t="s">
        <v>1351</v>
      </c>
      <c r="G6" s="200" t="s">
        <v>1041</v>
      </c>
      <c r="H6" s="44"/>
    </row>
    <row r="7" spans="1:8" s="44" customFormat="1" ht="20.100000000000001" customHeight="1" thickBot="1">
      <c r="A7" s="8"/>
      <c r="B7" s="201" t="s">
        <v>1353</v>
      </c>
      <c r="C7" s="202"/>
      <c r="D7" s="202"/>
      <c r="E7" s="202"/>
      <c r="F7" s="202"/>
      <c r="G7" s="203"/>
      <c r="H7" s="204"/>
    </row>
    <row r="8" spans="1:8" ht="17.25" thickBot="1">
      <c r="B8" s="205" t="s">
        <v>1430</v>
      </c>
      <c r="C8" s="206" t="s">
        <v>1860</v>
      </c>
      <c r="D8" s="207" t="s">
        <v>1432</v>
      </c>
      <c r="E8" s="208" t="s">
        <v>1357</v>
      </c>
      <c r="F8" s="209" t="s">
        <v>1434</v>
      </c>
      <c r="G8" s="210" t="s">
        <v>1435</v>
      </c>
      <c r="H8" s="204"/>
    </row>
    <row r="9" spans="1:8" s="44" customFormat="1" ht="20.100000000000001" customHeight="1" thickBot="1">
      <c r="A9" s="8"/>
      <c r="B9" s="201" t="s">
        <v>1861</v>
      </c>
      <c r="C9" s="202"/>
      <c r="D9" s="202"/>
      <c r="E9" s="202"/>
      <c r="F9" s="202"/>
      <c r="G9" s="203"/>
      <c r="H9" s="204"/>
    </row>
    <row r="10" spans="1:8">
      <c r="B10" s="205" t="s">
        <v>647</v>
      </c>
      <c r="C10" s="206" t="s">
        <v>1862</v>
      </c>
      <c r="D10" s="207" t="s">
        <v>1525</v>
      </c>
      <c r="E10" s="208" t="s">
        <v>1357</v>
      </c>
      <c r="F10" s="209" t="s">
        <v>1434</v>
      </c>
      <c r="G10" s="210" t="s">
        <v>1435</v>
      </c>
      <c r="H10" s="204"/>
    </row>
    <row r="11" spans="1:8" ht="60">
      <c r="B11" s="211" t="s">
        <v>1863</v>
      </c>
      <c r="C11" s="212" t="s">
        <v>1864</v>
      </c>
      <c r="D11" s="213" t="s">
        <v>1526</v>
      </c>
      <c r="E11" s="214" t="s">
        <v>1357</v>
      </c>
      <c r="F11" s="215"/>
      <c r="G11" s="217" t="s">
        <v>1527</v>
      </c>
      <c r="H11" s="204"/>
    </row>
    <row r="12" spans="1:8" ht="60">
      <c r="B12" s="211" t="s">
        <v>1865</v>
      </c>
      <c r="C12" s="212" t="s">
        <v>1866</v>
      </c>
      <c r="D12" s="213" t="s">
        <v>1464</v>
      </c>
      <c r="E12" s="214" t="s">
        <v>1368</v>
      </c>
      <c r="F12" s="215"/>
      <c r="G12" s="217" t="s">
        <v>1867</v>
      </c>
      <c r="H12" s="204"/>
    </row>
    <row r="13" spans="1:8">
      <c r="B13" s="211" t="s">
        <v>1868</v>
      </c>
      <c r="C13" s="212" t="s">
        <v>1869</v>
      </c>
      <c r="D13" s="213" t="s">
        <v>1529</v>
      </c>
      <c r="E13" s="214" t="s">
        <v>1363</v>
      </c>
      <c r="F13" s="215"/>
      <c r="G13" s="608" t="s">
        <v>1530</v>
      </c>
      <c r="H13" s="204"/>
    </row>
    <row r="14" spans="1:8">
      <c r="B14" s="211" t="s">
        <v>1870</v>
      </c>
      <c r="C14" s="212" t="s">
        <v>1871</v>
      </c>
      <c r="D14" s="213" t="s">
        <v>1531</v>
      </c>
      <c r="E14" s="214" t="s">
        <v>1363</v>
      </c>
      <c r="F14" s="215"/>
      <c r="G14" s="615"/>
      <c r="H14" s="204"/>
    </row>
    <row r="15" spans="1:8">
      <c r="B15" s="211" t="s">
        <v>1872</v>
      </c>
      <c r="C15" s="212" t="s">
        <v>1873</v>
      </c>
      <c r="D15" s="213" t="s">
        <v>1531</v>
      </c>
      <c r="E15" s="214" t="s">
        <v>1363</v>
      </c>
      <c r="F15" s="215"/>
      <c r="G15" s="609"/>
      <c r="H15" s="204"/>
    </row>
    <row r="16" spans="1:8" ht="90">
      <c r="B16" s="211" t="s">
        <v>1874</v>
      </c>
      <c r="C16" s="212" t="s">
        <v>1875</v>
      </c>
      <c r="D16" s="213" t="s">
        <v>1367</v>
      </c>
      <c r="E16" s="214" t="s">
        <v>1368</v>
      </c>
      <c r="F16" s="215"/>
      <c r="G16" s="217" t="s">
        <v>1876</v>
      </c>
      <c r="H16" s="204"/>
    </row>
    <row r="17" spans="1:8" ht="90.75" thickBot="1">
      <c r="B17" s="211" t="s">
        <v>1877</v>
      </c>
      <c r="C17" s="212" t="s">
        <v>1878</v>
      </c>
      <c r="D17" s="213" t="s">
        <v>1367</v>
      </c>
      <c r="E17" s="214" t="s">
        <v>1368</v>
      </c>
      <c r="F17" s="215"/>
      <c r="G17" s="217" t="s">
        <v>1879</v>
      </c>
      <c r="H17" s="204"/>
    </row>
    <row r="18" spans="1:8">
      <c r="A18" s="243"/>
      <c r="B18" s="272"/>
      <c r="C18" s="273"/>
      <c r="D18" s="274"/>
      <c r="E18" s="227"/>
      <c r="F18" s="227"/>
      <c r="G18" s="276"/>
      <c r="H18" s="277"/>
    </row>
    <row r="19" spans="1:8" ht="17.25" thickBot="1">
      <c r="A19" s="243"/>
      <c r="B19" s="278"/>
      <c r="C19" s="279"/>
      <c r="D19" s="280"/>
      <c r="E19" s="281"/>
      <c r="F19" s="281"/>
      <c r="G19" s="283"/>
      <c r="H19" s="277"/>
    </row>
    <row r="20" spans="1:8" ht="18.75">
      <c r="B20" s="303" t="s">
        <v>1794</v>
      </c>
      <c r="C20" s="304"/>
      <c r="D20" s="305"/>
      <c r="E20" s="306"/>
      <c r="F20" s="306"/>
      <c r="G20" s="288"/>
      <c r="H20" s="204"/>
    </row>
    <row r="21" spans="1:8">
      <c r="B21" s="307" t="s">
        <v>1795</v>
      </c>
      <c r="C21" s="304"/>
      <c r="D21" s="305"/>
      <c r="E21" s="306"/>
      <c r="F21" s="306"/>
      <c r="G21" s="288"/>
      <c r="H21" s="204"/>
    </row>
    <row r="22" spans="1:8">
      <c r="B22" s="307" t="s">
        <v>1796</v>
      </c>
      <c r="C22" s="304"/>
      <c r="D22" s="305"/>
      <c r="E22" s="306"/>
      <c r="F22" s="306"/>
      <c r="G22" s="288"/>
      <c r="H22" s="204"/>
    </row>
    <row r="23" spans="1:8">
      <c r="B23" s="307" t="s">
        <v>1797</v>
      </c>
      <c r="C23" s="304"/>
      <c r="D23" s="305"/>
      <c r="E23" s="306"/>
      <c r="F23" s="306"/>
      <c r="G23" s="288"/>
      <c r="H23" s="204"/>
    </row>
    <row r="24" spans="1:8">
      <c r="B24" s="307" t="s">
        <v>1798</v>
      </c>
      <c r="C24" s="304"/>
      <c r="D24" s="305"/>
      <c r="E24" s="306"/>
      <c r="F24" s="306"/>
      <c r="G24" s="288"/>
      <c r="H24" s="204"/>
    </row>
    <row r="25" spans="1:8" ht="17.25" thickBot="1">
      <c r="B25" s="308" t="s">
        <v>1799</v>
      </c>
      <c r="C25" s="279"/>
      <c r="D25" s="280"/>
      <c r="E25" s="281"/>
      <c r="F25" s="281"/>
      <c r="G25" s="309"/>
      <c r="H25" s="204"/>
    </row>
    <row r="26" spans="1:8" ht="20.100000000000001" customHeight="1">
      <c r="B26" s="224"/>
      <c r="C26" s="224"/>
      <c r="D26" s="225"/>
      <c r="E26" s="226"/>
      <c r="F26" s="226"/>
      <c r="G26" s="224"/>
      <c r="H26" s="190"/>
    </row>
  </sheetData>
  <mergeCells count="1">
    <mergeCell ref="G13:G1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outlinePr summaryBelow="0"/>
    <pageSetUpPr fitToPage="1"/>
  </sheetPr>
  <dimension ref="A1:H9"/>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1880</v>
      </c>
      <c r="C2" s="192"/>
      <c r="D2" s="192"/>
      <c r="E2" s="192"/>
      <c r="F2" s="192"/>
      <c r="G2" s="193"/>
      <c r="H2" s="194"/>
    </row>
    <row r="3" spans="1:8" s="243" customFormat="1" ht="13.5" customHeight="1">
      <c r="A3" s="240"/>
      <c r="B3" s="241"/>
      <c r="C3" s="241"/>
      <c r="D3" s="241"/>
      <c r="E3" s="241"/>
      <c r="F3" s="241"/>
      <c r="G3" s="241"/>
      <c r="H3" s="196"/>
    </row>
    <row r="4" spans="1:8" s="243" customFormat="1">
      <c r="A4" s="240"/>
      <c r="B4" s="41" t="s">
        <v>1800</v>
      </c>
      <c r="C4" s="41"/>
      <c r="D4" s="41"/>
      <c r="E4" s="41"/>
      <c r="F4" s="41"/>
      <c r="G4" s="41"/>
      <c r="H4" s="196"/>
    </row>
    <row r="5" spans="1:8" s="243" customFormat="1" ht="13.5" customHeight="1" thickBot="1">
      <c r="A5" s="240"/>
      <c r="B5" s="244"/>
      <c r="C5" s="244"/>
      <c r="D5" s="244"/>
      <c r="E5" s="244"/>
      <c r="F5" s="244"/>
      <c r="G5" s="244"/>
      <c r="H5" s="196"/>
    </row>
    <row r="6" spans="1:8" ht="20.25" customHeight="1" thickBot="1">
      <c r="A6" s="44"/>
      <c r="B6" s="197" t="s">
        <v>26</v>
      </c>
      <c r="C6" s="198" t="s">
        <v>1348</v>
      </c>
      <c r="D6" s="198" t="s">
        <v>1349</v>
      </c>
      <c r="E6" s="198" t="s">
        <v>1350</v>
      </c>
      <c r="F6" s="199" t="s">
        <v>1351</v>
      </c>
      <c r="G6" s="200" t="s">
        <v>1041</v>
      </c>
      <c r="H6" s="44"/>
    </row>
    <row r="7" spans="1:8">
      <c r="B7" s="205" t="s">
        <v>884</v>
      </c>
      <c r="C7" s="206" t="s">
        <v>1881</v>
      </c>
      <c r="D7" s="207" t="s">
        <v>1525</v>
      </c>
      <c r="E7" s="208" t="s">
        <v>1357</v>
      </c>
      <c r="F7" s="209" t="s">
        <v>1844</v>
      </c>
      <c r="G7" s="210" t="s">
        <v>1435</v>
      </c>
      <c r="H7" s="204"/>
    </row>
    <row r="8" spans="1:8" ht="17.25" thickBot="1">
      <c r="B8" s="211" t="s">
        <v>1882</v>
      </c>
      <c r="C8" s="212" t="s">
        <v>1883</v>
      </c>
      <c r="D8" s="213" t="s">
        <v>1426</v>
      </c>
      <c r="E8" s="214" t="s">
        <v>1363</v>
      </c>
      <c r="F8" s="215"/>
      <c r="G8" s="217"/>
      <c r="H8" s="204"/>
    </row>
    <row r="9" spans="1:8" ht="20.100000000000001" customHeight="1">
      <c r="B9" s="224"/>
      <c r="C9" s="224"/>
      <c r="D9" s="225"/>
      <c r="E9" s="226"/>
      <c r="F9" s="226"/>
      <c r="G9" s="224"/>
      <c r="H9"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6">
    <outlinePr summaryBelow="0"/>
    <pageSetUpPr fitToPage="1"/>
  </sheetPr>
  <dimension ref="A1:H22"/>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604</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75">
      <c r="B5" s="205" t="s">
        <v>1170</v>
      </c>
      <c r="C5" s="206" t="s">
        <v>1884</v>
      </c>
      <c r="D5" s="207" t="s">
        <v>1356</v>
      </c>
      <c r="E5" s="208" t="s">
        <v>1885</v>
      </c>
      <c r="F5" s="209" t="s">
        <v>1886</v>
      </c>
      <c r="G5" s="210" t="s">
        <v>1887</v>
      </c>
      <c r="H5" s="204"/>
    </row>
    <row r="6" spans="1:8">
      <c r="B6" s="211" t="s">
        <v>1430</v>
      </c>
      <c r="C6" s="212" t="s">
        <v>1888</v>
      </c>
      <c r="D6" s="213" t="s">
        <v>1432</v>
      </c>
      <c r="E6" s="214" t="s">
        <v>1885</v>
      </c>
      <c r="F6" s="215" t="s">
        <v>1844</v>
      </c>
      <c r="G6" s="217" t="s">
        <v>1435</v>
      </c>
      <c r="H6" s="204"/>
    </row>
    <row r="7" spans="1:8" ht="75">
      <c r="B7" s="211" t="s">
        <v>620</v>
      </c>
      <c r="C7" s="212" t="s">
        <v>1889</v>
      </c>
      <c r="D7" s="213" t="s">
        <v>1432</v>
      </c>
      <c r="E7" s="214" t="s">
        <v>1890</v>
      </c>
      <c r="F7" s="215"/>
      <c r="G7" s="217" t="s">
        <v>1857</v>
      </c>
      <c r="H7" s="204"/>
    </row>
    <row r="8" spans="1:8" ht="60">
      <c r="B8" s="211" t="s">
        <v>1891</v>
      </c>
      <c r="C8" s="212" t="s">
        <v>1047</v>
      </c>
      <c r="D8" s="213" t="s">
        <v>1525</v>
      </c>
      <c r="E8" s="214" t="s">
        <v>1858</v>
      </c>
      <c r="F8" s="215"/>
      <c r="G8" s="217" t="s">
        <v>1892</v>
      </c>
      <c r="H8" s="204"/>
    </row>
    <row r="9" spans="1:8">
      <c r="B9" s="211" t="s">
        <v>1598</v>
      </c>
      <c r="C9" s="212" t="s">
        <v>1048</v>
      </c>
      <c r="D9" s="213" t="s">
        <v>1599</v>
      </c>
      <c r="E9" s="214" t="s">
        <v>1885</v>
      </c>
      <c r="F9" s="215"/>
      <c r="G9" s="217" t="s">
        <v>1435</v>
      </c>
      <c r="H9" s="204"/>
    </row>
    <row r="10" spans="1:8">
      <c r="B10" s="211" t="s">
        <v>1638</v>
      </c>
      <c r="C10" s="212" t="s">
        <v>1042</v>
      </c>
      <c r="D10" s="213" t="s">
        <v>1526</v>
      </c>
      <c r="E10" s="214" t="s">
        <v>1357</v>
      </c>
      <c r="F10" s="215"/>
      <c r="G10" s="217" t="s">
        <v>1893</v>
      </c>
      <c r="H10" s="204"/>
    </row>
    <row r="11" spans="1:8">
      <c r="B11" s="211" t="s">
        <v>1894</v>
      </c>
      <c r="C11" s="212" t="s">
        <v>1049</v>
      </c>
      <c r="D11" s="213" t="s">
        <v>1567</v>
      </c>
      <c r="E11" s="214" t="s">
        <v>1441</v>
      </c>
      <c r="F11" s="215"/>
      <c r="G11" s="217"/>
      <c r="H11" s="204"/>
    </row>
    <row r="12" spans="1:8">
      <c r="B12" s="211" t="s">
        <v>1895</v>
      </c>
      <c r="C12" s="212" t="s">
        <v>1050</v>
      </c>
      <c r="D12" s="213" t="s">
        <v>1585</v>
      </c>
      <c r="E12" s="214" t="s">
        <v>1441</v>
      </c>
      <c r="F12" s="215"/>
      <c r="G12" s="217" t="s">
        <v>1586</v>
      </c>
      <c r="H12" s="204"/>
    </row>
    <row r="13" spans="1:8">
      <c r="B13" s="211" t="s">
        <v>1896</v>
      </c>
      <c r="C13" s="212" t="s">
        <v>1051</v>
      </c>
      <c r="D13" s="213" t="s">
        <v>1585</v>
      </c>
      <c r="E13" s="214" t="s">
        <v>1441</v>
      </c>
      <c r="F13" s="215"/>
      <c r="G13" s="217" t="s">
        <v>1586</v>
      </c>
      <c r="H13" s="204"/>
    </row>
    <row r="14" spans="1:8">
      <c r="B14" s="211" t="s">
        <v>1897</v>
      </c>
      <c r="C14" s="212" t="s">
        <v>1052</v>
      </c>
      <c r="D14" s="213" t="s">
        <v>1582</v>
      </c>
      <c r="E14" s="214" t="s">
        <v>1441</v>
      </c>
      <c r="F14" s="215"/>
      <c r="G14" s="217" t="s">
        <v>1583</v>
      </c>
      <c r="H14" s="204"/>
    </row>
    <row r="15" spans="1:8">
      <c r="B15" s="211" t="s">
        <v>1898</v>
      </c>
      <c r="C15" s="212" t="s">
        <v>1053</v>
      </c>
      <c r="D15" s="213" t="s">
        <v>1589</v>
      </c>
      <c r="E15" s="214" t="s">
        <v>1441</v>
      </c>
      <c r="F15" s="215"/>
      <c r="G15" s="217"/>
      <c r="H15" s="204"/>
    </row>
    <row r="16" spans="1:8">
      <c r="B16" s="211" t="s">
        <v>569</v>
      </c>
      <c r="C16" s="212" t="s">
        <v>1054</v>
      </c>
      <c r="D16" s="213" t="s">
        <v>1589</v>
      </c>
      <c r="E16" s="214" t="s">
        <v>1441</v>
      </c>
      <c r="F16" s="215"/>
      <c r="G16" s="217"/>
      <c r="H16" s="204"/>
    </row>
    <row r="17" spans="2:8">
      <c r="B17" s="211" t="s">
        <v>1899</v>
      </c>
      <c r="C17" s="212" t="s">
        <v>1055</v>
      </c>
      <c r="D17" s="213" t="s">
        <v>1591</v>
      </c>
      <c r="E17" s="214" t="s">
        <v>1441</v>
      </c>
      <c r="F17" s="215"/>
      <c r="G17" s="217" t="s">
        <v>1900</v>
      </c>
      <c r="H17" s="204"/>
    </row>
    <row r="18" spans="2:8">
      <c r="B18" s="211" t="s">
        <v>1901</v>
      </c>
      <c r="C18" s="212" t="s">
        <v>1056</v>
      </c>
      <c r="D18" s="213" t="s">
        <v>1585</v>
      </c>
      <c r="E18" s="214" t="s">
        <v>1441</v>
      </c>
      <c r="F18" s="215"/>
      <c r="G18" s="217" t="s">
        <v>1586</v>
      </c>
      <c r="H18" s="204"/>
    </row>
    <row r="19" spans="2:8">
      <c r="B19" s="211" t="s">
        <v>1902</v>
      </c>
      <c r="C19" s="212" t="s">
        <v>1057</v>
      </c>
      <c r="D19" s="213" t="s">
        <v>1582</v>
      </c>
      <c r="E19" s="214" t="s">
        <v>1441</v>
      </c>
      <c r="F19" s="215"/>
      <c r="G19" s="217" t="s">
        <v>1583</v>
      </c>
      <c r="H19" s="204"/>
    </row>
    <row r="20" spans="2:8" ht="75">
      <c r="B20" s="211" t="s">
        <v>1903</v>
      </c>
      <c r="C20" s="212" t="s">
        <v>1058</v>
      </c>
      <c r="D20" s="213" t="s">
        <v>1389</v>
      </c>
      <c r="E20" s="214" t="s">
        <v>1443</v>
      </c>
      <c r="F20" s="215"/>
      <c r="G20" s="217" t="s">
        <v>1904</v>
      </c>
      <c r="H20" s="204"/>
    </row>
    <row r="21" spans="2:8" ht="75.75" thickBot="1">
      <c r="B21" s="211" t="s">
        <v>575</v>
      </c>
      <c r="C21" s="212" t="s">
        <v>1059</v>
      </c>
      <c r="D21" s="213" t="s">
        <v>1389</v>
      </c>
      <c r="E21" s="214" t="s">
        <v>1443</v>
      </c>
      <c r="F21" s="215"/>
      <c r="G21" s="217" t="s">
        <v>1905</v>
      </c>
      <c r="H21" s="204"/>
    </row>
    <row r="22" spans="2:8" ht="20.100000000000001" customHeight="1">
      <c r="B22" s="224"/>
      <c r="C22" s="224"/>
      <c r="D22" s="225"/>
      <c r="E22" s="226"/>
      <c r="F22" s="226"/>
      <c r="G22" s="224"/>
      <c r="H22"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7">
    <outlinePr summaryBelow="0"/>
    <pageSetUpPr fitToPage="1"/>
  </sheetPr>
  <dimension ref="A1:H41"/>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1906</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17.25" thickBot="1">
      <c r="B5" s="205" t="s">
        <v>1168</v>
      </c>
      <c r="C5" s="206" t="s">
        <v>1907</v>
      </c>
      <c r="D5" s="207" t="s">
        <v>1367</v>
      </c>
      <c r="E5" s="208" t="s">
        <v>1908</v>
      </c>
      <c r="F5" s="209" t="s">
        <v>1844</v>
      </c>
      <c r="G5" s="210" t="s">
        <v>1909</v>
      </c>
      <c r="H5" s="204"/>
    </row>
    <row r="6" spans="1:8" s="44" customFormat="1" ht="20.100000000000001" customHeight="1" thickBot="1">
      <c r="A6" s="8"/>
      <c r="B6" s="201" t="s">
        <v>1910</v>
      </c>
      <c r="C6" s="202"/>
      <c r="D6" s="202"/>
      <c r="E6" s="202"/>
      <c r="F6" s="202"/>
      <c r="G6" s="203"/>
      <c r="H6" s="204"/>
    </row>
    <row r="7" spans="1:8">
      <c r="B7" s="205" t="s">
        <v>1911</v>
      </c>
      <c r="C7" s="206" t="s">
        <v>1912</v>
      </c>
      <c r="D7" s="207" t="s">
        <v>1913</v>
      </c>
      <c r="E7" s="208" t="s">
        <v>1357</v>
      </c>
      <c r="F7" s="209" t="s">
        <v>1358</v>
      </c>
      <c r="G7" s="210" t="s">
        <v>1914</v>
      </c>
      <c r="H7" s="204"/>
    </row>
    <row r="8" spans="1:8">
      <c r="B8" s="211" t="s">
        <v>1915</v>
      </c>
      <c r="C8" s="212" t="s">
        <v>1916</v>
      </c>
      <c r="D8" s="213" t="s">
        <v>1362</v>
      </c>
      <c r="E8" s="214" t="s">
        <v>1438</v>
      </c>
      <c r="F8" s="215"/>
      <c r="G8" s="217"/>
      <c r="H8" s="204"/>
    </row>
    <row r="9" spans="1:8">
      <c r="B9" s="211" t="s">
        <v>1917</v>
      </c>
      <c r="C9" s="212" t="s">
        <v>1918</v>
      </c>
      <c r="D9" s="213" t="s">
        <v>1362</v>
      </c>
      <c r="E9" s="214" t="s">
        <v>1438</v>
      </c>
      <c r="F9" s="215"/>
      <c r="G9" s="217"/>
      <c r="H9" s="204"/>
    </row>
    <row r="10" spans="1:8">
      <c r="B10" s="211" t="s">
        <v>1919</v>
      </c>
      <c r="C10" s="212" t="s">
        <v>1920</v>
      </c>
      <c r="D10" s="213" t="s">
        <v>1362</v>
      </c>
      <c r="E10" s="214" t="s">
        <v>1438</v>
      </c>
      <c r="F10" s="215"/>
      <c r="G10" s="217"/>
      <c r="H10" s="204"/>
    </row>
    <row r="11" spans="1:8">
      <c r="B11" s="211" t="s">
        <v>1921</v>
      </c>
      <c r="C11" s="212" t="s">
        <v>1922</v>
      </c>
      <c r="D11" s="213" t="s">
        <v>1362</v>
      </c>
      <c r="E11" s="214" t="s">
        <v>1438</v>
      </c>
      <c r="F11" s="215"/>
      <c r="G11" s="217"/>
      <c r="H11" s="204"/>
    </row>
    <row r="12" spans="1:8">
      <c r="B12" s="211" t="s">
        <v>1923</v>
      </c>
      <c r="C12" s="212" t="s">
        <v>1924</v>
      </c>
      <c r="D12" s="213" t="s">
        <v>1362</v>
      </c>
      <c r="E12" s="214" t="s">
        <v>1438</v>
      </c>
      <c r="F12" s="215"/>
      <c r="G12" s="217"/>
      <c r="H12" s="204"/>
    </row>
    <row r="13" spans="1:8">
      <c r="B13" s="211" t="s">
        <v>1925</v>
      </c>
      <c r="C13" s="212" t="s">
        <v>1926</v>
      </c>
      <c r="D13" s="213" t="s">
        <v>1362</v>
      </c>
      <c r="E13" s="214" t="s">
        <v>1438</v>
      </c>
      <c r="F13" s="215"/>
      <c r="G13" s="217"/>
      <c r="H13" s="204"/>
    </row>
    <row r="14" spans="1:8">
      <c r="B14" s="211" t="s">
        <v>1927</v>
      </c>
      <c r="C14" s="212" t="s">
        <v>1928</v>
      </c>
      <c r="D14" s="213" t="s">
        <v>1387</v>
      </c>
      <c r="E14" s="214" t="s">
        <v>1441</v>
      </c>
      <c r="F14" s="215"/>
      <c r="G14" s="217"/>
      <c r="H14" s="204"/>
    </row>
    <row r="15" spans="1:8">
      <c r="B15" s="211" t="s">
        <v>1494</v>
      </c>
      <c r="C15" s="212" t="s">
        <v>1929</v>
      </c>
      <c r="D15" s="213" t="s">
        <v>1387</v>
      </c>
      <c r="E15" s="214" t="s">
        <v>1438</v>
      </c>
      <c r="F15" s="215"/>
      <c r="G15" s="217"/>
      <c r="H15" s="204"/>
    </row>
    <row r="16" spans="1:8">
      <c r="B16" s="211" t="s">
        <v>1496</v>
      </c>
      <c r="C16" s="212" t="s">
        <v>1930</v>
      </c>
      <c r="D16" s="213" t="s">
        <v>1387</v>
      </c>
      <c r="E16" s="214" t="s">
        <v>1438</v>
      </c>
      <c r="F16" s="215"/>
      <c r="G16" s="217"/>
      <c r="H16" s="204"/>
    </row>
    <row r="17" spans="1:8">
      <c r="B17" s="211" t="s">
        <v>1498</v>
      </c>
      <c r="C17" s="212" t="s">
        <v>1931</v>
      </c>
      <c r="D17" s="213" t="s">
        <v>1387</v>
      </c>
      <c r="E17" s="214" t="s">
        <v>1438</v>
      </c>
      <c r="F17" s="215"/>
      <c r="G17" s="217"/>
      <c r="H17" s="204"/>
    </row>
    <row r="18" spans="1:8" ht="17.25" thickBot="1">
      <c r="B18" s="211" t="s">
        <v>1932</v>
      </c>
      <c r="C18" s="212" t="s">
        <v>1933</v>
      </c>
      <c r="D18" s="213" t="s">
        <v>1567</v>
      </c>
      <c r="E18" s="214" t="s">
        <v>1441</v>
      </c>
      <c r="F18" s="215"/>
      <c r="G18" s="217"/>
      <c r="H18" s="204"/>
    </row>
    <row r="19" spans="1:8" s="44" customFormat="1" ht="20.100000000000001" customHeight="1" thickBot="1">
      <c r="A19" s="8"/>
      <c r="B19" s="201" t="s">
        <v>1934</v>
      </c>
      <c r="C19" s="202"/>
      <c r="D19" s="202"/>
      <c r="E19" s="202"/>
      <c r="F19" s="202"/>
      <c r="G19" s="203"/>
      <c r="H19" s="204"/>
    </row>
    <row r="20" spans="1:8" ht="30">
      <c r="B20" s="211" t="s">
        <v>515</v>
      </c>
      <c r="C20" s="212" t="s">
        <v>1935</v>
      </c>
      <c r="D20" s="213" t="s">
        <v>1367</v>
      </c>
      <c r="E20" s="214" t="s">
        <v>1368</v>
      </c>
      <c r="F20" s="215"/>
      <c r="G20" s="217" t="s">
        <v>1936</v>
      </c>
      <c r="H20" s="204"/>
    </row>
    <row r="21" spans="1:8" ht="30">
      <c r="B21" s="211" t="s">
        <v>1937</v>
      </c>
      <c r="C21" s="212" t="s">
        <v>1938</v>
      </c>
      <c r="D21" s="213" t="s">
        <v>1367</v>
      </c>
      <c r="E21" s="214" t="s">
        <v>1368</v>
      </c>
      <c r="F21" s="215" t="s">
        <v>1939</v>
      </c>
      <c r="G21" s="217" t="s">
        <v>1940</v>
      </c>
      <c r="H21" s="204"/>
    </row>
    <row r="22" spans="1:8" ht="60">
      <c r="B22" s="211" t="s">
        <v>1941</v>
      </c>
      <c r="C22" s="212" t="s">
        <v>1942</v>
      </c>
      <c r="D22" s="213" t="s">
        <v>1432</v>
      </c>
      <c r="E22" s="214" t="s">
        <v>1943</v>
      </c>
      <c r="F22" s="215" t="s">
        <v>1944</v>
      </c>
      <c r="G22" s="217" t="s">
        <v>1945</v>
      </c>
      <c r="H22" s="204"/>
    </row>
    <row r="23" spans="1:8" ht="30">
      <c r="B23" s="211" t="s">
        <v>1946</v>
      </c>
      <c r="C23" s="212" t="s">
        <v>1947</v>
      </c>
      <c r="D23" s="213" t="s">
        <v>1362</v>
      </c>
      <c r="E23" s="214" t="s">
        <v>1388</v>
      </c>
      <c r="F23" s="215"/>
      <c r="G23" s="217" t="s">
        <v>1948</v>
      </c>
      <c r="H23" s="204"/>
    </row>
    <row r="24" spans="1:8" ht="60">
      <c r="B24" s="211" t="s">
        <v>1949</v>
      </c>
      <c r="C24" s="212" t="s">
        <v>1950</v>
      </c>
      <c r="D24" s="213" t="s">
        <v>1387</v>
      </c>
      <c r="E24" s="214" t="s">
        <v>1951</v>
      </c>
      <c r="F24" s="215"/>
      <c r="G24" s="217" t="s">
        <v>1952</v>
      </c>
      <c r="H24" s="204"/>
    </row>
    <row r="25" spans="1:8" ht="60">
      <c r="B25" s="211" t="s">
        <v>1953</v>
      </c>
      <c r="C25" s="212" t="s">
        <v>1954</v>
      </c>
      <c r="D25" s="213" t="s">
        <v>1387</v>
      </c>
      <c r="E25" s="214" t="s">
        <v>1951</v>
      </c>
      <c r="F25" s="215"/>
      <c r="G25" s="217" t="s">
        <v>1955</v>
      </c>
      <c r="H25" s="204"/>
    </row>
    <row r="26" spans="1:8" ht="75">
      <c r="B26" s="211" t="s">
        <v>620</v>
      </c>
      <c r="C26" s="212" t="s">
        <v>1956</v>
      </c>
      <c r="D26" s="213" t="s">
        <v>1432</v>
      </c>
      <c r="E26" s="214" t="s">
        <v>1383</v>
      </c>
      <c r="F26" s="215"/>
      <c r="G26" s="217" t="s">
        <v>1957</v>
      </c>
      <c r="H26" s="204"/>
    </row>
    <row r="27" spans="1:8" ht="60">
      <c r="B27" s="211" t="s">
        <v>1958</v>
      </c>
      <c r="C27" s="212" t="s">
        <v>1959</v>
      </c>
      <c r="D27" s="213" t="s">
        <v>1525</v>
      </c>
      <c r="E27" s="214" t="s">
        <v>1383</v>
      </c>
      <c r="F27" s="215"/>
      <c r="G27" s="217" t="s">
        <v>1960</v>
      </c>
      <c r="H27" s="204"/>
    </row>
    <row r="28" spans="1:8" ht="90">
      <c r="B28" s="211" t="s">
        <v>1381</v>
      </c>
      <c r="C28" s="212" t="s">
        <v>1961</v>
      </c>
      <c r="D28" s="213" t="s">
        <v>1962</v>
      </c>
      <c r="E28" s="214" t="s">
        <v>1383</v>
      </c>
      <c r="F28" s="215"/>
      <c r="G28" s="217" t="s">
        <v>1963</v>
      </c>
      <c r="H28" s="204"/>
    </row>
    <row r="29" spans="1:8" ht="75">
      <c r="B29" s="211" t="s">
        <v>640</v>
      </c>
      <c r="C29" s="212" t="s">
        <v>1964</v>
      </c>
      <c r="D29" s="213" t="s">
        <v>1525</v>
      </c>
      <c r="E29" s="214" t="s">
        <v>1943</v>
      </c>
      <c r="F29" s="215"/>
      <c r="G29" s="217" t="s">
        <v>1965</v>
      </c>
      <c r="H29" s="204"/>
    </row>
    <row r="30" spans="1:8" ht="90">
      <c r="B30" s="211" t="s">
        <v>1966</v>
      </c>
      <c r="C30" s="212" t="s">
        <v>1967</v>
      </c>
      <c r="D30" s="213" t="s">
        <v>1464</v>
      </c>
      <c r="E30" s="214" t="s">
        <v>1648</v>
      </c>
      <c r="F30" s="215"/>
      <c r="G30" s="217" t="s">
        <v>1968</v>
      </c>
      <c r="H30" s="204"/>
    </row>
    <row r="31" spans="1:8" ht="90">
      <c r="B31" s="211" t="s">
        <v>1969</v>
      </c>
      <c r="C31" s="212" t="s">
        <v>1970</v>
      </c>
      <c r="D31" s="213" t="s">
        <v>1464</v>
      </c>
      <c r="E31" s="214" t="s">
        <v>1648</v>
      </c>
      <c r="F31" s="215"/>
      <c r="G31" s="217" t="s">
        <v>1971</v>
      </c>
      <c r="H31" s="204"/>
    </row>
    <row r="32" spans="1:8" ht="30">
      <c r="B32" s="211" t="s">
        <v>1972</v>
      </c>
      <c r="C32" s="212" t="s">
        <v>1973</v>
      </c>
      <c r="D32" s="213" t="s">
        <v>1464</v>
      </c>
      <c r="E32" s="214" t="s">
        <v>1648</v>
      </c>
      <c r="F32" s="215"/>
      <c r="G32" s="217" t="s">
        <v>1974</v>
      </c>
      <c r="H32" s="204"/>
    </row>
    <row r="33" spans="2:8" ht="60">
      <c r="B33" s="211" t="s">
        <v>1975</v>
      </c>
      <c r="C33" s="212" t="s">
        <v>1976</v>
      </c>
      <c r="D33" s="213" t="s">
        <v>1389</v>
      </c>
      <c r="E33" s="214" t="s">
        <v>1648</v>
      </c>
      <c r="F33" s="215"/>
      <c r="G33" s="217" t="s">
        <v>1977</v>
      </c>
      <c r="H33" s="204"/>
    </row>
    <row r="34" spans="2:8" ht="120">
      <c r="B34" s="211" t="s">
        <v>1978</v>
      </c>
      <c r="C34" s="212" t="s">
        <v>1979</v>
      </c>
      <c r="D34" s="213" t="s">
        <v>1980</v>
      </c>
      <c r="E34" s="214" t="s">
        <v>1648</v>
      </c>
      <c r="F34" s="215"/>
      <c r="G34" s="217" t="s">
        <v>1981</v>
      </c>
      <c r="H34" s="204"/>
    </row>
    <row r="35" spans="2:8" ht="120">
      <c r="B35" s="211" t="s">
        <v>1982</v>
      </c>
      <c r="C35" s="212" t="s">
        <v>1983</v>
      </c>
      <c r="D35" s="213" t="s">
        <v>1980</v>
      </c>
      <c r="E35" s="214" t="s">
        <v>1648</v>
      </c>
      <c r="F35" s="215"/>
      <c r="G35" s="217" t="s">
        <v>1984</v>
      </c>
      <c r="H35" s="204"/>
    </row>
    <row r="36" spans="2:8" ht="120">
      <c r="B36" s="211" t="s">
        <v>1985</v>
      </c>
      <c r="C36" s="212" t="s">
        <v>1986</v>
      </c>
      <c r="D36" s="213" t="s">
        <v>1980</v>
      </c>
      <c r="E36" s="214" t="s">
        <v>1648</v>
      </c>
      <c r="F36" s="215"/>
      <c r="G36" s="217" t="s">
        <v>1987</v>
      </c>
      <c r="H36" s="204"/>
    </row>
    <row r="37" spans="2:8" ht="120">
      <c r="B37" s="211" t="s">
        <v>1988</v>
      </c>
      <c r="C37" s="212" t="s">
        <v>1989</v>
      </c>
      <c r="D37" s="213" t="s">
        <v>1980</v>
      </c>
      <c r="E37" s="214" t="s">
        <v>1648</v>
      </c>
      <c r="F37" s="215"/>
      <c r="G37" s="217" t="s">
        <v>1990</v>
      </c>
      <c r="H37" s="204"/>
    </row>
    <row r="38" spans="2:8" ht="120">
      <c r="B38" s="211" t="s">
        <v>1991</v>
      </c>
      <c r="C38" s="212" t="s">
        <v>1992</v>
      </c>
      <c r="D38" s="213" t="s">
        <v>1980</v>
      </c>
      <c r="E38" s="214" t="s">
        <v>1648</v>
      </c>
      <c r="F38" s="215"/>
      <c r="G38" s="217" t="s">
        <v>1993</v>
      </c>
      <c r="H38" s="204"/>
    </row>
    <row r="39" spans="2:8" ht="90">
      <c r="B39" s="211" t="s">
        <v>1994</v>
      </c>
      <c r="C39" s="212" t="s">
        <v>1995</v>
      </c>
      <c r="D39" s="213" t="s">
        <v>1582</v>
      </c>
      <c r="E39" s="214" t="s">
        <v>1648</v>
      </c>
      <c r="F39" s="215"/>
      <c r="G39" s="217" t="s">
        <v>1996</v>
      </c>
      <c r="H39" s="204"/>
    </row>
    <row r="40" spans="2:8" ht="45.75" thickBot="1">
      <c r="B40" s="211" t="s">
        <v>2000</v>
      </c>
      <c r="C40" s="212" t="s">
        <v>2001</v>
      </c>
      <c r="D40" s="213" t="s">
        <v>1389</v>
      </c>
      <c r="E40" s="214" t="s">
        <v>1998</v>
      </c>
      <c r="F40" s="215"/>
      <c r="G40" s="217" t="s">
        <v>2002</v>
      </c>
      <c r="H40" s="204"/>
    </row>
    <row r="41" spans="2:8" ht="20.100000000000001" customHeight="1">
      <c r="B41" s="224"/>
      <c r="C41" s="224"/>
      <c r="D41" s="225"/>
      <c r="E41" s="226"/>
      <c r="F41" s="226"/>
      <c r="G41" s="224"/>
      <c r="H41"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outlinePr summaryBelow="0"/>
    <pageSetUpPr fitToPage="1"/>
  </sheetPr>
  <dimension ref="A1:H64"/>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388</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17.25" thickBot="1">
      <c r="B5" s="205" t="s">
        <v>2003</v>
      </c>
      <c r="C5" s="206" t="s">
        <v>2004</v>
      </c>
      <c r="D5" s="207" t="s">
        <v>1367</v>
      </c>
      <c r="E5" s="208" t="s">
        <v>1908</v>
      </c>
      <c r="F5" s="209" t="s">
        <v>2005</v>
      </c>
      <c r="G5" s="210" t="s">
        <v>2006</v>
      </c>
      <c r="H5" s="204"/>
    </row>
    <row r="6" spans="1:8" s="44" customFormat="1" ht="20.100000000000001" customHeight="1" thickBot="1">
      <c r="A6" s="8"/>
      <c r="B6" s="201" t="s">
        <v>1353</v>
      </c>
      <c r="C6" s="202"/>
      <c r="D6" s="202"/>
      <c r="E6" s="202"/>
      <c r="F6" s="202"/>
      <c r="G6" s="203"/>
      <c r="H6" s="204"/>
    </row>
    <row r="7" spans="1:8">
      <c r="B7" s="205" t="s">
        <v>2007</v>
      </c>
      <c r="C7" s="206" t="s">
        <v>2008</v>
      </c>
      <c r="D7" s="207" t="s">
        <v>1913</v>
      </c>
      <c r="E7" s="208" t="s">
        <v>1357</v>
      </c>
      <c r="F7" s="209" t="s">
        <v>1434</v>
      </c>
      <c r="G7" s="210" t="s">
        <v>1435</v>
      </c>
      <c r="H7" s="204"/>
    </row>
    <row r="8" spans="1:8">
      <c r="B8" s="211" t="s">
        <v>2009</v>
      </c>
      <c r="C8" s="212" t="s">
        <v>2010</v>
      </c>
      <c r="D8" s="213" t="s">
        <v>1362</v>
      </c>
      <c r="E8" s="214" t="s">
        <v>1444</v>
      </c>
      <c r="F8" s="215"/>
      <c r="G8" s="217"/>
      <c r="H8" s="204"/>
    </row>
    <row r="9" spans="1:8">
      <c r="B9" s="211" t="s">
        <v>1494</v>
      </c>
      <c r="C9" s="212" t="s">
        <v>2011</v>
      </c>
      <c r="D9" s="213" t="s">
        <v>1387</v>
      </c>
      <c r="E9" s="214" t="s">
        <v>1444</v>
      </c>
      <c r="F9" s="215"/>
      <c r="G9" s="217"/>
      <c r="H9" s="204"/>
    </row>
    <row r="10" spans="1:8">
      <c r="B10" s="211" t="s">
        <v>1496</v>
      </c>
      <c r="C10" s="212" t="s">
        <v>2012</v>
      </c>
      <c r="D10" s="213" t="s">
        <v>1387</v>
      </c>
      <c r="E10" s="214" t="s">
        <v>1444</v>
      </c>
      <c r="F10" s="215"/>
      <c r="G10" s="217"/>
      <c r="H10" s="204"/>
    </row>
    <row r="11" spans="1:8" ht="17.25" thickBot="1">
      <c r="B11" s="211" t="s">
        <v>1498</v>
      </c>
      <c r="C11" s="212" t="s">
        <v>2013</v>
      </c>
      <c r="D11" s="213" t="s">
        <v>1387</v>
      </c>
      <c r="E11" s="214" t="s">
        <v>1444</v>
      </c>
      <c r="F11" s="215"/>
      <c r="G11" s="217"/>
      <c r="H11" s="204"/>
    </row>
    <row r="12" spans="1:8" s="44" customFormat="1" ht="20.100000000000001" customHeight="1" thickBot="1">
      <c r="A12" s="8"/>
      <c r="B12" s="201" t="s">
        <v>2014</v>
      </c>
      <c r="C12" s="202"/>
      <c r="D12" s="202"/>
      <c r="E12" s="202"/>
      <c r="F12" s="202"/>
      <c r="G12" s="203"/>
      <c r="H12" s="204"/>
    </row>
    <row r="13" spans="1:8" ht="75">
      <c r="B13" s="211" t="s">
        <v>515</v>
      </c>
      <c r="C13" s="212" t="s">
        <v>2017</v>
      </c>
      <c r="D13" s="213" t="s">
        <v>1367</v>
      </c>
      <c r="E13" s="214" t="s">
        <v>2016</v>
      </c>
      <c r="F13" s="215" t="s">
        <v>2018</v>
      </c>
      <c r="G13" s="217" t="s">
        <v>2019</v>
      </c>
      <c r="H13" s="204"/>
    </row>
    <row r="14" spans="1:8" ht="45">
      <c r="B14" s="211" t="s">
        <v>2020</v>
      </c>
      <c r="C14" s="212" t="s">
        <v>2021</v>
      </c>
      <c r="D14" s="213" t="s">
        <v>1367</v>
      </c>
      <c r="E14" s="214" t="s">
        <v>2016</v>
      </c>
      <c r="F14" s="215" t="s">
        <v>2005</v>
      </c>
      <c r="G14" s="217" t="s">
        <v>2022</v>
      </c>
      <c r="H14" s="204"/>
    </row>
    <row r="15" spans="1:8" ht="60">
      <c r="B15" s="211" t="s">
        <v>2023</v>
      </c>
      <c r="C15" s="212" t="s">
        <v>2024</v>
      </c>
      <c r="D15" s="213" t="s">
        <v>1432</v>
      </c>
      <c r="E15" s="214" t="s">
        <v>1858</v>
      </c>
      <c r="F15" s="215" t="s">
        <v>2018</v>
      </c>
      <c r="G15" s="217" t="s">
        <v>2025</v>
      </c>
      <c r="H15" s="204"/>
    </row>
    <row r="16" spans="1:8">
      <c r="B16" s="211" t="s">
        <v>2026</v>
      </c>
      <c r="C16" s="212" t="s">
        <v>2027</v>
      </c>
      <c r="D16" s="213" t="s">
        <v>1362</v>
      </c>
      <c r="E16" s="214" t="s">
        <v>1444</v>
      </c>
      <c r="F16" s="215"/>
      <c r="G16" s="217" t="s">
        <v>2028</v>
      </c>
      <c r="H16" s="204"/>
    </row>
    <row r="17" spans="2:8" ht="45">
      <c r="B17" s="211" t="s">
        <v>2029</v>
      </c>
      <c r="C17" s="212" t="s">
        <v>2030</v>
      </c>
      <c r="D17" s="213" t="s">
        <v>1387</v>
      </c>
      <c r="E17" s="214" t="s">
        <v>1444</v>
      </c>
      <c r="F17" s="215"/>
      <c r="G17" s="217" t="s">
        <v>2031</v>
      </c>
      <c r="H17" s="204"/>
    </row>
    <row r="18" spans="2:8" ht="45">
      <c r="B18" s="211" t="s">
        <v>2032</v>
      </c>
      <c r="C18" s="212" t="s">
        <v>2033</v>
      </c>
      <c r="D18" s="213" t="s">
        <v>1387</v>
      </c>
      <c r="E18" s="214" t="s">
        <v>1444</v>
      </c>
      <c r="F18" s="215"/>
      <c r="G18" s="217" t="s">
        <v>2034</v>
      </c>
      <c r="H18" s="204"/>
    </row>
    <row r="19" spans="2:8" ht="75">
      <c r="B19" s="211" t="s">
        <v>620</v>
      </c>
      <c r="C19" s="212" t="s">
        <v>2035</v>
      </c>
      <c r="D19" s="213" t="s">
        <v>1432</v>
      </c>
      <c r="E19" s="214" t="s">
        <v>1858</v>
      </c>
      <c r="F19" s="215"/>
      <c r="G19" s="217" t="s">
        <v>2036</v>
      </c>
      <c r="H19" s="204"/>
    </row>
    <row r="20" spans="2:8" ht="120">
      <c r="B20" s="211" t="s">
        <v>2037</v>
      </c>
      <c r="C20" s="212" t="s">
        <v>2038</v>
      </c>
      <c r="D20" s="213" t="s">
        <v>1525</v>
      </c>
      <c r="E20" s="214" t="s">
        <v>1858</v>
      </c>
      <c r="F20" s="215"/>
      <c r="G20" s="217" t="s">
        <v>2039</v>
      </c>
      <c r="H20" s="204"/>
    </row>
    <row r="21" spans="2:8" ht="30">
      <c r="B21" s="211" t="s">
        <v>2040</v>
      </c>
      <c r="C21" s="212" t="s">
        <v>2041</v>
      </c>
      <c r="D21" s="213" t="s">
        <v>1356</v>
      </c>
      <c r="E21" s="214" t="s">
        <v>1858</v>
      </c>
      <c r="F21" s="215"/>
      <c r="G21" s="217" t="s">
        <v>2042</v>
      </c>
      <c r="H21" s="204"/>
    </row>
    <row r="22" spans="2:8" ht="90">
      <c r="B22" s="211" t="s">
        <v>2043</v>
      </c>
      <c r="C22" s="212" t="s">
        <v>2044</v>
      </c>
      <c r="D22" s="213" t="s">
        <v>1962</v>
      </c>
      <c r="E22" s="214" t="s">
        <v>1858</v>
      </c>
      <c r="F22" s="215"/>
      <c r="G22" s="217" t="s">
        <v>2045</v>
      </c>
      <c r="H22" s="204"/>
    </row>
    <row r="23" spans="2:8" ht="90">
      <c r="B23" s="211" t="s">
        <v>640</v>
      </c>
      <c r="C23" s="212" t="s">
        <v>2046</v>
      </c>
      <c r="D23" s="213" t="s">
        <v>1525</v>
      </c>
      <c r="E23" s="214" t="s">
        <v>1858</v>
      </c>
      <c r="F23" s="215"/>
      <c r="G23" s="217" t="s">
        <v>2047</v>
      </c>
      <c r="H23" s="204"/>
    </row>
    <row r="24" spans="2:8" ht="75">
      <c r="B24" s="211" t="s">
        <v>2048</v>
      </c>
      <c r="C24" s="212" t="s">
        <v>2049</v>
      </c>
      <c r="D24" s="213" t="s">
        <v>1464</v>
      </c>
      <c r="E24" s="214" t="s">
        <v>1443</v>
      </c>
      <c r="F24" s="215"/>
      <c r="G24" s="217" t="s">
        <v>2050</v>
      </c>
      <c r="H24" s="204"/>
    </row>
    <row r="25" spans="2:8" ht="75">
      <c r="B25" s="211" t="s">
        <v>2051</v>
      </c>
      <c r="C25" s="212" t="s">
        <v>2052</v>
      </c>
      <c r="D25" s="213" t="s">
        <v>1464</v>
      </c>
      <c r="E25" s="214" t="s">
        <v>1443</v>
      </c>
      <c r="F25" s="215"/>
      <c r="G25" s="217" t="s">
        <v>2053</v>
      </c>
      <c r="H25" s="204"/>
    </row>
    <row r="26" spans="2:8" ht="30">
      <c r="B26" s="211" t="s">
        <v>2054</v>
      </c>
      <c r="C26" s="212" t="s">
        <v>2055</v>
      </c>
      <c r="D26" s="213" t="s">
        <v>1464</v>
      </c>
      <c r="E26" s="214" t="s">
        <v>1443</v>
      </c>
      <c r="F26" s="215"/>
      <c r="G26" s="217" t="s">
        <v>2056</v>
      </c>
      <c r="H26" s="204"/>
    </row>
    <row r="27" spans="2:8" ht="75">
      <c r="B27" s="211" t="s">
        <v>2057</v>
      </c>
      <c r="C27" s="212" t="s">
        <v>2058</v>
      </c>
      <c r="D27" s="213" t="s">
        <v>1389</v>
      </c>
      <c r="E27" s="214" t="s">
        <v>1443</v>
      </c>
      <c r="F27" s="215"/>
      <c r="G27" s="217" t="s">
        <v>2059</v>
      </c>
      <c r="H27" s="204"/>
    </row>
    <row r="28" spans="2:8" ht="120">
      <c r="B28" s="211" t="s">
        <v>2060</v>
      </c>
      <c r="C28" s="212" t="s">
        <v>2061</v>
      </c>
      <c r="D28" s="213" t="s">
        <v>1980</v>
      </c>
      <c r="E28" s="214" t="s">
        <v>1443</v>
      </c>
      <c r="F28" s="215"/>
      <c r="G28" s="217" t="s">
        <v>2062</v>
      </c>
      <c r="H28" s="204"/>
    </row>
    <row r="29" spans="2:8" ht="120">
      <c r="B29" s="211" t="s">
        <v>2063</v>
      </c>
      <c r="C29" s="212" t="s">
        <v>2064</v>
      </c>
      <c r="D29" s="213" t="s">
        <v>1980</v>
      </c>
      <c r="E29" s="214" t="s">
        <v>1443</v>
      </c>
      <c r="F29" s="215"/>
      <c r="G29" s="217" t="s">
        <v>2065</v>
      </c>
      <c r="H29" s="204"/>
    </row>
    <row r="30" spans="2:8" ht="120">
      <c r="B30" s="211" t="s">
        <v>2066</v>
      </c>
      <c r="C30" s="212" t="s">
        <v>2067</v>
      </c>
      <c r="D30" s="213" t="s">
        <v>1980</v>
      </c>
      <c r="E30" s="214" t="s">
        <v>1443</v>
      </c>
      <c r="F30" s="215"/>
      <c r="G30" s="217" t="s">
        <v>2068</v>
      </c>
      <c r="H30" s="204"/>
    </row>
    <row r="31" spans="2:8" ht="120">
      <c r="B31" s="211" t="s">
        <v>2069</v>
      </c>
      <c r="C31" s="212" t="s">
        <v>2070</v>
      </c>
      <c r="D31" s="213" t="s">
        <v>1980</v>
      </c>
      <c r="E31" s="214" t="s">
        <v>1443</v>
      </c>
      <c r="F31" s="215"/>
      <c r="G31" s="217" t="s">
        <v>2071</v>
      </c>
      <c r="H31" s="204"/>
    </row>
    <row r="32" spans="2:8" ht="120">
      <c r="B32" s="211" t="s">
        <v>2072</v>
      </c>
      <c r="C32" s="212" t="s">
        <v>2073</v>
      </c>
      <c r="D32" s="213" t="s">
        <v>1980</v>
      </c>
      <c r="E32" s="214" t="s">
        <v>1443</v>
      </c>
      <c r="F32" s="215"/>
      <c r="G32" s="217" t="s">
        <v>2074</v>
      </c>
      <c r="H32" s="204"/>
    </row>
    <row r="33" spans="1:8" ht="90">
      <c r="B33" s="211" t="s">
        <v>2075</v>
      </c>
      <c r="C33" s="212" t="s">
        <v>2076</v>
      </c>
      <c r="D33" s="213" t="s">
        <v>1582</v>
      </c>
      <c r="E33" s="214" t="s">
        <v>1443</v>
      </c>
      <c r="F33" s="215"/>
      <c r="G33" s="217" t="s">
        <v>2077</v>
      </c>
      <c r="H33" s="204"/>
    </row>
    <row r="34" spans="1:8" ht="30">
      <c r="B34" s="211" t="s">
        <v>2078</v>
      </c>
      <c r="C34" s="212" t="s">
        <v>2079</v>
      </c>
      <c r="D34" s="213" t="s">
        <v>1529</v>
      </c>
      <c r="E34" s="214" t="s">
        <v>1444</v>
      </c>
      <c r="F34" s="215"/>
      <c r="G34" s="217" t="s">
        <v>2080</v>
      </c>
      <c r="H34" s="204"/>
    </row>
    <row r="35" spans="1:8">
      <c r="B35" s="211" t="s">
        <v>420</v>
      </c>
      <c r="C35" s="212" t="s">
        <v>2081</v>
      </c>
      <c r="D35" s="213">
        <v>14</v>
      </c>
      <c r="E35" s="214" t="s">
        <v>1368</v>
      </c>
      <c r="F35" s="215"/>
      <c r="G35" s="608" t="s">
        <v>2082</v>
      </c>
      <c r="H35" s="204"/>
    </row>
    <row r="36" spans="1:8">
      <c r="B36" s="211" t="s">
        <v>421</v>
      </c>
      <c r="C36" s="212" t="s">
        <v>2083</v>
      </c>
      <c r="D36" s="213">
        <v>6</v>
      </c>
      <c r="E36" s="214" t="s">
        <v>2084</v>
      </c>
      <c r="F36" s="215"/>
      <c r="G36" s="609"/>
      <c r="H36" s="204"/>
    </row>
    <row r="37" spans="1:8" ht="45">
      <c r="B37" s="211" t="s">
        <v>2085</v>
      </c>
      <c r="C37" s="212" t="s">
        <v>2086</v>
      </c>
      <c r="D37" s="213" t="s">
        <v>1529</v>
      </c>
      <c r="E37" s="214" t="s">
        <v>2016</v>
      </c>
      <c r="F37" s="215"/>
      <c r="G37" s="217" t="s">
        <v>2087</v>
      </c>
      <c r="H37" s="204"/>
    </row>
    <row r="38" spans="1:8" ht="75">
      <c r="B38" s="211" t="s">
        <v>2088</v>
      </c>
      <c r="C38" s="212" t="s">
        <v>2089</v>
      </c>
      <c r="D38" s="213" t="s">
        <v>1389</v>
      </c>
      <c r="E38" s="214" t="s">
        <v>1368</v>
      </c>
      <c r="F38" s="215"/>
      <c r="G38" s="217" t="s">
        <v>2090</v>
      </c>
      <c r="H38" s="204"/>
    </row>
    <row r="39" spans="1:8" ht="90">
      <c r="B39" s="211" t="s">
        <v>2091</v>
      </c>
      <c r="C39" s="212" t="s">
        <v>2092</v>
      </c>
      <c r="D39" s="213" t="s">
        <v>1389</v>
      </c>
      <c r="E39" s="214" t="s">
        <v>1443</v>
      </c>
      <c r="F39" s="215"/>
      <c r="G39" s="217" t="s">
        <v>2093</v>
      </c>
      <c r="H39" s="204"/>
    </row>
    <row r="40" spans="1:8" ht="90">
      <c r="B40" s="211" t="s">
        <v>2094</v>
      </c>
      <c r="C40" s="212" t="s">
        <v>2095</v>
      </c>
      <c r="D40" s="213" t="s">
        <v>1389</v>
      </c>
      <c r="E40" s="214" t="s">
        <v>1443</v>
      </c>
      <c r="F40" s="215"/>
      <c r="G40" s="217" t="s">
        <v>2096</v>
      </c>
      <c r="H40" s="204"/>
    </row>
    <row r="41" spans="1:8" ht="60">
      <c r="B41" s="211" t="s">
        <v>2097</v>
      </c>
      <c r="C41" s="212" t="s">
        <v>2098</v>
      </c>
      <c r="D41" s="213" t="s">
        <v>1389</v>
      </c>
      <c r="E41" s="214" t="s">
        <v>2016</v>
      </c>
      <c r="F41" s="215"/>
      <c r="G41" s="217" t="s">
        <v>2099</v>
      </c>
      <c r="H41" s="204"/>
    </row>
    <row r="42" spans="1:8" ht="90">
      <c r="B42" s="211" t="s">
        <v>2100</v>
      </c>
      <c r="C42" s="212" t="s">
        <v>2101</v>
      </c>
      <c r="D42" s="213" t="s">
        <v>1389</v>
      </c>
      <c r="E42" s="214" t="s">
        <v>1443</v>
      </c>
      <c r="F42" s="215"/>
      <c r="G42" s="217" t="s">
        <v>2102</v>
      </c>
      <c r="H42" s="204"/>
    </row>
    <row r="43" spans="1:8" ht="90">
      <c r="B43" s="211" t="s">
        <v>2103</v>
      </c>
      <c r="C43" s="212" t="s">
        <v>2104</v>
      </c>
      <c r="D43" s="213" t="s">
        <v>1389</v>
      </c>
      <c r="E43" s="214" t="s">
        <v>1443</v>
      </c>
      <c r="F43" s="215"/>
      <c r="G43" s="217" t="s">
        <v>2105</v>
      </c>
      <c r="H43" s="204"/>
    </row>
    <row r="44" spans="1:8" ht="90">
      <c r="B44" s="211" t="s">
        <v>2106</v>
      </c>
      <c r="C44" s="212" t="s">
        <v>2107</v>
      </c>
      <c r="D44" s="213" t="s">
        <v>1389</v>
      </c>
      <c r="E44" s="214" t="s">
        <v>1443</v>
      </c>
      <c r="F44" s="215"/>
      <c r="G44" s="217" t="s">
        <v>2108</v>
      </c>
      <c r="H44" s="204"/>
    </row>
    <row r="45" spans="1:8" ht="90">
      <c r="B45" s="211" t="s">
        <v>2109</v>
      </c>
      <c r="C45" s="212" t="s">
        <v>2110</v>
      </c>
      <c r="D45" s="213" t="s">
        <v>1389</v>
      </c>
      <c r="E45" s="214" t="s">
        <v>1443</v>
      </c>
      <c r="F45" s="215"/>
      <c r="G45" s="217" t="s">
        <v>2111</v>
      </c>
      <c r="H45" s="204"/>
    </row>
    <row r="46" spans="1:8" ht="90">
      <c r="B46" s="211" t="s">
        <v>2112</v>
      </c>
      <c r="C46" s="212" t="s">
        <v>2113</v>
      </c>
      <c r="D46" s="213" t="s">
        <v>1389</v>
      </c>
      <c r="E46" s="214" t="s">
        <v>1443</v>
      </c>
      <c r="F46" s="215"/>
      <c r="G46" s="217" t="s">
        <v>2114</v>
      </c>
      <c r="H46" s="204"/>
    </row>
    <row r="47" spans="1:8" ht="60.75" thickBot="1">
      <c r="B47" s="218" t="s">
        <v>2115</v>
      </c>
      <c r="C47" s="219" t="s">
        <v>2116</v>
      </c>
      <c r="D47" s="220" t="s">
        <v>1389</v>
      </c>
      <c r="E47" s="221" t="s">
        <v>2016</v>
      </c>
      <c r="F47" s="222"/>
      <c r="G47" s="223" t="s">
        <v>2117</v>
      </c>
      <c r="H47" s="204"/>
    </row>
    <row r="48" spans="1:8">
      <c r="A48" s="243"/>
      <c r="B48" s="272"/>
      <c r="C48" s="273"/>
      <c r="D48" s="274"/>
      <c r="E48" s="227"/>
      <c r="F48" s="227"/>
      <c r="G48" s="276"/>
      <c r="H48" s="277"/>
    </row>
    <row r="49" spans="1:8" ht="17.25" thickBot="1">
      <c r="A49" s="243"/>
      <c r="B49" s="278"/>
      <c r="C49" s="279"/>
      <c r="D49" s="280"/>
      <c r="E49" s="281"/>
      <c r="F49" s="281"/>
      <c r="G49" s="283"/>
      <c r="H49" s="277"/>
    </row>
    <row r="50" spans="1:8" ht="18.75">
      <c r="B50" s="284" t="s">
        <v>2118</v>
      </c>
      <c r="C50" s="285"/>
      <c r="D50" s="286"/>
      <c r="E50" s="287"/>
      <c r="F50" s="287"/>
      <c r="G50" s="288"/>
      <c r="H50" s="204"/>
    </row>
    <row r="51" spans="1:8">
      <c r="B51" s="289" t="s">
        <v>2119</v>
      </c>
      <c r="C51" s="285"/>
      <c r="D51" s="286"/>
      <c r="E51" s="287"/>
      <c r="F51" s="287"/>
      <c r="G51" s="288"/>
      <c r="H51" s="204"/>
    </row>
    <row r="52" spans="1:8">
      <c r="B52" s="289" t="s">
        <v>2120</v>
      </c>
      <c r="C52" s="285"/>
      <c r="D52" s="286"/>
      <c r="E52" s="287"/>
      <c r="F52" s="287"/>
      <c r="G52" s="288"/>
      <c r="H52" s="204"/>
    </row>
    <row r="53" spans="1:8">
      <c r="B53" s="289" t="s">
        <v>2121</v>
      </c>
      <c r="C53" s="285"/>
      <c r="D53" s="286"/>
      <c r="E53" s="287"/>
      <c r="F53" s="287"/>
      <c r="G53" s="288"/>
      <c r="H53" s="204"/>
    </row>
    <row r="54" spans="1:8">
      <c r="B54" s="289" t="s">
        <v>2122</v>
      </c>
      <c r="C54" s="285"/>
      <c r="D54" s="286"/>
      <c r="E54" s="287"/>
      <c r="F54" s="287"/>
      <c r="G54" s="288"/>
      <c r="H54" s="204"/>
    </row>
    <row r="55" spans="1:8">
      <c r="B55" s="289" t="s">
        <v>2123</v>
      </c>
      <c r="C55" s="285"/>
      <c r="D55" s="286"/>
      <c r="E55" s="287"/>
      <c r="F55" s="287"/>
      <c r="G55" s="288"/>
      <c r="H55" s="204"/>
    </row>
    <row r="56" spans="1:8">
      <c r="B56" s="289" t="s">
        <v>2124</v>
      </c>
      <c r="C56" s="285"/>
      <c r="D56" s="286"/>
      <c r="E56" s="287"/>
      <c r="F56" s="287"/>
      <c r="G56" s="288"/>
      <c r="H56" s="204"/>
    </row>
    <row r="57" spans="1:8">
      <c r="B57" s="289" t="s">
        <v>2125</v>
      </c>
      <c r="C57" s="285"/>
      <c r="D57" s="286"/>
      <c r="E57" s="287"/>
      <c r="F57" s="287"/>
      <c r="G57" s="288"/>
      <c r="H57" s="204"/>
    </row>
    <row r="58" spans="1:8">
      <c r="B58" s="289"/>
      <c r="C58" s="285"/>
      <c r="D58" s="286"/>
      <c r="E58" s="287"/>
      <c r="F58" s="287"/>
      <c r="G58" s="288"/>
      <c r="H58" s="204"/>
    </row>
    <row r="59" spans="1:8">
      <c r="B59" s="289" t="s">
        <v>2126</v>
      </c>
      <c r="C59" s="285"/>
      <c r="D59" s="286"/>
      <c r="E59" s="287"/>
      <c r="F59" s="287"/>
      <c r="G59" s="288"/>
      <c r="H59" s="204"/>
    </row>
    <row r="60" spans="1:8">
      <c r="B60" s="289"/>
      <c r="C60" s="285"/>
      <c r="D60" s="286"/>
      <c r="E60" s="287"/>
      <c r="F60" s="287"/>
      <c r="G60" s="288"/>
      <c r="H60" s="204"/>
    </row>
    <row r="61" spans="1:8">
      <c r="B61" s="289" t="s">
        <v>2127</v>
      </c>
      <c r="C61" s="285"/>
      <c r="D61" s="286"/>
      <c r="E61" s="287"/>
      <c r="F61" s="287"/>
      <c r="G61" s="288"/>
      <c r="H61" s="204"/>
    </row>
    <row r="62" spans="1:8">
      <c r="B62" s="289" t="s">
        <v>2128</v>
      </c>
      <c r="C62" s="285"/>
      <c r="D62" s="286"/>
      <c r="E62" s="287"/>
      <c r="F62" s="287"/>
      <c r="G62" s="288"/>
      <c r="H62" s="204"/>
    </row>
    <row r="63" spans="1:8" ht="17.25" thickBot="1">
      <c r="B63" s="310"/>
      <c r="C63" s="311"/>
      <c r="D63" s="312"/>
      <c r="E63" s="282"/>
      <c r="F63" s="282"/>
      <c r="G63" s="309"/>
      <c r="H63" s="204"/>
    </row>
    <row r="64" spans="1:8" ht="20.100000000000001" customHeight="1">
      <c r="B64" s="224"/>
      <c r="C64" s="224"/>
      <c r="D64" s="225"/>
      <c r="E64" s="226"/>
      <c r="F64" s="226"/>
      <c r="G64" s="224"/>
      <c r="H64" s="190"/>
    </row>
  </sheetData>
  <mergeCells count="1">
    <mergeCell ref="G35:G36"/>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9">
    <outlinePr summaryBelow="0"/>
    <pageSetUpPr fitToPage="1"/>
  </sheetPr>
  <dimension ref="A1:H7"/>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542</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c r="B5" s="205" t="s">
        <v>2129</v>
      </c>
      <c r="C5" s="206" t="s">
        <v>2130</v>
      </c>
      <c r="D5" s="207" t="s">
        <v>1356</v>
      </c>
      <c r="E5" s="208" t="s">
        <v>1383</v>
      </c>
      <c r="F5" s="209" t="s">
        <v>1939</v>
      </c>
      <c r="G5" s="210" t="s">
        <v>1435</v>
      </c>
      <c r="H5" s="204"/>
    </row>
    <row r="6" spans="1:8" ht="17.25" thickBot="1">
      <c r="B6" s="211" t="s">
        <v>2131</v>
      </c>
      <c r="C6" s="212" t="s">
        <v>2132</v>
      </c>
      <c r="D6" s="213" t="s">
        <v>1426</v>
      </c>
      <c r="E6" s="214" t="s">
        <v>1388</v>
      </c>
      <c r="F6" s="215"/>
      <c r="G6" s="217"/>
      <c r="H6" s="204"/>
    </row>
    <row r="7" spans="1:8" ht="20.100000000000001" customHeight="1">
      <c r="B7" s="224"/>
      <c r="C7" s="224"/>
      <c r="D7" s="225"/>
      <c r="E7" s="226"/>
      <c r="F7" s="226"/>
      <c r="G7" s="224"/>
      <c r="H7"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2">
    <outlinePr summaryBelow="0"/>
    <pageSetUpPr fitToPage="1"/>
  </sheetPr>
  <dimension ref="A1:H11"/>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10</v>
      </c>
      <c r="C2" s="192"/>
      <c r="D2" s="192"/>
      <c r="E2" s="192"/>
      <c r="F2" s="192"/>
      <c r="G2" s="193"/>
      <c r="H2" s="194"/>
    </row>
    <row r="3" spans="1:8" ht="13.5" customHeight="1">
      <c r="A3" s="45"/>
      <c r="B3" s="241"/>
      <c r="C3" s="241"/>
      <c r="D3" s="241"/>
      <c r="E3" s="241"/>
      <c r="F3" s="241"/>
      <c r="G3" s="241"/>
      <c r="H3" s="196"/>
    </row>
    <row r="4" spans="1:8">
      <c r="A4" s="45"/>
      <c r="B4" s="41" t="s">
        <v>2138</v>
      </c>
      <c r="C4" s="41"/>
      <c r="D4" s="41"/>
      <c r="E4" s="41"/>
      <c r="F4" s="41"/>
      <c r="G4" s="41"/>
      <c r="H4" s="196"/>
    </row>
    <row r="5" spans="1:8" ht="13.5" customHeight="1" thickBot="1">
      <c r="A5" s="45"/>
      <c r="B5" s="244"/>
      <c r="C5" s="244"/>
      <c r="D5" s="244"/>
      <c r="E5" s="244"/>
      <c r="F5" s="244"/>
      <c r="G5" s="244"/>
      <c r="H5" s="196"/>
    </row>
    <row r="6" spans="1:8" ht="20.25" customHeight="1" thickBot="1">
      <c r="A6" s="44"/>
      <c r="B6" s="197" t="s">
        <v>26</v>
      </c>
      <c r="C6" s="198" t="s">
        <v>1348</v>
      </c>
      <c r="D6" s="198" t="s">
        <v>1349</v>
      </c>
      <c r="E6" s="198" t="s">
        <v>1350</v>
      </c>
      <c r="F6" s="199" t="s">
        <v>1351</v>
      </c>
      <c r="G6" s="200" t="s">
        <v>1041</v>
      </c>
      <c r="H6" s="44"/>
    </row>
    <row r="7" spans="1:8">
      <c r="B7" s="205" t="s">
        <v>2133</v>
      </c>
      <c r="C7" s="206" t="s">
        <v>2134</v>
      </c>
      <c r="D7" s="207" t="s">
        <v>1432</v>
      </c>
      <c r="E7" s="208" t="s">
        <v>1885</v>
      </c>
      <c r="F7" s="209" t="s">
        <v>1844</v>
      </c>
      <c r="G7" s="210" t="s">
        <v>1435</v>
      </c>
      <c r="H7" s="204"/>
    </row>
    <row r="8" spans="1:8" ht="30">
      <c r="B8" s="211" t="s">
        <v>2135</v>
      </c>
      <c r="C8" s="212" t="s">
        <v>1491</v>
      </c>
      <c r="D8" s="213" t="s">
        <v>1913</v>
      </c>
      <c r="E8" s="214" t="s">
        <v>1885</v>
      </c>
      <c r="F8" s="215"/>
      <c r="G8" s="217" t="s">
        <v>2139</v>
      </c>
      <c r="H8" s="204"/>
    </row>
    <row r="9" spans="1:8" ht="90">
      <c r="B9" s="211" t="s">
        <v>2136</v>
      </c>
      <c r="C9" s="212" t="s">
        <v>1549</v>
      </c>
      <c r="D9" s="213" t="s">
        <v>1550</v>
      </c>
      <c r="E9" s="214" t="s">
        <v>2084</v>
      </c>
      <c r="F9" s="215"/>
      <c r="G9" s="217" t="s">
        <v>9636</v>
      </c>
      <c r="H9" s="204"/>
    </row>
    <row r="10" spans="1:8" ht="75.75" thickBot="1">
      <c r="B10" s="211" t="s">
        <v>2137</v>
      </c>
      <c r="C10" s="212" t="s">
        <v>1617</v>
      </c>
      <c r="D10" s="213" t="s">
        <v>1550</v>
      </c>
      <c r="E10" s="214" t="s">
        <v>2084</v>
      </c>
      <c r="F10" s="215"/>
      <c r="G10" s="217" t="s">
        <v>9637</v>
      </c>
      <c r="H10" s="204"/>
    </row>
    <row r="11" spans="1:8" ht="20.100000000000001" customHeight="1">
      <c r="B11" s="224"/>
      <c r="C11" s="224"/>
      <c r="D11" s="225"/>
      <c r="E11" s="226"/>
      <c r="F11" s="226"/>
      <c r="G11" s="224"/>
      <c r="H11"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outlinePr summaryBelow="0"/>
    <pageSetUpPr fitToPage="1"/>
  </sheetPr>
  <dimension ref="A1:H47"/>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s="44" customFormat="1" ht="20.100000000000001" customHeight="1" thickBot="1">
      <c r="A5" s="8"/>
      <c r="B5" s="415" t="s">
        <v>1364</v>
      </c>
      <c r="C5" s="416"/>
      <c r="D5" s="417"/>
      <c r="E5" s="418"/>
      <c r="F5" s="418"/>
      <c r="G5" s="419"/>
      <c r="H5" s="204"/>
    </row>
    <row r="6" spans="1:8">
      <c r="B6" s="205" t="s">
        <v>4215</v>
      </c>
      <c r="C6" s="206" t="s">
        <v>4216</v>
      </c>
      <c r="D6" s="207" t="s">
        <v>1372</v>
      </c>
      <c r="E6" s="208" t="s">
        <v>1357</v>
      </c>
      <c r="F6" s="209" t="s">
        <v>1358</v>
      </c>
      <c r="G6" s="210" t="s">
        <v>1374</v>
      </c>
      <c r="H6" s="204"/>
    </row>
    <row r="7" spans="1:8">
      <c r="B7" s="211" t="s">
        <v>4217</v>
      </c>
      <c r="C7" s="212" t="s">
        <v>4218</v>
      </c>
      <c r="D7" s="213" t="s">
        <v>1387</v>
      </c>
      <c r="E7" s="214" t="s">
        <v>1363</v>
      </c>
      <c r="F7" s="215"/>
      <c r="G7" s="313"/>
      <c r="H7" s="204"/>
    </row>
    <row r="8" spans="1:8" ht="17.25" thickBot="1">
      <c r="B8" s="259" t="s">
        <v>1445</v>
      </c>
      <c r="C8" s="260" t="s">
        <v>4219</v>
      </c>
      <c r="D8" s="261" t="s">
        <v>1397</v>
      </c>
      <c r="E8" s="262" t="s">
        <v>1357</v>
      </c>
      <c r="F8" s="263"/>
      <c r="G8" s="232"/>
      <c r="H8" s="204"/>
    </row>
    <row r="9" spans="1:8" ht="20.100000000000001" customHeight="1">
      <c r="B9" s="420" t="s">
        <v>4220</v>
      </c>
      <c r="C9" s="273"/>
      <c r="D9" s="274"/>
      <c r="E9" s="227"/>
      <c r="F9" s="227"/>
      <c r="G9" s="370"/>
      <c r="H9" s="204"/>
    </row>
    <row r="10" spans="1:8" ht="13.5" customHeight="1">
      <c r="B10" s="421" t="s">
        <v>4221</v>
      </c>
      <c r="C10" s="304"/>
      <c r="D10" s="305"/>
      <c r="E10" s="306"/>
      <c r="F10" s="306"/>
      <c r="G10" s="288"/>
      <c r="H10" s="204"/>
    </row>
    <row r="11" spans="1:8" ht="13.5" customHeight="1">
      <c r="B11" s="421" t="s">
        <v>4222</v>
      </c>
      <c r="C11" s="304"/>
      <c r="D11" s="305"/>
      <c r="E11" s="306"/>
      <c r="F11" s="306"/>
      <c r="G11" s="288"/>
      <c r="H11" s="204"/>
    </row>
    <row r="12" spans="1:8" ht="13.5" customHeight="1" thickBot="1">
      <c r="B12" s="422" t="s">
        <v>4223</v>
      </c>
      <c r="C12" s="279"/>
      <c r="D12" s="280"/>
      <c r="E12" s="281"/>
      <c r="F12" s="281"/>
      <c r="G12" s="309"/>
      <c r="H12" s="204"/>
    </row>
    <row r="13" spans="1:8" ht="45" customHeight="1">
      <c r="B13" s="205" t="s">
        <v>4224</v>
      </c>
      <c r="C13" s="206" t="s">
        <v>4225</v>
      </c>
      <c r="D13" s="423" t="s">
        <v>1367</v>
      </c>
      <c r="E13" s="294" t="s">
        <v>1465</v>
      </c>
      <c r="F13" s="209" t="s">
        <v>4226</v>
      </c>
      <c r="G13" s="210" t="s">
        <v>4227</v>
      </c>
      <c r="H13" s="204"/>
    </row>
    <row r="14" spans="1:8" ht="45" customHeight="1">
      <c r="B14" s="211" t="s">
        <v>4228</v>
      </c>
      <c r="C14" s="212" t="s">
        <v>4229</v>
      </c>
      <c r="D14" s="213" t="s">
        <v>1367</v>
      </c>
      <c r="E14" s="214" t="s">
        <v>1998</v>
      </c>
      <c r="F14" s="215" t="s">
        <v>4226</v>
      </c>
      <c r="G14" s="313" t="s">
        <v>4230</v>
      </c>
      <c r="H14" s="204"/>
    </row>
    <row r="15" spans="1:8" ht="45" customHeight="1">
      <c r="B15" s="211" t="s">
        <v>4231</v>
      </c>
      <c r="C15" s="212" t="s">
        <v>4232</v>
      </c>
      <c r="D15" s="213" t="s">
        <v>1367</v>
      </c>
      <c r="E15" s="214" t="s">
        <v>1465</v>
      </c>
      <c r="F15" s="215" t="s">
        <v>4226</v>
      </c>
      <c r="G15" s="313" t="s">
        <v>4227</v>
      </c>
      <c r="H15" s="204"/>
    </row>
    <row r="16" spans="1:8" ht="45" customHeight="1">
      <c r="B16" s="211" t="s">
        <v>4233</v>
      </c>
      <c r="C16" s="212" t="s">
        <v>4234</v>
      </c>
      <c r="D16" s="213" t="s">
        <v>1367</v>
      </c>
      <c r="E16" s="214" t="s">
        <v>1998</v>
      </c>
      <c r="F16" s="215" t="s">
        <v>4226</v>
      </c>
      <c r="G16" s="313" t="s">
        <v>4227</v>
      </c>
      <c r="H16" s="204"/>
    </row>
    <row r="17" spans="2:8" ht="45">
      <c r="B17" s="211" t="s">
        <v>800</v>
      </c>
      <c r="C17" s="212" t="s">
        <v>4235</v>
      </c>
      <c r="D17" s="213" t="s">
        <v>1367</v>
      </c>
      <c r="E17" s="214" t="s">
        <v>1465</v>
      </c>
      <c r="F17" s="215" t="s">
        <v>4226</v>
      </c>
      <c r="G17" s="313" t="s">
        <v>4236</v>
      </c>
      <c r="H17" s="204"/>
    </row>
    <row r="18" spans="2:8" ht="45" customHeight="1">
      <c r="B18" s="211" t="s">
        <v>4237</v>
      </c>
      <c r="C18" s="212" t="s">
        <v>4238</v>
      </c>
      <c r="D18" s="213" t="s">
        <v>1367</v>
      </c>
      <c r="E18" s="214" t="s">
        <v>1998</v>
      </c>
      <c r="F18" s="215" t="s">
        <v>4226</v>
      </c>
      <c r="G18" s="313" t="s">
        <v>4230</v>
      </c>
      <c r="H18" s="204"/>
    </row>
    <row r="19" spans="2:8" ht="45" customHeight="1">
      <c r="B19" s="211" t="s">
        <v>4239</v>
      </c>
      <c r="C19" s="212" t="s">
        <v>4240</v>
      </c>
      <c r="D19" s="213" t="s">
        <v>1367</v>
      </c>
      <c r="E19" s="214" t="s">
        <v>1465</v>
      </c>
      <c r="F19" s="215" t="s">
        <v>4226</v>
      </c>
      <c r="G19" s="313" t="s">
        <v>4230</v>
      </c>
      <c r="H19" s="204"/>
    </row>
    <row r="20" spans="2:8" ht="30" customHeight="1">
      <c r="B20" s="211" t="s">
        <v>801</v>
      </c>
      <c r="C20" s="212" t="s">
        <v>4241</v>
      </c>
      <c r="D20" s="213" t="s">
        <v>1367</v>
      </c>
      <c r="E20" s="214" t="s">
        <v>1998</v>
      </c>
      <c r="F20" s="215" t="s">
        <v>4226</v>
      </c>
      <c r="G20" s="313" t="s">
        <v>4242</v>
      </c>
      <c r="H20" s="204"/>
    </row>
    <row r="21" spans="2:8" ht="30" customHeight="1">
      <c r="B21" s="211" t="s">
        <v>802</v>
      </c>
      <c r="C21" s="212" t="s">
        <v>4243</v>
      </c>
      <c r="D21" s="213" t="s">
        <v>1367</v>
      </c>
      <c r="E21" s="214" t="s">
        <v>1465</v>
      </c>
      <c r="F21" s="215" t="s">
        <v>4226</v>
      </c>
      <c r="G21" s="313" t="s">
        <v>4244</v>
      </c>
      <c r="H21" s="204"/>
    </row>
    <row r="22" spans="2:8" ht="30" customHeight="1">
      <c r="B22" s="211" t="s">
        <v>803</v>
      </c>
      <c r="C22" s="212" t="s">
        <v>4245</v>
      </c>
      <c r="D22" s="213" t="s">
        <v>1367</v>
      </c>
      <c r="E22" s="214" t="s">
        <v>1998</v>
      </c>
      <c r="F22" s="215" t="s">
        <v>4226</v>
      </c>
      <c r="G22" s="313" t="s">
        <v>4242</v>
      </c>
      <c r="H22" s="204"/>
    </row>
    <row r="23" spans="2:8" ht="30" customHeight="1">
      <c r="B23" s="211" t="s">
        <v>804</v>
      </c>
      <c r="C23" s="212" t="s">
        <v>4246</v>
      </c>
      <c r="D23" s="213" t="s">
        <v>1367</v>
      </c>
      <c r="E23" s="214" t="s">
        <v>1465</v>
      </c>
      <c r="F23" s="215" t="s">
        <v>4226</v>
      </c>
      <c r="G23" s="313" t="s">
        <v>4242</v>
      </c>
      <c r="H23" s="204"/>
    </row>
    <row r="24" spans="2:8" ht="45">
      <c r="B24" s="211" t="s">
        <v>805</v>
      </c>
      <c r="C24" s="212" t="s">
        <v>4247</v>
      </c>
      <c r="D24" s="213" t="s">
        <v>1367</v>
      </c>
      <c r="E24" s="214" t="s">
        <v>1998</v>
      </c>
      <c r="F24" s="215" t="s">
        <v>4226</v>
      </c>
      <c r="G24" s="232" t="s">
        <v>4248</v>
      </c>
      <c r="H24" s="204"/>
    </row>
    <row r="25" spans="2:8" ht="30" customHeight="1">
      <c r="B25" s="211" t="s">
        <v>806</v>
      </c>
      <c r="C25" s="212" t="s">
        <v>4249</v>
      </c>
      <c r="D25" s="213" t="s">
        <v>1367</v>
      </c>
      <c r="E25" s="214" t="s">
        <v>1465</v>
      </c>
      <c r="F25" s="215" t="s">
        <v>4226</v>
      </c>
      <c r="G25" s="313" t="s">
        <v>4244</v>
      </c>
      <c r="H25" s="204"/>
    </row>
    <row r="26" spans="2:8" ht="30" customHeight="1">
      <c r="B26" s="211" t="s">
        <v>4250</v>
      </c>
      <c r="C26" s="212" t="s">
        <v>4251</v>
      </c>
      <c r="D26" s="213" t="s">
        <v>1367</v>
      </c>
      <c r="E26" s="214" t="s">
        <v>1998</v>
      </c>
      <c r="F26" s="215" t="s">
        <v>4226</v>
      </c>
      <c r="G26" s="313" t="s">
        <v>4244</v>
      </c>
      <c r="H26" s="204"/>
    </row>
    <row r="27" spans="2:8" ht="45">
      <c r="B27" s="235" t="s">
        <v>4252</v>
      </c>
      <c r="C27" s="212" t="s">
        <v>4253</v>
      </c>
      <c r="D27" s="213" t="s">
        <v>1367</v>
      </c>
      <c r="E27" s="4" t="s">
        <v>1465</v>
      </c>
      <c r="F27" s="236" t="s">
        <v>4254</v>
      </c>
      <c r="G27" s="237" t="s">
        <v>4256</v>
      </c>
      <c r="H27" s="238"/>
    </row>
    <row r="28" spans="2:8" ht="30">
      <c r="B28" s="211" t="s">
        <v>4257</v>
      </c>
      <c r="C28" s="212" t="s">
        <v>4258</v>
      </c>
      <c r="D28" s="213" t="s">
        <v>1367</v>
      </c>
      <c r="E28" s="214" t="s">
        <v>1998</v>
      </c>
      <c r="F28" s="215" t="s">
        <v>4226</v>
      </c>
      <c r="G28" s="313" t="s">
        <v>4244</v>
      </c>
      <c r="H28" s="204"/>
    </row>
    <row r="29" spans="2:8" ht="45">
      <c r="B29" s="235" t="s">
        <v>4259</v>
      </c>
      <c r="C29" s="212" t="s">
        <v>4260</v>
      </c>
      <c r="D29" s="213" t="s">
        <v>1367</v>
      </c>
      <c r="E29" s="4" t="s">
        <v>2244</v>
      </c>
      <c r="F29" s="236" t="s">
        <v>4261</v>
      </c>
      <c r="G29" s="237" t="s">
        <v>4256</v>
      </c>
      <c r="H29" s="238"/>
    </row>
    <row r="30" spans="2:8" ht="30">
      <c r="B30" s="211" t="s">
        <v>4262</v>
      </c>
      <c r="C30" s="212" t="s">
        <v>4263</v>
      </c>
      <c r="D30" s="213" t="s">
        <v>1367</v>
      </c>
      <c r="E30" s="214" t="s">
        <v>1465</v>
      </c>
      <c r="F30" s="215" t="s">
        <v>4226</v>
      </c>
      <c r="G30" s="313" t="s">
        <v>4242</v>
      </c>
      <c r="H30" s="204"/>
    </row>
    <row r="31" spans="2:8" ht="45">
      <c r="B31" s="211" t="s">
        <v>4264</v>
      </c>
      <c r="C31" s="212" t="s">
        <v>4265</v>
      </c>
      <c r="D31" s="213" t="s">
        <v>1367</v>
      </c>
      <c r="E31" s="214" t="s">
        <v>1998</v>
      </c>
      <c r="F31" s="215" t="s">
        <v>4226</v>
      </c>
      <c r="G31" s="232" t="s">
        <v>4248</v>
      </c>
      <c r="H31" s="204"/>
    </row>
    <row r="32" spans="2:8" ht="30">
      <c r="B32" s="259" t="s">
        <v>4266</v>
      </c>
      <c r="C32" s="260" t="s">
        <v>4267</v>
      </c>
      <c r="D32" s="261" t="s">
        <v>1367</v>
      </c>
      <c r="E32" s="262" t="s">
        <v>1465</v>
      </c>
      <c r="F32" s="263" t="s">
        <v>4226</v>
      </c>
      <c r="G32" s="232" t="s">
        <v>4244</v>
      </c>
      <c r="H32" s="204"/>
    </row>
    <row r="33" spans="2:8" ht="105">
      <c r="B33" s="235" t="s">
        <v>4268</v>
      </c>
      <c r="C33" s="212" t="s">
        <v>4269</v>
      </c>
      <c r="D33" s="213" t="s">
        <v>1367</v>
      </c>
      <c r="E33" s="4" t="s">
        <v>1465</v>
      </c>
      <c r="F33" s="236" t="s">
        <v>4270</v>
      </c>
      <c r="G33" s="237" t="s">
        <v>4271</v>
      </c>
      <c r="H33" s="238"/>
    </row>
    <row r="34" spans="2:8" ht="45">
      <c r="B34" s="235" t="s">
        <v>4272</v>
      </c>
      <c r="C34" s="212" t="s">
        <v>4273</v>
      </c>
      <c r="D34" s="213" t="s">
        <v>1367</v>
      </c>
      <c r="E34" s="4" t="s">
        <v>1465</v>
      </c>
      <c r="F34" s="236" t="s">
        <v>4261</v>
      </c>
      <c r="G34" s="237" t="s">
        <v>4256</v>
      </c>
      <c r="H34" s="238"/>
    </row>
    <row r="35" spans="2:8" ht="45">
      <c r="B35" s="235" t="s">
        <v>4274</v>
      </c>
      <c r="C35" s="212" t="s">
        <v>4275</v>
      </c>
      <c r="D35" s="213" t="s">
        <v>1367</v>
      </c>
      <c r="E35" s="4" t="s">
        <v>1465</v>
      </c>
      <c r="F35" s="236" t="s">
        <v>4261</v>
      </c>
      <c r="G35" s="237" t="s">
        <v>4256</v>
      </c>
      <c r="H35" s="238"/>
    </row>
    <row r="36" spans="2:8" ht="30" customHeight="1">
      <c r="B36" s="211" t="s">
        <v>4276</v>
      </c>
      <c r="C36" s="212" t="s">
        <v>4277</v>
      </c>
      <c r="D36" s="213" t="s">
        <v>1367</v>
      </c>
      <c r="E36" s="214" t="s">
        <v>1465</v>
      </c>
      <c r="F36" s="215" t="s">
        <v>4226</v>
      </c>
      <c r="G36" s="313" t="s">
        <v>4244</v>
      </c>
      <c r="H36" s="204"/>
    </row>
    <row r="37" spans="2:8" ht="30" customHeight="1">
      <c r="B37" s="211" t="s">
        <v>4278</v>
      </c>
      <c r="C37" s="212" t="s">
        <v>4279</v>
      </c>
      <c r="D37" s="213" t="s">
        <v>1367</v>
      </c>
      <c r="E37" s="214" t="s">
        <v>1465</v>
      </c>
      <c r="F37" s="215" t="s">
        <v>4226</v>
      </c>
      <c r="G37" s="313" t="s">
        <v>4244</v>
      </c>
      <c r="H37" s="204"/>
    </row>
    <row r="38" spans="2:8" ht="30">
      <c r="B38" s="211" t="s">
        <v>4280</v>
      </c>
      <c r="C38" s="212" t="s">
        <v>4281</v>
      </c>
      <c r="D38" s="213" t="s">
        <v>1367</v>
      </c>
      <c r="E38" s="214" t="s">
        <v>1465</v>
      </c>
      <c r="F38" s="215" t="s">
        <v>4226</v>
      </c>
      <c r="G38" s="232" t="s">
        <v>4255</v>
      </c>
      <c r="H38" s="204"/>
    </row>
    <row r="39" spans="2:8" ht="30">
      <c r="B39" s="211" t="s">
        <v>4282</v>
      </c>
      <c r="C39" s="212" t="s">
        <v>4283</v>
      </c>
      <c r="D39" s="213" t="s">
        <v>1367</v>
      </c>
      <c r="E39" s="214" t="s">
        <v>1465</v>
      </c>
      <c r="F39" s="215" t="s">
        <v>4226</v>
      </c>
      <c r="G39" s="232" t="s">
        <v>4255</v>
      </c>
      <c r="H39" s="204"/>
    </row>
    <row r="40" spans="2:8" ht="30.75" thickBot="1">
      <c r="B40" s="211" t="s">
        <v>4284</v>
      </c>
      <c r="C40" s="212" t="s">
        <v>4285</v>
      </c>
      <c r="D40" s="213" t="s">
        <v>1367</v>
      </c>
      <c r="E40" s="214" t="s">
        <v>1465</v>
      </c>
      <c r="F40" s="215" t="s">
        <v>4226</v>
      </c>
      <c r="G40" s="232" t="s">
        <v>4244</v>
      </c>
      <c r="H40" s="204"/>
    </row>
    <row r="41" spans="2:8" ht="20.100000000000001" customHeight="1" thickBot="1">
      <c r="B41" s="201" t="s">
        <v>4286</v>
      </c>
      <c r="C41" s="416"/>
      <c r="D41" s="417"/>
      <c r="E41" s="418"/>
      <c r="F41" s="418"/>
      <c r="G41" s="419"/>
      <c r="H41" s="204"/>
    </row>
    <row r="42" spans="2:8" ht="30">
      <c r="B42" s="205" t="s">
        <v>1173</v>
      </c>
      <c r="C42" s="206" t="s">
        <v>4287</v>
      </c>
      <c r="D42" s="207" t="s">
        <v>1393</v>
      </c>
      <c r="E42" s="208" t="s">
        <v>1998</v>
      </c>
      <c r="F42" s="209"/>
      <c r="G42" s="210" t="s">
        <v>4288</v>
      </c>
      <c r="H42" s="204"/>
    </row>
    <row r="43" spans="2:8" ht="45">
      <c r="B43" s="211" t="s">
        <v>4289</v>
      </c>
      <c r="C43" s="212" t="s">
        <v>4290</v>
      </c>
      <c r="D43" s="213" t="s">
        <v>1367</v>
      </c>
      <c r="E43" s="214" t="s">
        <v>1998</v>
      </c>
      <c r="F43" s="215"/>
      <c r="G43" s="313" t="s">
        <v>4291</v>
      </c>
      <c r="H43" s="204"/>
    </row>
    <row r="44" spans="2:8" ht="45">
      <c r="B44" s="211" t="s">
        <v>4292</v>
      </c>
      <c r="C44" s="212" t="s">
        <v>4293</v>
      </c>
      <c r="D44" s="213" t="s">
        <v>1367</v>
      </c>
      <c r="E44" s="214" t="s">
        <v>1465</v>
      </c>
      <c r="F44" s="215"/>
      <c r="G44" s="313" t="s">
        <v>4294</v>
      </c>
      <c r="H44" s="204"/>
    </row>
    <row r="45" spans="2:8" ht="90">
      <c r="B45" s="211" t="s">
        <v>4295</v>
      </c>
      <c r="C45" s="212" t="s">
        <v>4296</v>
      </c>
      <c r="D45" s="213" t="s">
        <v>1367</v>
      </c>
      <c r="E45" s="214" t="s">
        <v>1998</v>
      </c>
      <c r="F45" s="215"/>
      <c r="G45" s="313" t="s">
        <v>4297</v>
      </c>
      <c r="H45" s="204"/>
    </row>
    <row r="46" spans="2:8" ht="90.75" thickBot="1">
      <c r="B46" s="211" t="s">
        <v>4298</v>
      </c>
      <c r="C46" s="212" t="s">
        <v>4299</v>
      </c>
      <c r="D46" s="213" t="s">
        <v>1393</v>
      </c>
      <c r="E46" s="214" t="s">
        <v>1998</v>
      </c>
      <c r="F46" s="215"/>
      <c r="G46" s="313" t="s">
        <v>4300</v>
      </c>
      <c r="H46" s="204"/>
    </row>
    <row r="47" spans="2:8" ht="20.100000000000001" customHeight="1">
      <c r="B47" s="224"/>
      <c r="C47" s="224"/>
      <c r="D47" s="225"/>
      <c r="E47" s="226"/>
      <c r="F47" s="226"/>
      <c r="G47" s="224"/>
      <c r="H47"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A1:H75"/>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290" t="s">
        <v>543</v>
      </c>
      <c r="C2" s="291"/>
      <c r="D2" s="291"/>
      <c r="E2" s="291"/>
      <c r="F2" s="291"/>
      <c r="G2" s="292"/>
      <c r="H2" s="194"/>
    </row>
    <row r="3" spans="1:8" ht="13.5" customHeight="1" thickBot="1">
      <c r="A3" s="45"/>
      <c r="B3" s="244"/>
      <c r="C3" s="244"/>
      <c r="D3" s="244"/>
      <c r="E3" s="244"/>
      <c r="F3" s="244"/>
      <c r="G3" s="244"/>
      <c r="H3" s="196"/>
    </row>
    <row r="4" spans="1:8" ht="20.25" customHeight="1" thickBot="1">
      <c r="A4" s="44"/>
      <c r="B4" s="197" t="s">
        <v>26</v>
      </c>
      <c r="C4" s="198" t="s">
        <v>1348</v>
      </c>
      <c r="D4" s="198" t="s">
        <v>1349</v>
      </c>
      <c r="E4" s="198" t="s">
        <v>1350</v>
      </c>
      <c r="F4" s="199" t="s">
        <v>1351</v>
      </c>
      <c r="G4" s="200" t="s">
        <v>1041</v>
      </c>
      <c r="H4" s="44"/>
    </row>
    <row r="5" spans="1:8" s="44" customFormat="1" ht="20.100000000000001" customHeight="1" thickBot="1">
      <c r="A5" s="8"/>
      <c r="B5" s="201" t="s">
        <v>2140</v>
      </c>
      <c r="C5" s="202"/>
      <c r="D5" s="202"/>
      <c r="E5" s="202"/>
      <c r="F5" s="202"/>
      <c r="G5" s="203"/>
      <c r="H5" s="204"/>
    </row>
    <row r="6" spans="1:8">
      <c r="B6" s="205" t="s">
        <v>1430</v>
      </c>
      <c r="C6" s="206" t="s">
        <v>2141</v>
      </c>
      <c r="D6" s="207" t="s">
        <v>1432</v>
      </c>
      <c r="E6" s="208" t="s">
        <v>1433</v>
      </c>
      <c r="F6" s="209" t="s">
        <v>1434</v>
      </c>
      <c r="G6" s="210" t="s">
        <v>2142</v>
      </c>
      <c r="H6" s="204"/>
    </row>
    <row r="7" spans="1:8" ht="105">
      <c r="B7" s="211" t="s">
        <v>620</v>
      </c>
      <c r="C7" s="212" t="s">
        <v>1110</v>
      </c>
      <c r="D7" s="213" t="s">
        <v>1432</v>
      </c>
      <c r="E7" s="214" t="s">
        <v>1433</v>
      </c>
      <c r="F7" s="215" t="s">
        <v>2144</v>
      </c>
      <c r="G7" s="217" t="s">
        <v>2145</v>
      </c>
      <c r="H7" s="204"/>
    </row>
    <row r="8" spans="1:8" ht="90">
      <c r="B8" s="211" t="s">
        <v>1577</v>
      </c>
      <c r="C8" s="212" t="s">
        <v>2146</v>
      </c>
      <c r="D8" s="213" t="s">
        <v>1525</v>
      </c>
      <c r="E8" s="214" t="s">
        <v>1433</v>
      </c>
      <c r="F8" s="215" t="s">
        <v>1886</v>
      </c>
      <c r="G8" s="217" t="s">
        <v>2147</v>
      </c>
      <c r="H8" s="204"/>
    </row>
    <row r="9" spans="1:8" ht="60">
      <c r="B9" s="211" t="s">
        <v>2148</v>
      </c>
      <c r="C9" s="212" t="s">
        <v>2149</v>
      </c>
      <c r="D9" s="213" t="s">
        <v>1526</v>
      </c>
      <c r="E9" s="214" t="s">
        <v>1433</v>
      </c>
      <c r="F9" s="215" t="s">
        <v>1886</v>
      </c>
      <c r="G9" s="217" t="s">
        <v>2150</v>
      </c>
      <c r="H9" s="204"/>
    </row>
    <row r="10" spans="1:8" ht="60">
      <c r="B10" s="211" t="s">
        <v>2151</v>
      </c>
      <c r="C10" s="212" t="s">
        <v>2152</v>
      </c>
      <c r="D10" s="213" t="s">
        <v>1526</v>
      </c>
      <c r="E10" s="214" t="s">
        <v>1433</v>
      </c>
      <c r="F10" s="215" t="s">
        <v>1886</v>
      </c>
      <c r="G10" s="217" t="s">
        <v>2153</v>
      </c>
      <c r="H10" s="204"/>
    </row>
    <row r="11" spans="1:8" ht="90">
      <c r="B11" s="211" t="s">
        <v>1190</v>
      </c>
      <c r="C11" s="212" t="s">
        <v>1191</v>
      </c>
      <c r="D11" s="213" t="s">
        <v>1574</v>
      </c>
      <c r="E11" s="214" t="s">
        <v>2154</v>
      </c>
      <c r="F11" s="215"/>
      <c r="G11" s="217" t="s">
        <v>2155</v>
      </c>
      <c r="H11" s="204"/>
    </row>
    <row r="12" spans="1:8" ht="30.75" thickBot="1">
      <c r="B12" s="211" t="s">
        <v>1473</v>
      </c>
      <c r="C12" s="212" t="s">
        <v>1474</v>
      </c>
      <c r="D12" s="213">
        <v>1</v>
      </c>
      <c r="E12" s="214" t="s">
        <v>1441</v>
      </c>
      <c r="F12" s="215"/>
      <c r="G12" s="217" t="s">
        <v>2156</v>
      </c>
      <c r="H12" s="204"/>
    </row>
    <row r="13" spans="1:8" s="44" customFormat="1" ht="20.100000000000001" customHeight="1" thickBot="1">
      <c r="A13" s="8"/>
      <c r="B13" s="201" t="s">
        <v>2157</v>
      </c>
      <c r="C13" s="202"/>
      <c r="D13" s="202"/>
      <c r="E13" s="202"/>
      <c r="F13" s="202"/>
      <c r="G13" s="203"/>
      <c r="H13" s="204"/>
    </row>
    <row r="14" spans="1:8" ht="60">
      <c r="B14" s="211" t="s">
        <v>1668</v>
      </c>
      <c r="C14" s="212" t="s">
        <v>1669</v>
      </c>
      <c r="D14" s="256" t="s">
        <v>1582</v>
      </c>
      <c r="E14" s="257" t="s">
        <v>1441</v>
      </c>
      <c r="F14" s="215"/>
      <c r="G14" s="230" t="s">
        <v>1670</v>
      </c>
      <c r="H14" s="204"/>
    </row>
    <row r="15" spans="1:8">
      <c r="B15" s="211" t="s">
        <v>1671</v>
      </c>
      <c r="C15" s="212" t="s">
        <v>1672</v>
      </c>
      <c r="D15" s="213" t="s">
        <v>1582</v>
      </c>
      <c r="E15" s="214" t="s">
        <v>1441</v>
      </c>
      <c r="F15" s="215"/>
      <c r="G15" s="230"/>
      <c r="H15" s="204"/>
    </row>
    <row r="16" spans="1:8">
      <c r="B16" s="211" t="s">
        <v>1677</v>
      </c>
      <c r="C16" s="212" t="s">
        <v>1678</v>
      </c>
      <c r="D16" s="213" t="s">
        <v>1582</v>
      </c>
      <c r="E16" s="214" t="s">
        <v>1441</v>
      </c>
      <c r="F16" s="215"/>
      <c r="G16" s="230"/>
      <c r="H16" s="204"/>
    </row>
    <row r="17" spans="2:8">
      <c r="B17" s="211" t="s">
        <v>1675</v>
      </c>
      <c r="C17" s="212" t="s">
        <v>1676</v>
      </c>
      <c r="D17" s="213" t="s">
        <v>1582</v>
      </c>
      <c r="E17" s="214" t="s">
        <v>1441</v>
      </c>
      <c r="F17" s="215"/>
      <c r="G17" s="230"/>
      <c r="H17" s="204"/>
    </row>
    <row r="18" spans="2:8">
      <c r="B18" s="211" t="s">
        <v>1673</v>
      </c>
      <c r="C18" s="212" t="s">
        <v>1674</v>
      </c>
      <c r="D18" s="213" t="s">
        <v>1582</v>
      </c>
      <c r="E18" s="214" t="s">
        <v>1441</v>
      </c>
      <c r="F18" s="215"/>
      <c r="G18" s="230"/>
      <c r="H18" s="204"/>
    </row>
    <row r="19" spans="2:8">
      <c r="B19" s="211" t="s">
        <v>1679</v>
      </c>
      <c r="C19" s="212" t="s">
        <v>1680</v>
      </c>
      <c r="D19" s="213" t="s">
        <v>1582</v>
      </c>
      <c r="E19" s="214" t="s">
        <v>1441</v>
      </c>
      <c r="F19" s="215"/>
      <c r="G19" s="230"/>
      <c r="H19" s="204"/>
    </row>
    <row r="20" spans="2:8">
      <c r="B20" s="211" t="s">
        <v>1681</v>
      </c>
      <c r="C20" s="212" t="s">
        <v>1682</v>
      </c>
      <c r="D20" s="213" t="s">
        <v>1582</v>
      </c>
      <c r="E20" s="214" t="s">
        <v>1441</v>
      </c>
      <c r="F20" s="215"/>
      <c r="G20" s="230"/>
      <c r="H20" s="204"/>
    </row>
    <row r="21" spans="2:8">
      <c r="B21" s="211" t="s">
        <v>1687</v>
      </c>
      <c r="C21" s="212" t="s">
        <v>1688</v>
      </c>
      <c r="D21" s="213" t="s">
        <v>1582</v>
      </c>
      <c r="E21" s="214" t="s">
        <v>1441</v>
      </c>
      <c r="F21" s="215"/>
      <c r="G21" s="230"/>
      <c r="H21" s="204"/>
    </row>
    <row r="22" spans="2:8">
      <c r="B22" s="211" t="s">
        <v>1685</v>
      </c>
      <c r="C22" s="212" t="s">
        <v>1686</v>
      </c>
      <c r="D22" s="213" t="s">
        <v>1582</v>
      </c>
      <c r="E22" s="214" t="s">
        <v>1441</v>
      </c>
      <c r="F22" s="215"/>
      <c r="G22" s="230"/>
      <c r="H22" s="204"/>
    </row>
    <row r="23" spans="2:8">
      <c r="B23" s="211" t="s">
        <v>1683</v>
      </c>
      <c r="C23" s="212" t="s">
        <v>1684</v>
      </c>
      <c r="D23" s="213" t="s">
        <v>1582</v>
      </c>
      <c r="E23" s="214" t="s">
        <v>1441</v>
      </c>
      <c r="F23" s="215"/>
      <c r="G23" s="230"/>
      <c r="H23" s="204"/>
    </row>
    <row r="24" spans="2:8">
      <c r="B24" s="211" t="s">
        <v>1689</v>
      </c>
      <c r="C24" s="212" t="s">
        <v>1690</v>
      </c>
      <c r="D24" s="213" t="s">
        <v>1582</v>
      </c>
      <c r="E24" s="214" t="s">
        <v>1441</v>
      </c>
      <c r="F24" s="215"/>
      <c r="G24" s="230"/>
      <c r="H24" s="204"/>
    </row>
    <row r="25" spans="2:8">
      <c r="B25" s="211" t="s">
        <v>1691</v>
      </c>
      <c r="C25" s="212" t="s">
        <v>1692</v>
      </c>
      <c r="D25" s="213" t="s">
        <v>1582</v>
      </c>
      <c r="E25" s="214" t="s">
        <v>1441</v>
      </c>
      <c r="F25" s="215"/>
      <c r="G25" s="230"/>
      <c r="H25" s="204"/>
    </row>
    <row r="26" spans="2:8">
      <c r="B26" s="211" t="s">
        <v>1697</v>
      </c>
      <c r="C26" s="212" t="s">
        <v>1698</v>
      </c>
      <c r="D26" s="213" t="s">
        <v>1582</v>
      </c>
      <c r="E26" s="214" t="s">
        <v>1441</v>
      </c>
      <c r="F26" s="215"/>
      <c r="G26" s="230"/>
      <c r="H26" s="204"/>
    </row>
    <row r="27" spans="2:8" ht="17.100000000000001" customHeight="1">
      <c r="B27" s="211" t="s">
        <v>1695</v>
      </c>
      <c r="C27" s="212" t="s">
        <v>1696</v>
      </c>
      <c r="D27" s="213" t="s">
        <v>1582</v>
      </c>
      <c r="E27" s="214" t="s">
        <v>1441</v>
      </c>
      <c r="F27" s="215"/>
      <c r="G27" s="230"/>
      <c r="H27" s="204"/>
    </row>
    <row r="28" spans="2:8">
      <c r="B28" s="211" t="s">
        <v>1693</v>
      </c>
      <c r="C28" s="212" t="s">
        <v>1694</v>
      </c>
      <c r="D28" s="213" t="s">
        <v>1582</v>
      </c>
      <c r="E28" s="214" t="s">
        <v>1441</v>
      </c>
      <c r="F28" s="215"/>
      <c r="G28" s="230"/>
      <c r="H28" s="204"/>
    </row>
    <row r="29" spans="2:8">
      <c r="B29" s="211" t="s">
        <v>1699</v>
      </c>
      <c r="C29" s="212" t="s">
        <v>1700</v>
      </c>
      <c r="D29" s="213" t="s">
        <v>1582</v>
      </c>
      <c r="E29" s="214" t="s">
        <v>1441</v>
      </c>
      <c r="F29" s="215"/>
      <c r="G29" s="230"/>
      <c r="H29" s="204"/>
    </row>
    <row r="30" spans="2:8">
      <c r="B30" s="211" t="s">
        <v>1701</v>
      </c>
      <c r="C30" s="212" t="s">
        <v>1702</v>
      </c>
      <c r="D30" s="213" t="s">
        <v>1582</v>
      </c>
      <c r="E30" s="214" t="s">
        <v>1441</v>
      </c>
      <c r="F30" s="215"/>
      <c r="G30" s="230"/>
      <c r="H30" s="204"/>
    </row>
    <row r="31" spans="2:8">
      <c r="B31" s="211" t="s">
        <v>1707</v>
      </c>
      <c r="C31" s="212" t="s">
        <v>1708</v>
      </c>
      <c r="D31" s="213" t="s">
        <v>1582</v>
      </c>
      <c r="E31" s="214" t="s">
        <v>1441</v>
      </c>
      <c r="F31" s="215"/>
      <c r="G31" s="230"/>
      <c r="H31" s="204"/>
    </row>
    <row r="32" spans="2:8">
      <c r="B32" s="211" t="s">
        <v>1705</v>
      </c>
      <c r="C32" s="212" t="s">
        <v>1706</v>
      </c>
      <c r="D32" s="213" t="s">
        <v>1582</v>
      </c>
      <c r="E32" s="214" t="s">
        <v>1441</v>
      </c>
      <c r="F32" s="215"/>
      <c r="G32" s="230"/>
      <c r="H32" s="204"/>
    </row>
    <row r="33" spans="2:8">
      <c r="B33" s="211" t="s">
        <v>1703</v>
      </c>
      <c r="C33" s="212" t="s">
        <v>1704</v>
      </c>
      <c r="D33" s="213" t="s">
        <v>1582</v>
      </c>
      <c r="E33" s="214" t="s">
        <v>1441</v>
      </c>
      <c r="F33" s="215"/>
      <c r="G33" s="230"/>
      <c r="H33" s="204"/>
    </row>
    <row r="34" spans="2:8">
      <c r="B34" s="211" t="s">
        <v>1709</v>
      </c>
      <c r="C34" s="212" t="s">
        <v>1710</v>
      </c>
      <c r="D34" s="213" t="s">
        <v>1582</v>
      </c>
      <c r="E34" s="214" t="s">
        <v>1441</v>
      </c>
      <c r="F34" s="215"/>
      <c r="G34" s="230"/>
      <c r="H34" s="204"/>
    </row>
    <row r="35" spans="2:8">
      <c r="B35" s="211" t="s">
        <v>1711</v>
      </c>
      <c r="C35" s="212" t="s">
        <v>1712</v>
      </c>
      <c r="D35" s="213" t="s">
        <v>1582</v>
      </c>
      <c r="E35" s="214" t="s">
        <v>1441</v>
      </c>
      <c r="F35" s="215"/>
      <c r="G35" s="230"/>
      <c r="H35" s="204"/>
    </row>
    <row r="36" spans="2:8">
      <c r="B36" s="211" t="s">
        <v>1717</v>
      </c>
      <c r="C36" s="212" t="s">
        <v>1718</v>
      </c>
      <c r="D36" s="213" t="s">
        <v>1582</v>
      </c>
      <c r="E36" s="214" t="s">
        <v>1441</v>
      </c>
      <c r="F36" s="215"/>
      <c r="G36" s="230"/>
      <c r="H36" s="204"/>
    </row>
    <row r="37" spans="2:8">
      <c r="B37" s="211" t="s">
        <v>1715</v>
      </c>
      <c r="C37" s="212" t="s">
        <v>1716</v>
      </c>
      <c r="D37" s="213" t="s">
        <v>1582</v>
      </c>
      <c r="E37" s="214" t="s">
        <v>1441</v>
      </c>
      <c r="F37" s="215"/>
      <c r="G37" s="230"/>
      <c r="H37" s="204"/>
    </row>
    <row r="38" spans="2:8">
      <c r="B38" s="211" t="s">
        <v>1713</v>
      </c>
      <c r="C38" s="212" t="s">
        <v>1714</v>
      </c>
      <c r="D38" s="213" t="s">
        <v>1582</v>
      </c>
      <c r="E38" s="214" t="s">
        <v>1441</v>
      </c>
      <c r="F38" s="215"/>
      <c r="G38" s="230"/>
      <c r="H38" s="204"/>
    </row>
    <row r="39" spans="2:8">
      <c r="B39" s="211" t="s">
        <v>1719</v>
      </c>
      <c r="C39" s="212" t="s">
        <v>1720</v>
      </c>
      <c r="D39" s="213" t="s">
        <v>1582</v>
      </c>
      <c r="E39" s="214" t="s">
        <v>1441</v>
      </c>
      <c r="F39" s="215"/>
      <c r="G39" s="230"/>
      <c r="H39" s="204"/>
    </row>
    <row r="40" spans="2:8">
      <c r="B40" s="211" t="s">
        <v>1721</v>
      </c>
      <c r="C40" s="212" t="s">
        <v>1722</v>
      </c>
      <c r="D40" s="213" t="s">
        <v>1582</v>
      </c>
      <c r="E40" s="214" t="s">
        <v>1441</v>
      </c>
      <c r="F40" s="215"/>
      <c r="G40" s="230"/>
      <c r="H40" s="204"/>
    </row>
    <row r="41" spans="2:8">
      <c r="B41" s="211" t="s">
        <v>1727</v>
      </c>
      <c r="C41" s="212" t="s">
        <v>1728</v>
      </c>
      <c r="D41" s="213" t="s">
        <v>1582</v>
      </c>
      <c r="E41" s="214" t="s">
        <v>1441</v>
      </c>
      <c r="F41" s="215"/>
      <c r="G41" s="230"/>
      <c r="H41" s="204"/>
    </row>
    <row r="42" spans="2:8">
      <c r="B42" s="211" t="s">
        <v>1725</v>
      </c>
      <c r="C42" s="212" t="s">
        <v>1726</v>
      </c>
      <c r="D42" s="213" t="s">
        <v>1582</v>
      </c>
      <c r="E42" s="214" t="s">
        <v>1441</v>
      </c>
      <c r="F42" s="215"/>
      <c r="G42" s="230"/>
      <c r="H42" s="204"/>
    </row>
    <row r="43" spans="2:8">
      <c r="B43" s="211" t="s">
        <v>1723</v>
      </c>
      <c r="C43" s="212" t="s">
        <v>1724</v>
      </c>
      <c r="D43" s="213" t="s">
        <v>1582</v>
      </c>
      <c r="E43" s="214" t="s">
        <v>1441</v>
      </c>
      <c r="F43" s="215"/>
      <c r="G43" s="230"/>
      <c r="H43" s="204"/>
    </row>
    <row r="44" spans="2:8">
      <c r="B44" s="211" t="s">
        <v>1729</v>
      </c>
      <c r="C44" s="212" t="s">
        <v>1730</v>
      </c>
      <c r="D44" s="213" t="s">
        <v>1582</v>
      </c>
      <c r="E44" s="214" t="s">
        <v>1441</v>
      </c>
      <c r="F44" s="215"/>
      <c r="G44" s="230"/>
      <c r="H44" s="204"/>
    </row>
    <row r="45" spans="2:8">
      <c r="B45" s="211" t="s">
        <v>1731</v>
      </c>
      <c r="C45" s="212" t="s">
        <v>1732</v>
      </c>
      <c r="D45" s="213" t="s">
        <v>1582</v>
      </c>
      <c r="E45" s="214" t="s">
        <v>1441</v>
      </c>
      <c r="F45" s="215"/>
      <c r="G45" s="230"/>
      <c r="H45" s="204"/>
    </row>
    <row r="46" spans="2:8">
      <c r="B46" s="211" t="s">
        <v>1737</v>
      </c>
      <c r="C46" s="212" t="s">
        <v>1738</v>
      </c>
      <c r="D46" s="213" t="s">
        <v>1582</v>
      </c>
      <c r="E46" s="214" t="s">
        <v>1441</v>
      </c>
      <c r="F46" s="215"/>
      <c r="G46" s="230"/>
      <c r="H46" s="204"/>
    </row>
    <row r="47" spans="2:8">
      <c r="B47" s="211" t="s">
        <v>1735</v>
      </c>
      <c r="C47" s="212" t="s">
        <v>1736</v>
      </c>
      <c r="D47" s="213" t="s">
        <v>1582</v>
      </c>
      <c r="E47" s="214" t="s">
        <v>1441</v>
      </c>
      <c r="F47" s="215"/>
      <c r="G47" s="230"/>
      <c r="H47" s="204"/>
    </row>
    <row r="48" spans="2:8">
      <c r="B48" s="211" t="s">
        <v>1733</v>
      </c>
      <c r="C48" s="212" t="s">
        <v>1734</v>
      </c>
      <c r="D48" s="213" t="s">
        <v>1582</v>
      </c>
      <c r="E48" s="214" t="s">
        <v>1441</v>
      </c>
      <c r="F48" s="215"/>
      <c r="G48" s="230"/>
      <c r="H48" s="204"/>
    </row>
    <row r="49" spans="2:8">
      <c r="B49" s="211" t="s">
        <v>1739</v>
      </c>
      <c r="C49" s="212" t="s">
        <v>1740</v>
      </c>
      <c r="D49" s="213" t="s">
        <v>1582</v>
      </c>
      <c r="E49" s="214" t="s">
        <v>1441</v>
      </c>
      <c r="F49" s="215"/>
      <c r="G49" s="230"/>
      <c r="H49" s="204"/>
    </row>
    <row r="50" spans="2:8">
      <c r="B50" s="211" t="s">
        <v>1741</v>
      </c>
      <c r="C50" s="212" t="s">
        <v>1742</v>
      </c>
      <c r="D50" s="213" t="s">
        <v>1582</v>
      </c>
      <c r="E50" s="214" t="s">
        <v>1441</v>
      </c>
      <c r="F50" s="215"/>
      <c r="G50" s="230"/>
      <c r="H50" s="204"/>
    </row>
    <row r="51" spans="2:8">
      <c r="B51" s="211" t="s">
        <v>1747</v>
      </c>
      <c r="C51" s="212" t="s">
        <v>1748</v>
      </c>
      <c r="D51" s="213" t="s">
        <v>1582</v>
      </c>
      <c r="E51" s="214" t="s">
        <v>1441</v>
      </c>
      <c r="F51" s="215"/>
      <c r="G51" s="230"/>
      <c r="H51" s="204"/>
    </row>
    <row r="52" spans="2:8">
      <c r="B52" s="211" t="s">
        <v>1745</v>
      </c>
      <c r="C52" s="212" t="s">
        <v>1746</v>
      </c>
      <c r="D52" s="213" t="s">
        <v>1582</v>
      </c>
      <c r="E52" s="214" t="s">
        <v>1441</v>
      </c>
      <c r="F52" s="215"/>
      <c r="G52" s="230"/>
      <c r="H52" s="204"/>
    </row>
    <row r="53" spans="2:8">
      <c r="B53" s="211" t="s">
        <v>1743</v>
      </c>
      <c r="C53" s="212" t="s">
        <v>1744</v>
      </c>
      <c r="D53" s="213" t="s">
        <v>1582</v>
      </c>
      <c r="E53" s="214" t="s">
        <v>1441</v>
      </c>
      <c r="F53" s="215"/>
      <c r="G53" s="230"/>
      <c r="H53" s="204"/>
    </row>
    <row r="54" spans="2:8">
      <c r="B54" s="211" t="s">
        <v>1749</v>
      </c>
      <c r="C54" s="212" t="s">
        <v>1750</v>
      </c>
      <c r="D54" s="213" t="s">
        <v>1582</v>
      </c>
      <c r="E54" s="214" t="s">
        <v>1441</v>
      </c>
      <c r="F54" s="215"/>
      <c r="G54" s="230"/>
      <c r="H54" s="204"/>
    </row>
    <row r="55" spans="2:8">
      <c r="B55" s="211" t="s">
        <v>1751</v>
      </c>
      <c r="C55" s="212" t="s">
        <v>1752</v>
      </c>
      <c r="D55" s="213" t="s">
        <v>1582</v>
      </c>
      <c r="E55" s="214" t="s">
        <v>1441</v>
      </c>
      <c r="F55" s="215"/>
      <c r="G55" s="230"/>
      <c r="H55" s="204"/>
    </row>
    <row r="56" spans="2:8">
      <c r="B56" s="211" t="s">
        <v>1757</v>
      </c>
      <c r="C56" s="212" t="s">
        <v>1758</v>
      </c>
      <c r="D56" s="213" t="s">
        <v>1582</v>
      </c>
      <c r="E56" s="214" t="s">
        <v>1441</v>
      </c>
      <c r="F56" s="215"/>
      <c r="G56" s="230"/>
      <c r="H56" s="204"/>
    </row>
    <row r="57" spans="2:8">
      <c r="B57" s="211" t="s">
        <v>1755</v>
      </c>
      <c r="C57" s="212" t="s">
        <v>1756</v>
      </c>
      <c r="D57" s="213" t="s">
        <v>1582</v>
      </c>
      <c r="E57" s="214" t="s">
        <v>1441</v>
      </c>
      <c r="F57" s="215"/>
      <c r="G57" s="230"/>
      <c r="H57" s="204"/>
    </row>
    <row r="58" spans="2:8">
      <c r="B58" s="211" t="s">
        <v>1753</v>
      </c>
      <c r="C58" s="212" t="s">
        <v>1754</v>
      </c>
      <c r="D58" s="213" t="s">
        <v>1582</v>
      </c>
      <c r="E58" s="214" t="s">
        <v>1441</v>
      </c>
      <c r="F58" s="215"/>
      <c r="G58" s="230"/>
      <c r="H58" s="204"/>
    </row>
    <row r="59" spans="2:8">
      <c r="B59" s="211" t="s">
        <v>1759</v>
      </c>
      <c r="C59" s="212" t="s">
        <v>1760</v>
      </c>
      <c r="D59" s="213" t="s">
        <v>1582</v>
      </c>
      <c r="E59" s="214" t="s">
        <v>1441</v>
      </c>
      <c r="F59" s="215"/>
      <c r="G59" s="230"/>
      <c r="H59" s="204"/>
    </row>
    <row r="60" spans="2:8">
      <c r="B60" s="211" t="s">
        <v>1761</v>
      </c>
      <c r="C60" s="212" t="s">
        <v>1762</v>
      </c>
      <c r="D60" s="213" t="s">
        <v>1582</v>
      </c>
      <c r="E60" s="214" t="s">
        <v>1441</v>
      </c>
      <c r="F60" s="215"/>
      <c r="G60" s="230"/>
      <c r="H60" s="204"/>
    </row>
    <row r="61" spans="2:8">
      <c r="B61" s="211" t="s">
        <v>1767</v>
      </c>
      <c r="C61" s="212" t="s">
        <v>1768</v>
      </c>
      <c r="D61" s="213" t="s">
        <v>1582</v>
      </c>
      <c r="E61" s="214" t="s">
        <v>1441</v>
      </c>
      <c r="F61" s="215"/>
      <c r="G61" s="230"/>
      <c r="H61" s="204"/>
    </row>
    <row r="62" spans="2:8">
      <c r="B62" s="211" t="s">
        <v>1765</v>
      </c>
      <c r="C62" s="212" t="s">
        <v>1766</v>
      </c>
      <c r="D62" s="213" t="s">
        <v>1582</v>
      </c>
      <c r="E62" s="214" t="s">
        <v>1441</v>
      </c>
      <c r="F62" s="215"/>
      <c r="G62" s="230"/>
      <c r="H62" s="204"/>
    </row>
    <row r="63" spans="2:8">
      <c r="B63" s="211" t="s">
        <v>1763</v>
      </c>
      <c r="C63" s="212" t="s">
        <v>1764</v>
      </c>
      <c r="D63" s="213" t="s">
        <v>1582</v>
      </c>
      <c r="E63" s="214" t="s">
        <v>1441</v>
      </c>
      <c r="F63" s="215"/>
      <c r="G63" s="230"/>
      <c r="H63" s="204"/>
    </row>
    <row r="64" spans="2:8">
      <c r="B64" s="211" t="s">
        <v>1769</v>
      </c>
      <c r="C64" s="212" t="s">
        <v>1770</v>
      </c>
      <c r="D64" s="213" t="s">
        <v>1582</v>
      </c>
      <c r="E64" s="214" t="s">
        <v>1441</v>
      </c>
      <c r="F64" s="215"/>
      <c r="G64" s="230"/>
      <c r="H64" s="204"/>
    </row>
    <row r="65" spans="2:8">
      <c r="B65" s="211" t="s">
        <v>1771</v>
      </c>
      <c r="C65" s="212" t="s">
        <v>1772</v>
      </c>
      <c r="D65" s="213" t="s">
        <v>1582</v>
      </c>
      <c r="E65" s="214" t="s">
        <v>1441</v>
      </c>
      <c r="F65" s="215"/>
      <c r="G65" s="230"/>
      <c r="H65" s="204"/>
    </row>
    <row r="66" spans="2:8">
      <c r="B66" s="211" t="s">
        <v>1777</v>
      </c>
      <c r="C66" s="212" t="s">
        <v>1778</v>
      </c>
      <c r="D66" s="213" t="s">
        <v>1582</v>
      </c>
      <c r="E66" s="214" t="s">
        <v>1441</v>
      </c>
      <c r="F66" s="215"/>
      <c r="G66" s="230"/>
      <c r="H66" s="204"/>
    </row>
    <row r="67" spans="2:8">
      <c r="B67" s="211" t="s">
        <v>1775</v>
      </c>
      <c r="C67" s="212" t="s">
        <v>1776</v>
      </c>
      <c r="D67" s="213" t="s">
        <v>1582</v>
      </c>
      <c r="E67" s="214" t="s">
        <v>1441</v>
      </c>
      <c r="F67" s="215"/>
      <c r="G67" s="230"/>
      <c r="H67" s="204"/>
    </row>
    <row r="68" spans="2:8">
      <c r="B68" s="211" t="s">
        <v>1773</v>
      </c>
      <c r="C68" s="212" t="s">
        <v>1774</v>
      </c>
      <c r="D68" s="213" t="s">
        <v>1582</v>
      </c>
      <c r="E68" s="214" t="s">
        <v>1441</v>
      </c>
      <c r="F68" s="215"/>
      <c r="G68" s="230"/>
      <c r="H68" s="204"/>
    </row>
    <row r="69" spans="2:8">
      <c r="B69" s="211" t="s">
        <v>1779</v>
      </c>
      <c r="C69" s="212" t="s">
        <v>1780</v>
      </c>
      <c r="D69" s="213" t="s">
        <v>1582</v>
      </c>
      <c r="E69" s="214" t="s">
        <v>1441</v>
      </c>
      <c r="F69" s="215"/>
      <c r="G69" s="258"/>
      <c r="H69" s="204"/>
    </row>
    <row r="70" spans="2:8" ht="45">
      <c r="B70" s="211" t="s">
        <v>1781</v>
      </c>
      <c r="C70" s="212" t="s">
        <v>1782</v>
      </c>
      <c r="D70" s="213" t="s">
        <v>1582</v>
      </c>
      <c r="E70" s="214" t="s">
        <v>1441</v>
      </c>
      <c r="F70" s="215"/>
      <c r="G70" s="230" t="s">
        <v>1783</v>
      </c>
      <c r="H70" s="204"/>
    </row>
    <row r="71" spans="2:8">
      <c r="B71" s="211" t="s">
        <v>1784</v>
      </c>
      <c r="C71" s="212" t="s">
        <v>1785</v>
      </c>
      <c r="D71" s="213" t="s">
        <v>1582</v>
      </c>
      <c r="E71" s="214" t="s">
        <v>1441</v>
      </c>
      <c r="F71" s="215"/>
      <c r="G71" s="230"/>
      <c r="H71" s="204"/>
    </row>
    <row r="72" spans="2:8">
      <c r="B72" s="211" t="s">
        <v>1790</v>
      </c>
      <c r="C72" s="212" t="s">
        <v>1791</v>
      </c>
      <c r="D72" s="213" t="s">
        <v>1582</v>
      </c>
      <c r="E72" s="214" t="s">
        <v>1441</v>
      </c>
      <c r="F72" s="215"/>
      <c r="G72" s="230"/>
      <c r="H72" s="204"/>
    </row>
    <row r="73" spans="2:8">
      <c r="B73" s="211" t="s">
        <v>1788</v>
      </c>
      <c r="C73" s="212" t="s">
        <v>1789</v>
      </c>
      <c r="D73" s="213" t="s">
        <v>1582</v>
      </c>
      <c r="E73" s="214" t="s">
        <v>1441</v>
      </c>
      <c r="F73" s="215"/>
      <c r="G73" s="230"/>
      <c r="H73" s="204"/>
    </row>
    <row r="74" spans="2:8" ht="17.25" thickBot="1">
      <c r="B74" s="218" t="s">
        <v>1786</v>
      </c>
      <c r="C74" s="219" t="s">
        <v>1787</v>
      </c>
      <c r="D74" s="220" t="s">
        <v>1582</v>
      </c>
      <c r="E74" s="221" t="s">
        <v>1441</v>
      </c>
      <c r="F74" s="222"/>
      <c r="G74" s="231"/>
      <c r="H74" s="204"/>
    </row>
    <row r="75" spans="2:8" ht="20.100000000000001" customHeight="1">
      <c r="B75" s="224"/>
      <c r="C75" s="224"/>
      <c r="D75" s="225"/>
      <c r="E75" s="226"/>
      <c r="F75" s="226"/>
      <c r="G75" s="224"/>
      <c r="H75"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A1:H26"/>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290" t="s">
        <v>2159</v>
      </c>
      <c r="C2" s="291"/>
      <c r="D2" s="291"/>
      <c r="E2" s="291"/>
      <c r="F2" s="291"/>
      <c r="G2" s="292"/>
      <c r="H2" s="194"/>
    </row>
    <row r="3" spans="1:8" ht="13.5" customHeight="1" thickBot="1">
      <c r="A3" s="45"/>
      <c r="B3" s="244"/>
      <c r="C3" s="244"/>
      <c r="D3" s="244"/>
      <c r="E3" s="244"/>
      <c r="F3" s="244"/>
      <c r="G3" s="244"/>
      <c r="H3" s="196"/>
    </row>
    <row r="4" spans="1:8" ht="20.25" customHeight="1" thickBot="1">
      <c r="A4" s="44"/>
      <c r="B4" s="197" t="s">
        <v>26</v>
      </c>
      <c r="C4" s="198" t="s">
        <v>1348</v>
      </c>
      <c r="D4" s="198" t="s">
        <v>1349</v>
      </c>
      <c r="E4" s="198" t="s">
        <v>1350</v>
      </c>
      <c r="F4" s="199" t="s">
        <v>1351</v>
      </c>
      <c r="G4" s="200" t="s">
        <v>1041</v>
      </c>
      <c r="H4" s="44"/>
    </row>
    <row r="5" spans="1:8">
      <c r="B5" s="205" t="s">
        <v>1430</v>
      </c>
      <c r="C5" s="206" t="s">
        <v>2160</v>
      </c>
      <c r="D5" s="207" t="s">
        <v>1432</v>
      </c>
      <c r="E5" s="208" t="s">
        <v>1885</v>
      </c>
      <c r="F5" s="209" t="s">
        <v>1844</v>
      </c>
      <c r="G5" s="239" t="s">
        <v>1435</v>
      </c>
      <c r="H5" s="204"/>
    </row>
    <row r="6" spans="1:8" ht="30">
      <c r="A6" s="186"/>
      <c r="B6" s="211" t="s">
        <v>2161</v>
      </c>
      <c r="C6" s="212" t="s">
        <v>2162</v>
      </c>
      <c r="D6" s="213" t="s">
        <v>1599</v>
      </c>
      <c r="E6" s="214" t="s">
        <v>1885</v>
      </c>
      <c r="F6" s="215"/>
      <c r="G6" s="217" t="s">
        <v>2163</v>
      </c>
      <c r="H6" s="204"/>
    </row>
    <row r="7" spans="1:8">
      <c r="A7" s="186"/>
      <c r="B7" s="211" t="s">
        <v>2164</v>
      </c>
      <c r="C7" s="212" t="s">
        <v>2165</v>
      </c>
      <c r="D7" s="213" t="s">
        <v>1599</v>
      </c>
      <c r="E7" s="214" t="s">
        <v>1885</v>
      </c>
      <c r="F7" s="215"/>
      <c r="G7" s="217" t="s">
        <v>1914</v>
      </c>
      <c r="H7" s="204"/>
    </row>
    <row r="8" spans="1:8">
      <c r="A8" s="186"/>
      <c r="B8" s="211" t="s">
        <v>2166</v>
      </c>
      <c r="C8" s="212" t="s">
        <v>2167</v>
      </c>
      <c r="D8" s="213" t="s">
        <v>1599</v>
      </c>
      <c r="E8" s="214" t="s">
        <v>1885</v>
      </c>
      <c r="F8" s="215"/>
      <c r="G8" s="217" t="s">
        <v>1914</v>
      </c>
      <c r="H8" s="204"/>
    </row>
    <row r="9" spans="1:8" ht="30">
      <c r="B9" s="211" t="s">
        <v>2168</v>
      </c>
      <c r="C9" s="212" t="s">
        <v>2169</v>
      </c>
      <c r="D9" s="213" t="s">
        <v>1389</v>
      </c>
      <c r="E9" s="214" t="s">
        <v>1368</v>
      </c>
      <c r="F9" s="215"/>
      <c r="G9" s="217" t="s">
        <v>1399</v>
      </c>
      <c r="H9" s="204"/>
    </row>
    <row r="10" spans="1:8" ht="60">
      <c r="B10" s="211" t="s">
        <v>2170</v>
      </c>
      <c r="C10" s="212" t="s">
        <v>2171</v>
      </c>
      <c r="D10" s="213" t="s">
        <v>1389</v>
      </c>
      <c r="E10" s="214" t="s">
        <v>1368</v>
      </c>
      <c r="F10" s="215"/>
      <c r="G10" s="217" t="s">
        <v>2172</v>
      </c>
      <c r="H10" s="204"/>
    </row>
    <row r="11" spans="1:8" ht="75">
      <c r="B11" s="211" t="s">
        <v>2173</v>
      </c>
      <c r="C11" s="212" t="s">
        <v>2174</v>
      </c>
      <c r="D11" s="213" t="s">
        <v>1980</v>
      </c>
      <c r="E11" s="214" t="s">
        <v>1368</v>
      </c>
      <c r="F11" s="215"/>
      <c r="G11" s="217" t="s">
        <v>2175</v>
      </c>
      <c r="H11" s="204"/>
    </row>
    <row r="12" spans="1:8" ht="30">
      <c r="B12" s="211" t="s">
        <v>2176</v>
      </c>
      <c r="C12" s="212" t="s">
        <v>2177</v>
      </c>
      <c r="D12" s="213" t="s">
        <v>1389</v>
      </c>
      <c r="E12" s="214" t="s">
        <v>1368</v>
      </c>
      <c r="F12" s="215"/>
      <c r="G12" s="217" t="s">
        <v>1399</v>
      </c>
      <c r="H12" s="204"/>
    </row>
    <row r="13" spans="1:8" ht="60">
      <c r="B13" s="211" t="s">
        <v>2178</v>
      </c>
      <c r="C13" s="212" t="s">
        <v>2179</v>
      </c>
      <c r="D13" s="213" t="s">
        <v>1389</v>
      </c>
      <c r="E13" s="214" t="s">
        <v>1368</v>
      </c>
      <c r="F13" s="215"/>
      <c r="G13" s="217" t="s">
        <v>2180</v>
      </c>
      <c r="H13" s="204"/>
    </row>
    <row r="14" spans="1:8" ht="75">
      <c r="B14" s="211" t="s">
        <v>2181</v>
      </c>
      <c r="C14" s="212" t="s">
        <v>2182</v>
      </c>
      <c r="D14" s="213" t="s">
        <v>1980</v>
      </c>
      <c r="E14" s="214" t="s">
        <v>1368</v>
      </c>
      <c r="F14" s="215"/>
      <c r="G14" s="217" t="s">
        <v>2183</v>
      </c>
      <c r="H14" s="204"/>
    </row>
    <row r="15" spans="1:8" ht="30">
      <c r="B15" s="211" t="s">
        <v>2184</v>
      </c>
      <c r="C15" s="212" t="s">
        <v>2185</v>
      </c>
      <c r="D15" s="213" t="s">
        <v>1389</v>
      </c>
      <c r="E15" s="214" t="s">
        <v>1368</v>
      </c>
      <c r="F15" s="215"/>
      <c r="G15" s="217" t="s">
        <v>1399</v>
      </c>
      <c r="H15" s="204"/>
    </row>
    <row r="16" spans="1:8" ht="60">
      <c r="B16" s="211" t="s">
        <v>2186</v>
      </c>
      <c r="C16" s="212" t="s">
        <v>2187</v>
      </c>
      <c r="D16" s="213" t="s">
        <v>1389</v>
      </c>
      <c r="E16" s="214" t="s">
        <v>1368</v>
      </c>
      <c r="F16" s="215"/>
      <c r="G16" s="217" t="s">
        <v>2188</v>
      </c>
      <c r="H16" s="204"/>
    </row>
    <row r="17" spans="2:8" ht="75">
      <c r="B17" s="211" t="s">
        <v>2189</v>
      </c>
      <c r="C17" s="212" t="s">
        <v>2190</v>
      </c>
      <c r="D17" s="213" t="s">
        <v>1980</v>
      </c>
      <c r="E17" s="214" t="s">
        <v>1368</v>
      </c>
      <c r="F17" s="215"/>
      <c r="G17" s="217" t="s">
        <v>2191</v>
      </c>
      <c r="H17" s="204"/>
    </row>
    <row r="18" spans="2:8" ht="30">
      <c r="B18" s="211" t="s">
        <v>2192</v>
      </c>
      <c r="C18" s="212" t="s">
        <v>2193</v>
      </c>
      <c r="D18" s="213" t="s">
        <v>1389</v>
      </c>
      <c r="E18" s="214" t="s">
        <v>1368</v>
      </c>
      <c r="F18" s="215"/>
      <c r="G18" s="217" t="s">
        <v>1399</v>
      </c>
      <c r="H18" s="204"/>
    </row>
    <row r="19" spans="2:8" ht="60">
      <c r="B19" s="211" t="s">
        <v>2194</v>
      </c>
      <c r="C19" s="212" t="s">
        <v>2195</v>
      </c>
      <c r="D19" s="213" t="s">
        <v>1389</v>
      </c>
      <c r="E19" s="214" t="s">
        <v>1368</v>
      </c>
      <c r="F19" s="215"/>
      <c r="G19" s="217" t="s">
        <v>2196</v>
      </c>
      <c r="H19" s="204"/>
    </row>
    <row r="20" spans="2:8" ht="75">
      <c r="B20" s="211" t="s">
        <v>2197</v>
      </c>
      <c r="C20" s="212" t="s">
        <v>2198</v>
      </c>
      <c r="D20" s="213" t="s">
        <v>1980</v>
      </c>
      <c r="E20" s="214" t="s">
        <v>1368</v>
      </c>
      <c r="F20" s="215"/>
      <c r="G20" s="217" t="s">
        <v>2199</v>
      </c>
      <c r="H20" s="204"/>
    </row>
    <row r="21" spans="2:8" ht="30">
      <c r="B21" s="211" t="s">
        <v>2200</v>
      </c>
      <c r="C21" s="212" t="s">
        <v>2201</v>
      </c>
      <c r="D21" s="213" t="s">
        <v>1389</v>
      </c>
      <c r="E21" s="214" t="s">
        <v>1368</v>
      </c>
      <c r="F21" s="215"/>
      <c r="G21" s="217" t="s">
        <v>1399</v>
      </c>
      <c r="H21" s="204"/>
    </row>
    <row r="22" spans="2:8" ht="60">
      <c r="B22" s="211" t="s">
        <v>2202</v>
      </c>
      <c r="C22" s="212" t="s">
        <v>2203</v>
      </c>
      <c r="D22" s="213" t="s">
        <v>1389</v>
      </c>
      <c r="E22" s="214" t="s">
        <v>1368</v>
      </c>
      <c r="F22" s="215"/>
      <c r="G22" s="217" t="s">
        <v>2204</v>
      </c>
      <c r="H22" s="204"/>
    </row>
    <row r="23" spans="2:8" ht="75">
      <c r="B23" s="211" t="s">
        <v>2205</v>
      </c>
      <c r="C23" s="212" t="s">
        <v>2206</v>
      </c>
      <c r="D23" s="213" t="s">
        <v>1980</v>
      </c>
      <c r="E23" s="214" t="s">
        <v>1368</v>
      </c>
      <c r="F23" s="215"/>
      <c r="G23" s="217" t="s">
        <v>2207</v>
      </c>
      <c r="H23" s="204"/>
    </row>
    <row r="24" spans="2:8">
      <c r="B24" s="211" t="s">
        <v>391</v>
      </c>
      <c r="C24" s="212" t="s">
        <v>2208</v>
      </c>
      <c r="D24" s="213" t="s">
        <v>1599</v>
      </c>
      <c r="E24" s="214" t="s">
        <v>1858</v>
      </c>
      <c r="F24" s="215"/>
      <c r="G24" s="616" t="s">
        <v>1914</v>
      </c>
      <c r="H24" s="204"/>
    </row>
    <row r="25" spans="2:8" ht="17.25" thickBot="1">
      <c r="B25" s="218" t="s">
        <v>392</v>
      </c>
      <c r="C25" s="219" t="s">
        <v>2209</v>
      </c>
      <c r="D25" s="220" t="s">
        <v>1599</v>
      </c>
      <c r="E25" s="221" t="s">
        <v>1858</v>
      </c>
      <c r="F25" s="222"/>
      <c r="G25" s="617"/>
      <c r="H25" s="204"/>
    </row>
    <row r="26" spans="2:8" ht="20.100000000000001" customHeight="1">
      <c r="B26" s="224"/>
      <c r="C26" s="224"/>
      <c r="D26" s="225"/>
      <c r="E26" s="226"/>
      <c r="F26" s="226"/>
      <c r="G26" s="224"/>
      <c r="H26" s="190"/>
    </row>
  </sheetData>
  <mergeCells count="1">
    <mergeCell ref="G24:G2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7">
    <outlinePr summaryBelow="0"/>
    <pageSetUpPr fitToPage="1"/>
  </sheetPr>
  <dimension ref="A1:H7"/>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2216</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c r="B5" s="205" t="s">
        <v>1169</v>
      </c>
      <c r="C5" s="206" t="s">
        <v>2217</v>
      </c>
      <c r="D5" s="207" t="s">
        <v>1526</v>
      </c>
      <c r="E5" s="208" t="s">
        <v>1885</v>
      </c>
      <c r="F5" s="209" t="s">
        <v>1358</v>
      </c>
      <c r="G5" s="295" t="s">
        <v>2218</v>
      </c>
      <c r="H5" s="204"/>
    </row>
    <row r="6" spans="1:8" ht="30.75" thickBot="1">
      <c r="B6" s="211" t="s">
        <v>2219</v>
      </c>
      <c r="C6" s="212" t="s">
        <v>1044</v>
      </c>
      <c r="D6" s="213" t="s">
        <v>1389</v>
      </c>
      <c r="E6" s="214" t="s">
        <v>1368</v>
      </c>
      <c r="F6" s="215"/>
      <c r="G6" s="315" t="s">
        <v>1649</v>
      </c>
      <c r="H6" s="204"/>
    </row>
    <row r="7" spans="1:8" ht="20.100000000000001" customHeight="1">
      <c r="B7" s="224"/>
      <c r="C7" s="224"/>
      <c r="D7" s="225"/>
      <c r="E7" s="226"/>
      <c r="F7" s="226"/>
      <c r="G7" s="224"/>
      <c r="H7"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8">
    <outlinePr summaryBelow="0"/>
    <pageSetUpPr fitToPage="1"/>
  </sheetPr>
  <dimension ref="A1:H10"/>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2220</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c r="B5" s="205" t="s">
        <v>1941</v>
      </c>
      <c r="C5" s="206" t="s">
        <v>2221</v>
      </c>
      <c r="D5" s="207" t="s">
        <v>1432</v>
      </c>
      <c r="E5" s="208" t="s">
        <v>1383</v>
      </c>
      <c r="F5" s="209" t="s">
        <v>1939</v>
      </c>
      <c r="G5" s="210" t="s">
        <v>1435</v>
      </c>
      <c r="H5" s="204"/>
    </row>
    <row r="6" spans="1:8" ht="135">
      <c r="B6" s="211" t="s">
        <v>620</v>
      </c>
      <c r="C6" s="212" t="s">
        <v>1111</v>
      </c>
      <c r="D6" s="213" t="s">
        <v>1432</v>
      </c>
      <c r="E6" s="214" t="s">
        <v>1357</v>
      </c>
      <c r="F6" s="215" t="s">
        <v>2222</v>
      </c>
      <c r="G6" s="217" t="s">
        <v>2223</v>
      </c>
      <c r="H6" s="204"/>
    </row>
    <row r="7" spans="1:8" ht="105.75" thickBot="1">
      <c r="B7" s="211" t="s">
        <v>883</v>
      </c>
      <c r="C7" s="212" t="s">
        <v>1112</v>
      </c>
      <c r="D7" s="213" t="s">
        <v>1525</v>
      </c>
      <c r="E7" s="214" t="s">
        <v>1357</v>
      </c>
      <c r="F7" s="215" t="s">
        <v>2222</v>
      </c>
      <c r="G7" s="217" t="s">
        <v>2224</v>
      </c>
      <c r="H7" s="204"/>
    </row>
    <row r="8" spans="1:8" ht="30">
      <c r="B8" s="205" t="s">
        <v>1473</v>
      </c>
      <c r="C8" s="206" t="s">
        <v>1045</v>
      </c>
      <c r="D8" s="207">
        <v>1</v>
      </c>
      <c r="E8" s="208" t="s">
        <v>1441</v>
      </c>
      <c r="F8" s="209"/>
      <c r="G8" s="210" t="s">
        <v>2156</v>
      </c>
      <c r="H8" s="204"/>
    </row>
    <row r="9" spans="1:8" ht="45.75" thickBot="1">
      <c r="B9" s="211" t="s">
        <v>1792</v>
      </c>
      <c r="C9" s="212" t="s">
        <v>1046</v>
      </c>
      <c r="D9" s="213">
        <v>14</v>
      </c>
      <c r="E9" s="214" t="s">
        <v>1441</v>
      </c>
      <c r="F9" s="215"/>
      <c r="G9" s="217" t="s">
        <v>2226</v>
      </c>
      <c r="H9" s="204"/>
    </row>
    <row r="10" spans="1:8" ht="20.100000000000001" customHeight="1">
      <c r="B10" s="224"/>
      <c r="C10" s="224"/>
      <c r="D10" s="225"/>
      <c r="E10" s="226"/>
      <c r="F10" s="226"/>
      <c r="G10" s="224"/>
      <c r="H10"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2">
    <outlinePr summaryBelow="0"/>
    <pageSetUpPr fitToPage="1"/>
  </sheetPr>
  <dimension ref="A1:H172"/>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12</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17.25" thickBot="1">
      <c r="B5" s="205" t="s">
        <v>1168</v>
      </c>
      <c r="C5" s="206" t="s">
        <v>2394</v>
      </c>
      <c r="D5" s="207" t="s">
        <v>1367</v>
      </c>
      <c r="E5" s="208" t="s">
        <v>1908</v>
      </c>
      <c r="F5" s="209" t="s">
        <v>1844</v>
      </c>
      <c r="G5" s="210" t="s">
        <v>2227</v>
      </c>
      <c r="H5" s="204"/>
    </row>
    <row r="6" spans="1:8" s="44" customFormat="1" ht="20.100000000000001" customHeight="1" thickBot="1">
      <c r="A6" s="8"/>
      <c r="B6" s="201" t="s">
        <v>1910</v>
      </c>
      <c r="C6" s="202"/>
      <c r="D6" s="202"/>
      <c r="E6" s="202"/>
      <c r="F6" s="202"/>
      <c r="G6" s="203"/>
      <c r="H6" s="204"/>
    </row>
    <row r="7" spans="1:8" ht="30">
      <c r="B7" s="205" t="s">
        <v>2395</v>
      </c>
      <c r="C7" s="206" t="s">
        <v>2396</v>
      </c>
      <c r="D7" s="207" t="s">
        <v>1367</v>
      </c>
      <c r="E7" s="208" t="s">
        <v>1648</v>
      </c>
      <c r="F7" s="209"/>
      <c r="G7" s="210" t="s">
        <v>2397</v>
      </c>
      <c r="H7" s="204"/>
    </row>
    <row r="8" spans="1:8" ht="30">
      <c r="B8" s="211" t="s">
        <v>2398</v>
      </c>
      <c r="C8" s="212" t="s">
        <v>850</v>
      </c>
      <c r="D8" s="213" t="s">
        <v>1389</v>
      </c>
      <c r="E8" s="214" t="s">
        <v>2399</v>
      </c>
      <c r="F8" s="215"/>
      <c r="G8" s="217" t="s">
        <v>2400</v>
      </c>
      <c r="H8" s="204"/>
    </row>
    <row r="9" spans="1:8">
      <c r="B9" s="211" t="s">
        <v>2401</v>
      </c>
      <c r="C9" s="212" t="s">
        <v>2402</v>
      </c>
      <c r="D9" s="213" t="s">
        <v>2228</v>
      </c>
      <c r="E9" s="214" t="s">
        <v>1951</v>
      </c>
      <c r="F9" s="215" t="s">
        <v>1358</v>
      </c>
      <c r="G9" s="217" t="s">
        <v>2230</v>
      </c>
      <c r="H9" s="204"/>
    </row>
    <row r="10" spans="1:8" ht="30">
      <c r="B10" s="211" t="s">
        <v>2271</v>
      </c>
      <c r="C10" s="212" t="s">
        <v>2403</v>
      </c>
      <c r="D10" s="213" t="s">
        <v>2231</v>
      </c>
      <c r="E10" s="214" t="s">
        <v>1943</v>
      </c>
      <c r="F10" s="215"/>
      <c r="G10" s="264" t="s">
        <v>2404</v>
      </c>
      <c r="H10" s="204"/>
    </row>
    <row r="11" spans="1:8" ht="30">
      <c r="B11" s="211" t="s">
        <v>916</v>
      </c>
      <c r="C11" s="212" t="s">
        <v>2405</v>
      </c>
      <c r="D11" s="213" t="s">
        <v>1526</v>
      </c>
      <c r="E11" s="214" t="s">
        <v>1943</v>
      </c>
      <c r="F11" s="215" t="s">
        <v>1358</v>
      </c>
      <c r="G11" s="217" t="s">
        <v>1639</v>
      </c>
      <c r="H11" s="204"/>
    </row>
    <row r="12" spans="1:8" ht="30">
      <c r="B12" s="211" t="s">
        <v>2406</v>
      </c>
      <c r="C12" s="212" t="s">
        <v>2407</v>
      </c>
      <c r="D12" s="213" t="s">
        <v>1362</v>
      </c>
      <c r="E12" s="214" t="s">
        <v>1951</v>
      </c>
      <c r="F12" s="215"/>
      <c r="G12" s="217" t="s">
        <v>2408</v>
      </c>
      <c r="H12" s="204"/>
    </row>
    <row r="13" spans="1:8" ht="30">
      <c r="B13" s="211" t="s">
        <v>917</v>
      </c>
      <c r="C13" s="212" t="s">
        <v>2409</v>
      </c>
      <c r="D13" s="213" t="s">
        <v>1387</v>
      </c>
      <c r="E13" s="214" t="s">
        <v>1951</v>
      </c>
      <c r="F13" s="215"/>
      <c r="G13" s="217" t="s">
        <v>2410</v>
      </c>
      <c r="H13" s="204"/>
    </row>
    <row r="14" spans="1:8">
      <c r="B14" s="211" t="s">
        <v>2411</v>
      </c>
      <c r="C14" s="212" t="s">
        <v>2412</v>
      </c>
      <c r="D14" s="213" t="s">
        <v>1426</v>
      </c>
      <c r="E14" s="214" t="s">
        <v>1951</v>
      </c>
      <c r="F14" s="215"/>
      <c r="G14" s="217" t="s">
        <v>2413</v>
      </c>
      <c r="H14" s="204"/>
    </row>
    <row r="15" spans="1:8" ht="30">
      <c r="B15" s="211" t="s">
        <v>812</v>
      </c>
      <c r="C15" s="212" t="s">
        <v>2414</v>
      </c>
      <c r="D15" s="213" t="s">
        <v>1367</v>
      </c>
      <c r="E15" s="214" t="s">
        <v>2415</v>
      </c>
      <c r="F15" s="215"/>
      <c r="G15" s="217" t="s">
        <v>2416</v>
      </c>
      <c r="H15" s="204"/>
    </row>
    <row r="16" spans="1:8" ht="45">
      <c r="B16" s="211" t="s">
        <v>2417</v>
      </c>
      <c r="C16" s="212" t="s">
        <v>2418</v>
      </c>
      <c r="D16" s="213" t="s">
        <v>1367</v>
      </c>
      <c r="E16" s="214" t="s">
        <v>2415</v>
      </c>
      <c r="F16" s="215"/>
      <c r="G16" s="217" t="s">
        <v>2419</v>
      </c>
      <c r="H16" s="204"/>
    </row>
    <row r="17" spans="2:8" ht="45">
      <c r="B17" s="211" t="s">
        <v>2420</v>
      </c>
      <c r="C17" s="212" t="s">
        <v>2421</v>
      </c>
      <c r="D17" s="213" t="s">
        <v>1526</v>
      </c>
      <c r="E17" s="214" t="s">
        <v>1357</v>
      </c>
      <c r="F17" s="215"/>
      <c r="G17" s="217" t="s">
        <v>2422</v>
      </c>
      <c r="H17" s="204"/>
    </row>
    <row r="18" spans="2:8" ht="60">
      <c r="B18" s="211" t="s">
        <v>2423</v>
      </c>
      <c r="C18" s="212" t="s">
        <v>2424</v>
      </c>
      <c r="D18" s="213" t="s">
        <v>2234</v>
      </c>
      <c r="E18" s="214" t="s">
        <v>1357</v>
      </c>
      <c r="F18" s="215"/>
      <c r="G18" s="217" t="s">
        <v>2425</v>
      </c>
      <c r="H18" s="204"/>
    </row>
    <row r="19" spans="2:8" ht="30">
      <c r="B19" s="211" t="s">
        <v>2426</v>
      </c>
      <c r="C19" s="212" t="s">
        <v>2427</v>
      </c>
      <c r="D19" s="213" t="s">
        <v>1356</v>
      </c>
      <c r="E19" s="214" t="s">
        <v>1357</v>
      </c>
      <c r="F19" s="215"/>
      <c r="G19" s="217" t="s">
        <v>2428</v>
      </c>
      <c r="H19" s="204"/>
    </row>
    <row r="20" spans="2:8" ht="60">
      <c r="B20" s="211" t="s">
        <v>480</v>
      </c>
      <c r="C20" s="212" t="s">
        <v>2429</v>
      </c>
      <c r="D20" s="213" t="s">
        <v>2235</v>
      </c>
      <c r="E20" s="214" t="s">
        <v>1357</v>
      </c>
      <c r="F20" s="215"/>
      <c r="G20" s="217" t="s">
        <v>2430</v>
      </c>
      <c r="H20" s="204"/>
    </row>
    <row r="21" spans="2:8" ht="75">
      <c r="B21" s="211" t="s">
        <v>615</v>
      </c>
      <c r="C21" s="212" t="s">
        <v>2431</v>
      </c>
      <c r="D21" s="213" t="s">
        <v>1526</v>
      </c>
      <c r="E21" s="214" t="s">
        <v>1357</v>
      </c>
      <c r="F21" s="215"/>
      <c r="G21" s="217" t="s">
        <v>2432</v>
      </c>
      <c r="H21" s="204"/>
    </row>
    <row r="22" spans="2:8" ht="90">
      <c r="B22" s="318" t="s">
        <v>1197</v>
      </c>
      <c r="C22" s="317" t="s">
        <v>1198</v>
      </c>
      <c r="D22" s="213" t="s">
        <v>2293</v>
      </c>
      <c r="E22" s="4" t="s">
        <v>2272</v>
      </c>
      <c r="F22" s="215"/>
      <c r="G22" s="217" t="s">
        <v>2433</v>
      </c>
      <c r="H22" s="204"/>
    </row>
    <row r="23" spans="2:8" ht="105">
      <c r="B23" s="211" t="s">
        <v>2434</v>
      </c>
      <c r="C23" s="212" t="s">
        <v>1199</v>
      </c>
      <c r="D23" s="213" t="s">
        <v>1393</v>
      </c>
      <c r="E23" s="214" t="s">
        <v>1357</v>
      </c>
      <c r="F23" s="215"/>
      <c r="G23" s="217" t="s">
        <v>2435</v>
      </c>
      <c r="H23" s="204"/>
    </row>
    <row r="24" spans="2:8" ht="120">
      <c r="B24" s="211" t="s">
        <v>2436</v>
      </c>
      <c r="C24" s="212" t="s">
        <v>1200</v>
      </c>
      <c r="D24" s="213" t="s">
        <v>2237</v>
      </c>
      <c r="E24" s="214" t="s">
        <v>1465</v>
      </c>
      <c r="F24" s="215"/>
      <c r="G24" s="217" t="s">
        <v>2437</v>
      </c>
      <c r="H24" s="204"/>
    </row>
    <row r="25" spans="2:8">
      <c r="B25" s="211" t="s">
        <v>2438</v>
      </c>
      <c r="C25" s="212" t="s">
        <v>2439</v>
      </c>
      <c r="D25" s="213" t="s">
        <v>1362</v>
      </c>
      <c r="E25" s="214" t="s">
        <v>1388</v>
      </c>
      <c r="F25" s="215"/>
      <c r="G25" s="217"/>
      <c r="H25" s="204"/>
    </row>
    <row r="26" spans="2:8">
      <c r="B26" s="211" t="s">
        <v>2440</v>
      </c>
      <c r="C26" s="212" t="s">
        <v>2441</v>
      </c>
      <c r="D26" s="213" t="s">
        <v>1387</v>
      </c>
      <c r="E26" s="214" t="s">
        <v>1388</v>
      </c>
      <c r="F26" s="215"/>
      <c r="G26" s="217"/>
      <c r="H26" s="204"/>
    </row>
    <row r="27" spans="2:8">
      <c r="B27" s="211" t="s">
        <v>2442</v>
      </c>
      <c r="C27" s="212" t="s">
        <v>2443</v>
      </c>
      <c r="D27" s="213" t="s">
        <v>1387</v>
      </c>
      <c r="E27" s="214" t="s">
        <v>1388</v>
      </c>
      <c r="F27" s="215"/>
      <c r="G27" s="217"/>
      <c r="H27" s="204"/>
    </row>
    <row r="28" spans="2:8">
      <c r="B28" s="211" t="s">
        <v>2444</v>
      </c>
      <c r="C28" s="212" t="s">
        <v>2445</v>
      </c>
      <c r="D28" s="213" t="s">
        <v>1426</v>
      </c>
      <c r="E28" s="214" t="s">
        <v>1388</v>
      </c>
      <c r="F28" s="215"/>
      <c r="G28" s="217"/>
      <c r="H28" s="204"/>
    </row>
    <row r="29" spans="2:8">
      <c r="B29" s="211" t="s">
        <v>2446</v>
      </c>
      <c r="C29" s="212" t="s">
        <v>2447</v>
      </c>
      <c r="D29" s="213" t="s">
        <v>1367</v>
      </c>
      <c r="E29" s="214" t="s">
        <v>1443</v>
      </c>
      <c r="F29" s="215"/>
      <c r="G29" s="217" t="s">
        <v>2294</v>
      </c>
      <c r="H29" s="204"/>
    </row>
    <row r="30" spans="2:8">
      <c r="B30" s="211" t="s">
        <v>2448</v>
      </c>
      <c r="C30" s="212" t="s">
        <v>2449</v>
      </c>
      <c r="D30" s="213" t="s">
        <v>1397</v>
      </c>
      <c r="E30" s="214" t="s">
        <v>1388</v>
      </c>
      <c r="F30" s="215"/>
      <c r="G30" s="217"/>
      <c r="H30" s="204"/>
    </row>
    <row r="31" spans="2:8">
      <c r="B31" s="211" t="s">
        <v>2450</v>
      </c>
      <c r="C31" s="212" t="s">
        <v>2451</v>
      </c>
      <c r="D31" s="213" t="s">
        <v>1464</v>
      </c>
      <c r="E31" s="214" t="s">
        <v>1388</v>
      </c>
      <c r="F31" s="215"/>
      <c r="G31" s="217"/>
      <c r="H31" s="204"/>
    </row>
    <row r="32" spans="2:8">
      <c r="B32" s="211" t="s">
        <v>2452</v>
      </c>
      <c r="C32" s="212" t="s">
        <v>2453</v>
      </c>
      <c r="D32" s="213" t="s">
        <v>2238</v>
      </c>
      <c r="E32" s="214" t="s">
        <v>1388</v>
      </c>
      <c r="F32" s="215"/>
      <c r="G32" s="217"/>
      <c r="H32" s="204"/>
    </row>
    <row r="33" spans="2:8">
      <c r="B33" s="211" t="s">
        <v>352</v>
      </c>
      <c r="C33" s="212" t="s">
        <v>2454</v>
      </c>
      <c r="D33" s="213" t="s">
        <v>1426</v>
      </c>
      <c r="E33" s="214" t="s">
        <v>1388</v>
      </c>
      <c r="F33" s="215"/>
      <c r="G33" s="217"/>
      <c r="H33" s="204"/>
    </row>
    <row r="34" spans="2:8">
      <c r="B34" s="211" t="s">
        <v>2455</v>
      </c>
      <c r="C34" s="212" t="s">
        <v>2456</v>
      </c>
      <c r="D34" s="213" t="s">
        <v>2239</v>
      </c>
      <c r="E34" s="214" t="s">
        <v>1388</v>
      </c>
      <c r="F34" s="215"/>
      <c r="G34" s="217"/>
      <c r="H34" s="204"/>
    </row>
    <row r="35" spans="2:8">
      <c r="B35" s="211" t="s">
        <v>2457</v>
      </c>
      <c r="C35" s="212" t="s">
        <v>2458</v>
      </c>
      <c r="D35" s="213" t="s">
        <v>1531</v>
      </c>
      <c r="E35" s="214" t="s">
        <v>1388</v>
      </c>
      <c r="F35" s="215"/>
      <c r="G35" s="217"/>
      <c r="H35" s="204"/>
    </row>
    <row r="36" spans="2:8">
      <c r="B36" s="211" t="s">
        <v>2459</v>
      </c>
      <c r="C36" s="212" t="s">
        <v>2460</v>
      </c>
      <c r="D36" s="213" t="s">
        <v>1531</v>
      </c>
      <c r="E36" s="214" t="s">
        <v>1388</v>
      </c>
      <c r="F36" s="215"/>
      <c r="G36" s="217"/>
      <c r="H36" s="204"/>
    </row>
    <row r="37" spans="2:8">
      <c r="B37" s="211" t="s">
        <v>2461</v>
      </c>
      <c r="C37" s="212" t="s">
        <v>2462</v>
      </c>
      <c r="D37" s="213" t="s">
        <v>2275</v>
      </c>
      <c r="E37" s="214" t="s">
        <v>1363</v>
      </c>
      <c r="F37" s="215"/>
      <c r="G37" s="217"/>
      <c r="H37" s="204"/>
    </row>
    <row r="38" spans="2:8">
      <c r="B38" s="211" t="s">
        <v>2463</v>
      </c>
      <c r="C38" s="212" t="s">
        <v>2464</v>
      </c>
      <c r="D38" s="213" t="s">
        <v>2275</v>
      </c>
      <c r="E38" s="214" t="s">
        <v>1363</v>
      </c>
      <c r="F38" s="215"/>
      <c r="G38" s="217"/>
      <c r="H38" s="204"/>
    </row>
    <row r="39" spans="2:8" ht="17.25" thickBot="1">
      <c r="B39" s="211" t="s">
        <v>2465</v>
      </c>
      <c r="C39" s="212" t="s">
        <v>2466</v>
      </c>
      <c r="D39" s="213" t="s">
        <v>2275</v>
      </c>
      <c r="E39" s="214" t="s">
        <v>1363</v>
      </c>
      <c r="F39" s="215"/>
      <c r="G39" s="217"/>
      <c r="H39" s="204"/>
    </row>
    <row r="40" spans="2:8" ht="20.100000000000001" customHeight="1" thickBot="1">
      <c r="B40" s="201" t="s">
        <v>2276</v>
      </c>
      <c r="C40" s="202"/>
      <c r="D40" s="202"/>
      <c r="E40" s="202"/>
      <c r="F40" s="202"/>
      <c r="G40" s="203"/>
      <c r="H40" s="204"/>
    </row>
    <row r="41" spans="2:8">
      <c r="B41" s="205" t="s">
        <v>2467</v>
      </c>
      <c r="C41" s="206" t="s">
        <v>2468</v>
      </c>
      <c r="D41" s="207" t="s">
        <v>2277</v>
      </c>
      <c r="E41" s="208" t="s">
        <v>1943</v>
      </c>
      <c r="F41" s="209"/>
      <c r="G41" s="210"/>
      <c r="H41" s="204"/>
    </row>
    <row r="42" spans="2:8">
      <c r="B42" s="211" t="s">
        <v>2469</v>
      </c>
      <c r="C42" s="212" t="s">
        <v>2470</v>
      </c>
      <c r="D42" s="213" t="s">
        <v>2278</v>
      </c>
      <c r="E42" s="214" t="s">
        <v>1388</v>
      </c>
      <c r="F42" s="215"/>
      <c r="G42" s="217"/>
      <c r="H42" s="204"/>
    </row>
    <row r="43" spans="2:8">
      <c r="B43" s="211" t="s">
        <v>2471</v>
      </c>
      <c r="C43" s="212" t="s">
        <v>2472</v>
      </c>
      <c r="D43" s="213" t="s">
        <v>2277</v>
      </c>
      <c r="E43" s="214" t="s">
        <v>1943</v>
      </c>
      <c r="F43" s="215"/>
      <c r="G43" s="217" t="s">
        <v>2473</v>
      </c>
      <c r="H43" s="204"/>
    </row>
    <row r="44" spans="2:8">
      <c r="B44" s="211" t="s">
        <v>2474</v>
      </c>
      <c r="C44" s="212" t="s">
        <v>2475</v>
      </c>
      <c r="D44" s="213" t="s">
        <v>2278</v>
      </c>
      <c r="E44" s="214" t="s">
        <v>1388</v>
      </c>
      <c r="F44" s="215"/>
      <c r="G44" s="217"/>
      <c r="H44" s="204"/>
    </row>
    <row r="45" spans="2:8">
      <c r="B45" s="211" t="s">
        <v>2476</v>
      </c>
      <c r="C45" s="212" t="s">
        <v>2477</v>
      </c>
      <c r="D45" s="213" t="s">
        <v>2277</v>
      </c>
      <c r="E45" s="214" t="s">
        <v>1943</v>
      </c>
      <c r="F45" s="215"/>
      <c r="G45" s="217" t="s">
        <v>2279</v>
      </c>
      <c r="H45" s="204"/>
    </row>
    <row r="46" spans="2:8">
      <c r="B46" s="211" t="s">
        <v>2478</v>
      </c>
      <c r="C46" s="212" t="s">
        <v>2479</v>
      </c>
      <c r="D46" s="213" t="s">
        <v>2278</v>
      </c>
      <c r="E46" s="214" t="s">
        <v>1388</v>
      </c>
      <c r="F46" s="215"/>
      <c r="G46" s="217"/>
      <c r="H46" s="204"/>
    </row>
    <row r="47" spans="2:8">
      <c r="B47" s="211" t="s">
        <v>2480</v>
      </c>
      <c r="C47" s="212" t="s">
        <v>2481</v>
      </c>
      <c r="D47" s="213" t="s">
        <v>2277</v>
      </c>
      <c r="E47" s="214" t="s">
        <v>1943</v>
      </c>
      <c r="F47" s="215"/>
      <c r="G47" s="217" t="s">
        <v>2482</v>
      </c>
      <c r="H47" s="204"/>
    </row>
    <row r="48" spans="2:8">
      <c r="B48" s="211" t="s">
        <v>2483</v>
      </c>
      <c r="C48" s="212" t="s">
        <v>2484</v>
      </c>
      <c r="D48" s="213" t="s">
        <v>2278</v>
      </c>
      <c r="E48" s="214" t="s">
        <v>1388</v>
      </c>
      <c r="F48" s="215"/>
      <c r="G48" s="217"/>
      <c r="H48" s="204"/>
    </row>
    <row r="49" spans="1:8">
      <c r="B49" s="211" t="s">
        <v>2485</v>
      </c>
      <c r="C49" s="212" t="s">
        <v>2486</v>
      </c>
      <c r="D49" s="213" t="s">
        <v>2277</v>
      </c>
      <c r="E49" s="214" t="s">
        <v>1943</v>
      </c>
      <c r="F49" s="215"/>
      <c r="G49" s="217" t="s">
        <v>2487</v>
      </c>
      <c r="H49" s="204"/>
    </row>
    <row r="50" spans="1:8" ht="17.25" thickBot="1">
      <c r="B50" s="211" t="s">
        <v>2488</v>
      </c>
      <c r="C50" s="212" t="s">
        <v>2489</v>
      </c>
      <c r="D50" s="213" t="s">
        <v>2278</v>
      </c>
      <c r="E50" s="214" t="s">
        <v>1388</v>
      </c>
      <c r="F50" s="215"/>
      <c r="G50" s="217"/>
      <c r="H50" s="204"/>
    </row>
    <row r="51" spans="1:8" s="44" customFormat="1" ht="20.100000000000001" customHeight="1" thickBot="1">
      <c r="A51" s="8"/>
      <c r="B51" s="201" t="s">
        <v>1934</v>
      </c>
      <c r="C51" s="202"/>
      <c r="D51" s="202"/>
      <c r="E51" s="202"/>
      <c r="F51" s="202"/>
      <c r="G51" s="203"/>
      <c r="H51" s="204"/>
    </row>
    <row r="52" spans="1:8" ht="90">
      <c r="B52" s="211" t="s">
        <v>515</v>
      </c>
      <c r="C52" s="212" t="s">
        <v>2490</v>
      </c>
      <c r="D52" s="213" t="s">
        <v>1367</v>
      </c>
      <c r="E52" s="214" t="s">
        <v>1368</v>
      </c>
      <c r="F52" s="215" t="s">
        <v>1944</v>
      </c>
      <c r="G52" s="217" t="s">
        <v>2491</v>
      </c>
      <c r="H52" s="204"/>
    </row>
    <row r="53" spans="1:8" ht="45">
      <c r="B53" s="211" t="s">
        <v>2492</v>
      </c>
      <c r="C53" s="212" t="s">
        <v>2493</v>
      </c>
      <c r="D53" s="213" t="s">
        <v>1367</v>
      </c>
      <c r="E53" s="214" t="s">
        <v>1368</v>
      </c>
      <c r="F53" s="215" t="s">
        <v>1844</v>
      </c>
      <c r="G53" s="217" t="s">
        <v>2494</v>
      </c>
      <c r="H53" s="204"/>
    </row>
    <row r="54" spans="1:8" ht="90">
      <c r="B54" s="211" t="s">
        <v>2495</v>
      </c>
      <c r="C54" s="212" t="s">
        <v>2496</v>
      </c>
      <c r="D54" s="213" t="s">
        <v>1367</v>
      </c>
      <c r="E54" s="214" t="s">
        <v>1648</v>
      </c>
      <c r="F54" s="215"/>
      <c r="G54" s="217" t="s">
        <v>2497</v>
      </c>
      <c r="H54" s="204"/>
    </row>
    <row r="55" spans="1:8" ht="105">
      <c r="B55" s="211" t="s">
        <v>1941</v>
      </c>
      <c r="C55" s="212" t="s">
        <v>2498</v>
      </c>
      <c r="D55" s="213" t="s">
        <v>1432</v>
      </c>
      <c r="E55" s="214" t="s">
        <v>1943</v>
      </c>
      <c r="F55" s="215" t="s">
        <v>1944</v>
      </c>
      <c r="G55" s="217" t="s">
        <v>2499</v>
      </c>
      <c r="H55" s="204"/>
    </row>
    <row r="56" spans="1:8" ht="30">
      <c r="B56" s="211" t="s">
        <v>1946</v>
      </c>
      <c r="C56" s="212" t="s">
        <v>2500</v>
      </c>
      <c r="D56" s="213" t="s">
        <v>1362</v>
      </c>
      <c r="E56" s="214" t="s">
        <v>1388</v>
      </c>
      <c r="F56" s="215"/>
      <c r="G56" s="217" t="s">
        <v>2501</v>
      </c>
      <c r="H56" s="204"/>
    </row>
    <row r="57" spans="1:8" ht="60">
      <c r="B57" s="211" t="s">
        <v>1949</v>
      </c>
      <c r="C57" s="212" t="s">
        <v>2502</v>
      </c>
      <c r="D57" s="213" t="s">
        <v>1387</v>
      </c>
      <c r="E57" s="214" t="s">
        <v>1951</v>
      </c>
      <c r="F57" s="215"/>
      <c r="G57" s="217" t="s">
        <v>2503</v>
      </c>
      <c r="H57" s="204"/>
    </row>
    <row r="58" spans="1:8" ht="60">
      <c r="B58" s="211" t="s">
        <v>1953</v>
      </c>
      <c r="C58" s="212" t="s">
        <v>2504</v>
      </c>
      <c r="D58" s="213" t="s">
        <v>1387</v>
      </c>
      <c r="E58" s="214" t="s">
        <v>1951</v>
      </c>
      <c r="F58" s="215"/>
      <c r="G58" s="217" t="s">
        <v>2505</v>
      </c>
      <c r="H58" s="204"/>
    </row>
    <row r="59" spans="1:8" ht="150">
      <c r="B59" s="211" t="s">
        <v>2506</v>
      </c>
      <c r="C59" s="212" t="s">
        <v>871</v>
      </c>
      <c r="D59" s="213" t="s">
        <v>1367</v>
      </c>
      <c r="E59" s="214" t="s">
        <v>2015</v>
      </c>
      <c r="F59" s="215"/>
      <c r="G59" s="217" t="s">
        <v>2507</v>
      </c>
      <c r="H59" s="204"/>
    </row>
    <row r="60" spans="1:8" ht="90">
      <c r="B60" s="211" t="s">
        <v>620</v>
      </c>
      <c r="C60" s="212" t="s">
        <v>872</v>
      </c>
      <c r="D60" s="213" t="s">
        <v>1432</v>
      </c>
      <c r="E60" s="214" t="s">
        <v>1416</v>
      </c>
      <c r="F60" s="215"/>
      <c r="G60" s="217" t="s">
        <v>2508</v>
      </c>
      <c r="H60" s="204"/>
    </row>
    <row r="61" spans="1:8" ht="90">
      <c r="B61" s="211" t="s">
        <v>2509</v>
      </c>
      <c r="C61" s="212" t="s">
        <v>873</v>
      </c>
      <c r="D61" s="213" t="s">
        <v>1525</v>
      </c>
      <c r="E61" s="214" t="s">
        <v>1416</v>
      </c>
      <c r="F61" s="215"/>
      <c r="G61" s="217" t="s">
        <v>2510</v>
      </c>
      <c r="H61" s="204"/>
    </row>
    <row r="62" spans="1:8" ht="60">
      <c r="B62" s="211" t="s">
        <v>2511</v>
      </c>
      <c r="C62" s="212" t="s">
        <v>2512</v>
      </c>
      <c r="D62" s="213" t="s">
        <v>1356</v>
      </c>
      <c r="E62" s="214" t="s">
        <v>1383</v>
      </c>
      <c r="F62" s="215" t="s">
        <v>1944</v>
      </c>
      <c r="G62" s="217" t="s">
        <v>2513</v>
      </c>
      <c r="H62" s="204"/>
    </row>
    <row r="63" spans="1:8">
      <c r="B63" s="211" t="s">
        <v>2514</v>
      </c>
      <c r="C63" s="212" t="s">
        <v>2515</v>
      </c>
      <c r="D63" s="213" t="s">
        <v>1531</v>
      </c>
      <c r="E63" s="214" t="s">
        <v>1388</v>
      </c>
      <c r="F63" s="215"/>
      <c r="G63" s="217" t="s">
        <v>2516</v>
      </c>
      <c r="H63" s="204"/>
    </row>
    <row r="64" spans="1:8" ht="90">
      <c r="B64" s="211" t="s">
        <v>1381</v>
      </c>
      <c r="C64" s="212" t="s">
        <v>2517</v>
      </c>
      <c r="D64" s="213" t="s">
        <v>1356</v>
      </c>
      <c r="E64" s="214" t="s">
        <v>1383</v>
      </c>
      <c r="F64" s="215"/>
      <c r="G64" s="217" t="s">
        <v>2518</v>
      </c>
      <c r="H64" s="204"/>
    </row>
    <row r="65" spans="2:8" ht="75">
      <c r="B65" s="211" t="s">
        <v>1966</v>
      </c>
      <c r="C65" s="212" t="s">
        <v>2519</v>
      </c>
      <c r="D65" s="213" t="s">
        <v>1464</v>
      </c>
      <c r="E65" s="214" t="s">
        <v>1648</v>
      </c>
      <c r="F65" s="215"/>
      <c r="G65" s="217" t="s">
        <v>2520</v>
      </c>
      <c r="H65" s="204"/>
    </row>
    <row r="66" spans="2:8" ht="75">
      <c r="B66" s="211" t="s">
        <v>1969</v>
      </c>
      <c r="C66" s="212" t="s">
        <v>2521</v>
      </c>
      <c r="D66" s="213" t="s">
        <v>1464</v>
      </c>
      <c r="E66" s="214" t="s">
        <v>1648</v>
      </c>
      <c r="F66" s="215"/>
      <c r="G66" s="217" t="s">
        <v>2522</v>
      </c>
      <c r="H66" s="204"/>
    </row>
    <row r="67" spans="2:8" ht="30">
      <c r="B67" s="211" t="s">
        <v>1972</v>
      </c>
      <c r="C67" s="212" t="s">
        <v>2523</v>
      </c>
      <c r="D67" s="213" t="s">
        <v>1464</v>
      </c>
      <c r="E67" s="214" t="s">
        <v>1648</v>
      </c>
      <c r="F67" s="215"/>
      <c r="G67" s="217" t="s">
        <v>2524</v>
      </c>
      <c r="H67" s="204"/>
    </row>
    <row r="68" spans="2:8" ht="120">
      <c r="B68" s="211" t="s">
        <v>1978</v>
      </c>
      <c r="C68" s="212" t="s">
        <v>2525</v>
      </c>
      <c r="D68" s="213" t="s">
        <v>1980</v>
      </c>
      <c r="E68" s="214" t="s">
        <v>1648</v>
      </c>
      <c r="F68" s="215"/>
      <c r="G68" s="217" t="s">
        <v>2526</v>
      </c>
      <c r="H68" s="204"/>
    </row>
    <row r="69" spans="2:8" ht="120">
      <c r="B69" s="211" t="s">
        <v>1982</v>
      </c>
      <c r="C69" s="212" t="s">
        <v>2527</v>
      </c>
      <c r="D69" s="213" t="s">
        <v>1980</v>
      </c>
      <c r="E69" s="214" t="s">
        <v>1648</v>
      </c>
      <c r="F69" s="215"/>
      <c r="G69" s="217" t="s">
        <v>2528</v>
      </c>
      <c r="H69" s="204"/>
    </row>
    <row r="70" spans="2:8" ht="120">
      <c r="B70" s="211" t="s">
        <v>1985</v>
      </c>
      <c r="C70" s="212" t="s">
        <v>2529</v>
      </c>
      <c r="D70" s="213" t="s">
        <v>1980</v>
      </c>
      <c r="E70" s="214" t="s">
        <v>1648</v>
      </c>
      <c r="F70" s="215"/>
      <c r="G70" s="217" t="s">
        <v>2530</v>
      </c>
      <c r="H70" s="204"/>
    </row>
    <row r="71" spans="2:8" ht="120">
      <c r="B71" s="211" t="s">
        <v>1988</v>
      </c>
      <c r="C71" s="212" t="s">
        <v>2531</v>
      </c>
      <c r="D71" s="213" t="s">
        <v>1980</v>
      </c>
      <c r="E71" s="214" t="s">
        <v>1648</v>
      </c>
      <c r="F71" s="215"/>
      <c r="G71" s="217" t="s">
        <v>2532</v>
      </c>
      <c r="H71" s="204"/>
    </row>
    <row r="72" spans="2:8" ht="120">
      <c r="B72" s="211" t="s">
        <v>1991</v>
      </c>
      <c r="C72" s="212" t="s">
        <v>2533</v>
      </c>
      <c r="D72" s="213" t="s">
        <v>1980</v>
      </c>
      <c r="E72" s="214" t="s">
        <v>1648</v>
      </c>
      <c r="F72" s="215"/>
      <c r="G72" s="217" t="s">
        <v>2534</v>
      </c>
      <c r="H72" s="204"/>
    </row>
    <row r="73" spans="2:8" ht="90">
      <c r="B73" s="211" t="s">
        <v>1994</v>
      </c>
      <c r="C73" s="212" t="s">
        <v>2535</v>
      </c>
      <c r="D73" s="213" t="s">
        <v>1582</v>
      </c>
      <c r="E73" s="214" t="s">
        <v>1648</v>
      </c>
      <c r="F73" s="215"/>
      <c r="G73" s="217" t="s">
        <v>2536</v>
      </c>
      <c r="H73" s="204"/>
    </row>
    <row r="74" spans="2:8" ht="30">
      <c r="B74" s="211" t="s">
        <v>1997</v>
      </c>
      <c r="C74" s="212" t="s">
        <v>2537</v>
      </c>
      <c r="D74" s="213" t="s">
        <v>1529</v>
      </c>
      <c r="E74" s="214" t="s">
        <v>1951</v>
      </c>
      <c r="F74" s="215"/>
      <c r="G74" s="217" t="s">
        <v>2538</v>
      </c>
      <c r="H74" s="204"/>
    </row>
    <row r="75" spans="2:8" ht="90">
      <c r="B75" s="211" t="s">
        <v>2539</v>
      </c>
      <c r="C75" s="212" t="s">
        <v>2540</v>
      </c>
      <c r="D75" s="213" t="s">
        <v>1582</v>
      </c>
      <c r="E75" s="214" t="s">
        <v>1648</v>
      </c>
      <c r="F75" s="215"/>
      <c r="G75" s="217" t="s">
        <v>2541</v>
      </c>
      <c r="H75" s="204"/>
    </row>
    <row r="76" spans="2:8" ht="90">
      <c r="B76" s="211" t="s">
        <v>1171</v>
      </c>
      <c r="C76" s="212" t="s">
        <v>2542</v>
      </c>
      <c r="D76" s="213" t="s">
        <v>1367</v>
      </c>
      <c r="E76" s="214" t="s">
        <v>1648</v>
      </c>
      <c r="F76" s="215"/>
      <c r="G76" s="217" t="s">
        <v>2543</v>
      </c>
      <c r="H76" s="204"/>
    </row>
    <row r="77" spans="2:8" ht="60">
      <c r="B77" s="211" t="s">
        <v>1172</v>
      </c>
      <c r="C77" s="212" t="s">
        <v>2544</v>
      </c>
      <c r="D77" s="213" t="s">
        <v>1567</v>
      </c>
      <c r="E77" s="214" t="s">
        <v>1648</v>
      </c>
      <c r="F77" s="215"/>
      <c r="G77" s="217" t="s">
        <v>2545</v>
      </c>
      <c r="H77" s="204"/>
    </row>
    <row r="78" spans="2:8" ht="75">
      <c r="B78" s="211" t="s">
        <v>1173</v>
      </c>
      <c r="C78" s="212" t="s">
        <v>2546</v>
      </c>
      <c r="D78" s="213" t="s">
        <v>1393</v>
      </c>
      <c r="E78" s="214" t="s">
        <v>2415</v>
      </c>
      <c r="F78" s="215"/>
      <c r="G78" s="217" t="s">
        <v>2547</v>
      </c>
      <c r="H78" s="204"/>
    </row>
    <row r="79" spans="2:8" ht="60">
      <c r="B79" s="211" t="s">
        <v>40</v>
      </c>
      <c r="C79" s="212" t="s">
        <v>2548</v>
      </c>
      <c r="D79" s="213" t="s">
        <v>1612</v>
      </c>
      <c r="E79" s="214" t="s">
        <v>2244</v>
      </c>
      <c r="F79" s="215"/>
      <c r="G79" s="237" t="s">
        <v>2297</v>
      </c>
      <c r="H79" s="204"/>
    </row>
    <row r="80" spans="2:8" ht="135">
      <c r="B80" s="211" t="s">
        <v>2549</v>
      </c>
      <c r="C80" s="212" t="s">
        <v>2550</v>
      </c>
      <c r="D80" s="213" t="s">
        <v>2361</v>
      </c>
      <c r="E80" s="214" t="s">
        <v>2240</v>
      </c>
      <c r="F80" s="215"/>
      <c r="G80" s="237" t="s">
        <v>10826</v>
      </c>
      <c r="H80" s="204"/>
    </row>
    <row r="81" spans="2:8" ht="120">
      <c r="B81" s="211" t="s">
        <v>1174</v>
      </c>
      <c r="C81" s="212" t="s">
        <v>2551</v>
      </c>
      <c r="D81" s="213" t="s">
        <v>1367</v>
      </c>
      <c r="E81" s="214" t="s">
        <v>1648</v>
      </c>
      <c r="F81" s="215"/>
      <c r="G81" s="217" t="s">
        <v>2552</v>
      </c>
      <c r="H81" s="204"/>
    </row>
    <row r="82" spans="2:8" ht="90">
      <c r="B82" s="211" t="s">
        <v>1175</v>
      </c>
      <c r="C82" s="212" t="s">
        <v>2553</v>
      </c>
      <c r="D82" s="213" t="s">
        <v>1367</v>
      </c>
      <c r="E82" s="214" t="s">
        <v>1648</v>
      </c>
      <c r="F82" s="215"/>
      <c r="G82" s="217" t="s">
        <v>2554</v>
      </c>
      <c r="H82" s="204"/>
    </row>
    <row r="83" spans="2:8" ht="210">
      <c r="B83" s="211" t="s">
        <v>1176</v>
      </c>
      <c r="C83" s="212" t="s">
        <v>1201</v>
      </c>
      <c r="D83" s="213" t="s">
        <v>2242</v>
      </c>
      <c r="E83" s="214" t="s">
        <v>1648</v>
      </c>
      <c r="F83" s="215"/>
      <c r="G83" s="217" t="s">
        <v>10834</v>
      </c>
      <c r="H83" s="204"/>
    </row>
    <row r="84" spans="2:8" ht="165">
      <c r="B84" s="211" t="s">
        <v>1202</v>
      </c>
      <c r="C84" s="212" t="s">
        <v>1203</v>
      </c>
      <c r="D84" s="213" t="s">
        <v>2242</v>
      </c>
      <c r="E84" s="214" t="s">
        <v>1648</v>
      </c>
      <c r="F84" s="215"/>
      <c r="G84" s="217" t="s">
        <v>2555</v>
      </c>
      <c r="H84" s="204"/>
    </row>
    <row r="85" spans="2:8" ht="150">
      <c r="B85" s="211" t="s">
        <v>210</v>
      </c>
      <c r="C85" s="212" t="s">
        <v>1204</v>
      </c>
      <c r="D85" s="213" t="s">
        <v>1582</v>
      </c>
      <c r="E85" s="214" t="s">
        <v>2282</v>
      </c>
      <c r="F85" s="215"/>
      <c r="G85" s="217" t="s">
        <v>2556</v>
      </c>
      <c r="H85" s="204"/>
    </row>
    <row r="86" spans="2:8" ht="150">
      <c r="B86" s="211" t="s">
        <v>1193</v>
      </c>
      <c r="C86" s="212" t="s">
        <v>1205</v>
      </c>
      <c r="D86" s="213" t="s">
        <v>2241</v>
      </c>
      <c r="E86" s="214" t="s">
        <v>2282</v>
      </c>
      <c r="F86" s="215"/>
      <c r="G86" s="217" t="s">
        <v>2557</v>
      </c>
      <c r="H86" s="204"/>
    </row>
    <row r="87" spans="2:8" ht="165">
      <c r="B87" s="211" t="s">
        <v>1194</v>
      </c>
      <c r="C87" s="212" t="s">
        <v>1206</v>
      </c>
      <c r="D87" s="213" t="s">
        <v>2241</v>
      </c>
      <c r="E87" s="214" t="s">
        <v>2282</v>
      </c>
      <c r="F87" s="215"/>
      <c r="G87" s="217" t="s">
        <v>2558</v>
      </c>
      <c r="H87" s="204"/>
    </row>
    <row r="88" spans="2:8" ht="90">
      <c r="B88" s="211" t="s">
        <v>2284</v>
      </c>
      <c r="C88" s="212" t="s">
        <v>2559</v>
      </c>
      <c r="D88" s="213" t="s">
        <v>2228</v>
      </c>
      <c r="E88" s="214" t="s">
        <v>1951</v>
      </c>
      <c r="F88" s="215"/>
      <c r="G88" s="217" t="s">
        <v>2560</v>
      </c>
      <c r="H88" s="204"/>
    </row>
    <row r="89" spans="2:8" ht="105">
      <c r="B89" s="211" t="s">
        <v>1177</v>
      </c>
      <c r="C89" s="212" t="s">
        <v>2561</v>
      </c>
      <c r="D89" s="213" t="s">
        <v>2234</v>
      </c>
      <c r="E89" s="214" t="s">
        <v>1357</v>
      </c>
      <c r="F89" s="215"/>
      <c r="G89" s="349" t="s">
        <v>2562</v>
      </c>
      <c r="H89" s="204"/>
    </row>
    <row r="90" spans="2:8" ht="75">
      <c r="B90" s="211" t="s">
        <v>1178</v>
      </c>
      <c r="C90" s="212" t="s">
        <v>2563</v>
      </c>
      <c r="D90" s="213" t="s">
        <v>1356</v>
      </c>
      <c r="E90" s="214" t="s">
        <v>1357</v>
      </c>
      <c r="F90" s="215"/>
      <c r="G90" s="217" t="s">
        <v>2564</v>
      </c>
      <c r="H90" s="204"/>
    </row>
    <row r="91" spans="2:8" ht="90">
      <c r="B91" s="211" t="s">
        <v>610</v>
      </c>
      <c r="C91" s="212" t="s">
        <v>2565</v>
      </c>
      <c r="D91" s="213" t="s">
        <v>2235</v>
      </c>
      <c r="E91" s="214" t="s">
        <v>1357</v>
      </c>
      <c r="F91" s="215"/>
      <c r="G91" s="217" t="s">
        <v>2566</v>
      </c>
      <c r="H91" s="204"/>
    </row>
    <row r="92" spans="2:8" ht="90">
      <c r="B92" s="211" t="s">
        <v>618</v>
      </c>
      <c r="C92" s="212" t="s">
        <v>2567</v>
      </c>
      <c r="D92" s="213" t="s">
        <v>1526</v>
      </c>
      <c r="E92" s="214" t="s">
        <v>1357</v>
      </c>
      <c r="F92" s="215"/>
      <c r="G92" s="217" t="s">
        <v>2568</v>
      </c>
      <c r="H92" s="204"/>
    </row>
    <row r="93" spans="2:8">
      <c r="B93" s="211" t="s">
        <v>1041</v>
      </c>
      <c r="C93" s="212" t="s">
        <v>2569</v>
      </c>
      <c r="D93" s="213" t="s">
        <v>1387</v>
      </c>
      <c r="E93" s="214" t="s">
        <v>1951</v>
      </c>
      <c r="F93" s="215"/>
      <c r="G93" s="217" t="s">
        <v>2570</v>
      </c>
      <c r="H93" s="204"/>
    </row>
    <row r="94" spans="2:8" ht="105">
      <c r="B94" s="211" t="s">
        <v>2571</v>
      </c>
      <c r="C94" s="212" t="s">
        <v>2572</v>
      </c>
      <c r="D94" s="213" t="s">
        <v>1389</v>
      </c>
      <c r="E94" s="214" t="s">
        <v>2415</v>
      </c>
      <c r="F94" s="215"/>
      <c r="G94" s="217" t="s">
        <v>2573</v>
      </c>
      <c r="H94" s="204"/>
    </row>
    <row r="95" spans="2:8" ht="90">
      <c r="B95" s="211" t="s">
        <v>2574</v>
      </c>
      <c r="C95" s="212" t="s">
        <v>2575</v>
      </c>
      <c r="D95" s="213" t="s">
        <v>1389</v>
      </c>
      <c r="E95" s="214" t="s">
        <v>2415</v>
      </c>
      <c r="F95" s="215"/>
      <c r="G95" s="217" t="s">
        <v>2299</v>
      </c>
      <c r="H95" s="204"/>
    </row>
    <row r="96" spans="2:8" ht="90">
      <c r="B96" s="211" t="s">
        <v>2576</v>
      </c>
      <c r="C96" s="212" t="s">
        <v>2577</v>
      </c>
      <c r="D96" s="213" t="s">
        <v>1389</v>
      </c>
      <c r="E96" s="214" t="s">
        <v>2415</v>
      </c>
      <c r="F96" s="215"/>
      <c r="G96" s="217" t="s">
        <v>2300</v>
      </c>
      <c r="H96" s="204"/>
    </row>
    <row r="97" spans="2:8" ht="60">
      <c r="B97" s="211" t="s">
        <v>2578</v>
      </c>
      <c r="C97" s="212" t="s">
        <v>832</v>
      </c>
      <c r="D97" s="213" t="s">
        <v>1389</v>
      </c>
      <c r="E97" s="214" t="s">
        <v>1368</v>
      </c>
      <c r="F97" s="215"/>
      <c r="G97" s="258" t="s">
        <v>2579</v>
      </c>
      <c r="H97" s="204"/>
    </row>
    <row r="98" spans="2:8" ht="90">
      <c r="B98" s="211" t="s">
        <v>2580</v>
      </c>
      <c r="C98" s="212" t="s">
        <v>833</v>
      </c>
      <c r="D98" s="213" t="s">
        <v>1389</v>
      </c>
      <c r="E98" s="214" t="s">
        <v>1648</v>
      </c>
      <c r="F98" s="215"/>
      <c r="G98" s="217" t="s">
        <v>2581</v>
      </c>
      <c r="H98" s="204"/>
    </row>
    <row r="99" spans="2:8" ht="90">
      <c r="B99" s="211" t="s">
        <v>2582</v>
      </c>
      <c r="C99" s="212" t="s">
        <v>834</v>
      </c>
      <c r="D99" s="213" t="s">
        <v>1389</v>
      </c>
      <c r="E99" s="214" t="s">
        <v>1648</v>
      </c>
      <c r="F99" s="215"/>
      <c r="G99" s="217" t="s">
        <v>2583</v>
      </c>
      <c r="H99" s="204"/>
    </row>
    <row r="100" spans="2:8" ht="90">
      <c r="B100" s="211" t="s">
        <v>2584</v>
      </c>
      <c r="C100" s="212" t="s">
        <v>835</v>
      </c>
      <c r="D100" s="213" t="s">
        <v>1389</v>
      </c>
      <c r="E100" s="214" t="s">
        <v>1648</v>
      </c>
      <c r="F100" s="215"/>
      <c r="G100" s="217" t="s">
        <v>2585</v>
      </c>
      <c r="H100" s="204"/>
    </row>
    <row r="101" spans="2:8" ht="90">
      <c r="B101" s="211" t="s">
        <v>2586</v>
      </c>
      <c r="C101" s="212" t="s">
        <v>836</v>
      </c>
      <c r="D101" s="213" t="s">
        <v>1389</v>
      </c>
      <c r="E101" s="214" t="s">
        <v>1648</v>
      </c>
      <c r="F101" s="215"/>
      <c r="G101" s="217" t="s">
        <v>2587</v>
      </c>
      <c r="H101" s="204"/>
    </row>
    <row r="102" spans="2:8" ht="90">
      <c r="B102" s="211" t="s">
        <v>2588</v>
      </c>
      <c r="C102" s="212" t="s">
        <v>837</v>
      </c>
      <c r="D102" s="213" t="s">
        <v>1389</v>
      </c>
      <c r="E102" s="214" t="s">
        <v>1648</v>
      </c>
      <c r="F102" s="215"/>
      <c r="G102" s="217" t="s">
        <v>2589</v>
      </c>
      <c r="H102" s="204"/>
    </row>
    <row r="103" spans="2:8" ht="60">
      <c r="B103" s="211" t="s">
        <v>2590</v>
      </c>
      <c r="C103" s="212" t="s">
        <v>838</v>
      </c>
      <c r="D103" s="213" t="s">
        <v>1389</v>
      </c>
      <c r="E103" s="214" t="s">
        <v>1368</v>
      </c>
      <c r="F103" s="215"/>
      <c r="G103" s="217" t="s">
        <v>2591</v>
      </c>
      <c r="H103" s="204"/>
    </row>
    <row r="104" spans="2:8" ht="45.75" thickBot="1">
      <c r="B104" s="211" t="s">
        <v>2592</v>
      </c>
      <c r="C104" s="212" t="s">
        <v>839</v>
      </c>
      <c r="D104" s="213" t="s">
        <v>1389</v>
      </c>
      <c r="E104" s="214" t="s">
        <v>1368</v>
      </c>
      <c r="F104" s="215"/>
      <c r="G104" s="217" t="s">
        <v>2301</v>
      </c>
      <c r="H104" s="204"/>
    </row>
    <row r="105" spans="2:8" ht="20.100000000000001" customHeight="1" thickBot="1">
      <c r="B105" s="201" t="s">
        <v>2249</v>
      </c>
      <c r="C105" s="202"/>
      <c r="D105" s="202"/>
      <c r="E105" s="202"/>
      <c r="F105" s="202"/>
      <c r="G105" s="203"/>
      <c r="H105" s="204"/>
    </row>
    <row r="106" spans="2:8" ht="30">
      <c r="B106" s="205" t="s">
        <v>1179</v>
      </c>
      <c r="C106" s="206" t="s">
        <v>2593</v>
      </c>
      <c r="D106" s="207" t="s">
        <v>1367</v>
      </c>
      <c r="E106" s="208" t="s">
        <v>1648</v>
      </c>
      <c r="F106" s="209"/>
      <c r="G106" s="210" t="s">
        <v>2286</v>
      </c>
      <c r="H106" s="204"/>
    </row>
    <row r="107" spans="2:8" ht="17.25" thickBot="1">
      <c r="B107" s="211" t="s">
        <v>1180</v>
      </c>
      <c r="C107" s="212" t="s">
        <v>2594</v>
      </c>
      <c r="D107" s="213" t="s">
        <v>2251</v>
      </c>
      <c r="E107" s="214" t="s">
        <v>1951</v>
      </c>
      <c r="F107" s="215"/>
      <c r="G107" s="217"/>
      <c r="H107" s="204"/>
    </row>
    <row r="108" spans="2:8">
      <c r="B108" s="328" t="s">
        <v>2287</v>
      </c>
      <c r="C108" s="250"/>
      <c r="D108" s="250"/>
      <c r="E108" s="250"/>
      <c r="F108" s="250"/>
      <c r="G108" s="251"/>
      <c r="H108" s="204"/>
    </row>
    <row r="109" spans="2:8">
      <c r="B109" s="329" t="s">
        <v>2595</v>
      </c>
      <c r="C109" s="330"/>
      <c r="D109" s="330"/>
      <c r="E109" s="330"/>
      <c r="F109" s="330"/>
      <c r="G109" s="331"/>
      <c r="H109" s="204"/>
    </row>
    <row r="110" spans="2:8">
      <c r="B110" s="329" t="s">
        <v>2596</v>
      </c>
      <c r="C110" s="330"/>
      <c r="D110" s="330"/>
      <c r="E110" s="330"/>
      <c r="F110" s="330"/>
      <c r="G110" s="331"/>
      <c r="H110" s="204"/>
    </row>
    <row r="111" spans="2:8" ht="17.25" thickBot="1">
      <c r="B111" s="332" t="s">
        <v>2288</v>
      </c>
      <c r="C111" s="253"/>
      <c r="D111" s="253"/>
      <c r="E111" s="253"/>
      <c r="F111" s="253"/>
      <c r="G111" s="254"/>
      <c r="H111" s="204"/>
    </row>
    <row r="112" spans="2:8">
      <c r="B112" s="211" t="s">
        <v>2597</v>
      </c>
      <c r="C112" s="212" t="s">
        <v>2598</v>
      </c>
      <c r="D112" s="256" t="s">
        <v>1567</v>
      </c>
      <c r="E112" s="257" t="s">
        <v>1648</v>
      </c>
      <c r="F112" s="215"/>
      <c r="G112" s="217" t="s">
        <v>2599</v>
      </c>
      <c r="H112" s="204"/>
    </row>
    <row r="113" spans="1:8" ht="30">
      <c r="B113" s="211" t="s">
        <v>2600</v>
      </c>
      <c r="C113" s="212" t="s">
        <v>2601</v>
      </c>
      <c r="D113" s="213" t="s">
        <v>2228</v>
      </c>
      <c r="E113" s="214" t="s">
        <v>1951</v>
      </c>
      <c r="F113" s="215"/>
      <c r="G113" s="217" t="s">
        <v>2602</v>
      </c>
      <c r="H113" s="204"/>
    </row>
    <row r="114" spans="1:8" ht="90">
      <c r="B114" s="211" t="s">
        <v>640</v>
      </c>
      <c r="C114" s="212" t="s">
        <v>874</v>
      </c>
      <c r="D114" s="213" t="s">
        <v>1525</v>
      </c>
      <c r="E114" s="214" t="s">
        <v>2603</v>
      </c>
      <c r="F114" s="215"/>
      <c r="G114" s="217" t="s">
        <v>2604</v>
      </c>
      <c r="H114" s="204"/>
    </row>
    <row r="115" spans="1:8" ht="120.75" thickBot="1">
      <c r="B115" s="211" t="s">
        <v>2605</v>
      </c>
      <c r="C115" s="212" t="s">
        <v>2606</v>
      </c>
      <c r="D115" s="213" t="s">
        <v>1582</v>
      </c>
      <c r="E115" s="214" t="s">
        <v>1648</v>
      </c>
      <c r="F115" s="215"/>
      <c r="G115" s="217" t="s">
        <v>2607</v>
      </c>
      <c r="H115" s="204"/>
    </row>
    <row r="116" spans="1:8" s="44" customFormat="1" ht="20.100000000000001" customHeight="1" thickBot="1">
      <c r="A116" s="8"/>
      <c r="B116" s="201" t="s">
        <v>2252</v>
      </c>
      <c r="C116" s="202"/>
      <c r="D116" s="202"/>
      <c r="E116" s="202"/>
      <c r="F116" s="202"/>
      <c r="G116" s="203"/>
      <c r="H116" s="204"/>
    </row>
    <row r="117" spans="1:8" ht="30">
      <c r="B117" s="211" t="s">
        <v>2608</v>
      </c>
      <c r="C117" s="212" t="s">
        <v>921</v>
      </c>
      <c r="D117" s="256" t="s">
        <v>1567</v>
      </c>
      <c r="E117" s="257" t="s">
        <v>1648</v>
      </c>
      <c r="F117" s="215"/>
      <c r="G117" s="217" t="s">
        <v>2609</v>
      </c>
      <c r="H117" s="204"/>
    </row>
    <row r="118" spans="1:8" ht="45">
      <c r="B118" s="211" t="s">
        <v>2610</v>
      </c>
      <c r="C118" s="212" t="s">
        <v>922</v>
      </c>
      <c r="D118" s="213" t="s">
        <v>2234</v>
      </c>
      <c r="E118" s="214" t="s">
        <v>1943</v>
      </c>
      <c r="F118" s="215"/>
      <c r="G118" s="264" t="s">
        <v>2611</v>
      </c>
      <c r="H118" s="204"/>
    </row>
    <row r="119" spans="1:8" ht="105">
      <c r="B119" s="211" t="s">
        <v>2612</v>
      </c>
      <c r="C119" s="212" t="s">
        <v>1181</v>
      </c>
      <c r="D119" s="213" t="s">
        <v>1522</v>
      </c>
      <c r="E119" s="214" t="s">
        <v>1943</v>
      </c>
      <c r="F119" s="215"/>
      <c r="G119" s="264" t="s">
        <v>2613</v>
      </c>
      <c r="H119" s="204"/>
    </row>
    <row r="120" spans="1:8" ht="105">
      <c r="B120" s="211" t="s">
        <v>2614</v>
      </c>
      <c r="C120" s="212" t="s">
        <v>1182</v>
      </c>
      <c r="D120" s="213" t="s">
        <v>1522</v>
      </c>
      <c r="E120" s="214" t="s">
        <v>1943</v>
      </c>
      <c r="F120" s="215"/>
      <c r="G120" s="264" t="s">
        <v>2615</v>
      </c>
      <c r="H120" s="204"/>
    </row>
    <row r="121" spans="1:8" ht="60">
      <c r="B121" s="211" t="s">
        <v>2616</v>
      </c>
      <c r="C121" s="212" t="s">
        <v>923</v>
      </c>
      <c r="D121" s="213" t="s">
        <v>2235</v>
      </c>
      <c r="E121" s="214" t="s">
        <v>1943</v>
      </c>
      <c r="F121" s="215"/>
      <c r="G121" s="264" t="s">
        <v>2617</v>
      </c>
      <c r="H121" s="204"/>
    </row>
    <row r="122" spans="1:8" ht="90">
      <c r="B122" s="211" t="s">
        <v>619</v>
      </c>
      <c r="C122" s="212" t="s">
        <v>907</v>
      </c>
      <c r="D122" s="213" t="s">
        <v>1526</v>
      </c>
      <c r="E122" s="214" t="s">
        <v>2283</v>
      </c>
      <c r="F122" s="215"/>
      <c r="G122" s="217" t="s">
        <v>2618</v>
      </c>
      <c r="H122" s="204"/>
    </row>
    <row r="123" spans="1:8" ht="105">
      <c r="B123" s="211" t="s">
        <v>2289</v>
      </c>
      <c r="C123" s="212" t="s">
        <v>908</v>
      </c>
      <c r="D123" s="213" t="s">
        <v>1432</v>
      </c>
      <c r="E123" s="214" t="s">
        <v>1357</v>
      </c>
      <c r="F123" s="215"/>
      <c r="G123" s="217" t="s">
        <v>2619</v>
      </c>
      <c r="H123" s="204"/>
    </row>
    <row r="124" spans="1:8" ht="45">
      <c r="B124" s="211" t="s">
        <v>2620</v>
      </c>
      <c r="C124" s="212" t="s">
        <v>909</v>
      </c>
      <c r="D124" s="213" t="s">
        <v>1367</v>
      </c>
      <c r="E124" s="214" t="s">
        <v>1648</v>
      </c>
      <c r="F124" s="215"/>
      <c r="G124" s="217" t="s">
        <v>2621</v>
      </c>
      <c r="H124" s="204"/>
    </row>
    <row r="125" spans="1:8" ht="60">
      <c r="B125" s="211" t="s">
        <v>2622</v>
      </c>
      <c r="C125" s="212" t="s">
        <v>910</v>
      </c>
      <c r="D125" s="213" t="s">
        <v>1567</v>
      </c>
      <c r="E125" s="214" t="s">
        <v>1648</v>
      </c>
      <c r="F125" s="215"/>
      <c r="G125" s="217" t="s">
        <v>2623</v>
      </c>
      <c r="H125" s="204"/>
    </row>
    <row r="126" spans="1:8" ht="30">
      <c r="B126" s="211" t="s">
        <v>2624</v>
      </c>
      <c r="C126" s="212" t="s">
        <v>911</v>
      </c>
      <c r="D126" s="213" t="s">
        <v>1393</v>
      </c>
      <c r="E126" s="214" t="s">
        <v>2415</v>
      </c>
      <c r="F126" s="215"/>
      <c r="G126" s="264" t="s">
        <v>2625</v>
      </c>
      <c r="H126" s="204"/>
    </row>
    <row r="127" spans="1:8" ht="165">
      <c r="B127" s="211" t="s">
        <v>1207</v>
      </c>
      <c r="C127" s="212" t="s">
        <v>912</v>
      </c>
      <c r="D127" s="213" t="s">
        <v>2242</v>
      </c>
      <c r="E127" s="214" t="s">
        <v>1648</v>
      </c>
      <c r="F127" s="215"/>
      <c r="G127" s="217" t="s">
        <v>2626</v>
      </c>
      <c r="H127" s="204"/>
    </row>
    <row r="128" spans="1:8" ht="165">
      <c r="B128" s="211" t="s">
        <v>1208</v>
      </c>
      <c r="C128" s="212" t="s">
        <v>913</v>
      </c>
      <c r="D128" s="213" t="s">
        <v>2242</v>
      </c>
      <c r="E128" s="214" t="s">
        <v>1648</v>
      </c>
      <c r="F128" s="215"/>
      <c r="G128" s="217" t="s">
        <v>2627</v>
      </c>
      <c r="H128" s="204"/>
    </row>
    <row r="129" spans="1:8" ht="150">
      <c r="B129" s="211" t="s">
        <v>1209</v>
      </c>
      <c r="C129" s="212" t="s">
        <v>914</v>
      </c>
      <c r="D129" s="213" t="s">
        <v>2241</v>
      </c>
      <c r="E129" s="214" t="s">
        <v>2282</v>
      </c>
      <c r="F129" s="215"/>
      <c r="G129" s="217" t="s">
        <v>2628</v>
      </c>
      <c r="H129" s="204"/>
    </row>
    <row r="130" spans="1:8" ht="150.75" thickBot="1">
      <c r="B130" s="211" t="s">
        <v>1210</v>
      </c>
      <c r="C130" s="212" t="s">
        <v>915</v>
      </c>
      <c r="D130" s="213" t="s">
        <v>2241</v>
      </c>
      <c r="E130" s="214" t="s">
        <v>2282</v>
      </c>
      <c r="F130" s="215"/>
      <c r="G130" s="217" t="s">
        <v>2629</v>
      </c>
      <c r="H130" s="204"/>
    </row>
    <row r="131" spans="1:8">
      <c r="A131" s="243"/>
      <c r="B131" s="272"/>
      <c r="C131" s="273"/>
      <c r="D131" s="274"/>
      <c r="E131" s="227"/>
      <c r="F131" s="227"/>
      <c r="G131" s="276"/>
      <c r="H131" s="277"/>
    </row>
    <row r="132" spans="1:8" ht="17.25" thickBot="1">
      <c r="A132" s="243"/>
      <c r="B132" s="278"/>
      <c r="C132" s="279"/>
      <c r="D132" s="280"/>
      <c r="E132" s="281"/>
      <c r="F132" s="281"/>
      <c r="G132" s="283"/>
      <c r="H132" s="277"/>
    </row>
    <row r="133" spans="1:8" ht="18.75">
      <c r="B133" s="333" t="s">
        <v>2255</v>
      </c>
      <c r="C133" s="334"/>
      <c r="D133" s="334"/>
      <c r="E133" s="334"/>
      <c r="F133" s="334"/>
      <c r="G133" s="288"/>
      <c r="H133" s="204"/>
    </row>
    <row r="134" spans="1:8">
      <c r="B134" s="336" t="s">
        <v>2630</v>
      </c>
      <c r="C134" s="337"/>
      <c r="D134" s="337"/>
      <c r="E134" s="337"/>
      <c r="F134" s="337"/>
      <c r="G134" s="288"/>
      <c r="H134" s="204"/>
    </row>
    <row r="135" spans="1:8">
      <c r="B135" s="336" t="s">
        <v>2256</v>
      </c>
      <c r="C135" s="337"/>
      <c r="D135" s="337"/>
      <c r="E135" s="337"/>
      <c r="F135" s="337"/>
      <c r="G135" s="288"/>
      <c r="H135" s="204"/>
    </row>
    <row r="136" spans="1:8">
      <c r="B136" s="336" t="s">
        <v>2257</v>
      </c>
      <c r="C136" s="337"/>
      <c r="D136" s="337"/>
      <c r="E136" s="337"/>
      <c r="F136" s="337"/>
      <c r="G136" s="288"/>
      <c r="H136" s="204"/>
    </row>
    <row r="137" spans="1:8">
      <c r="B137" s="336" t="s">
        <v>2258</v>
      </c>
      <c r="C137" s="337"/>
      <c r="D137" s="337"/>
      <c r="E137" s="337"/>
      <c r="F137" s="337"/>
      <c r="G137" s="288"/>
      <c r="H137" s="204"/>
    </row>
    <row r="138" spans="1:8">
      <c r="B138" s="336" t="s">
        <v>2259</v>
      </c>
      <c r="C138" s="337"/>
      <c r="D138" s="337"/>
      <c r="E138" s="337"/>
      <c r="F138" s="337"/>
      <c r="G138" s="288"/>
      <c r="H138" s="204"/>
    </row>
    <row r="139" spans="1:8">
      <c r="B139" s="336" t="s">
        <v>2260</v>
      </c>
      <c r="C139" s="337"/>
      <c r="D139" s="337"/>
      <c r="E139" s="337"/>
      <c r="F139" s="337"/>
      <c r="G139" s="288"/>
      <c r="H139" s="204"/>
    </row>
    <row r="140" spans="1:8">
      <c r="B140" s="336" t="s">
        <v>2261</v>
      </c>
      <c r="C140" s="337"/>
      <c r="D140" s="337"/>
      <c r="E140" s="337"/>
      <c r="F140" s="337"/>
      <c r="G140" s="288"/>
      <c r="H140" s="204"/>
    </row>
    <row r="141" spans="1:8">
      <c r="B141" s="336"/>
      <c r="C141" s="337"/>
      <c r="D141" s="337"/>
      <c r="E141" s="337"/>
      <c r="F141" s="337"/>
      <c r="G141" s="288"/>
      <c r="H141" s="204"/>
    </row>
    <row r="142" spans="1:8">
      <c r="B142" s="336" t="s">
        <v>2262</v>
      </c>
      <c r="C142" s="337"/>
      <c r="D142" s="337"/>
      <c r="E142" s="337"/>
      <c r="F142" s="337"/>
      <c r="G142" s="288"/>
      <c r="H142" s="204"/>
    </row>
    <row r="143" spans="1:8">
      <c r="B143" s="336"/>
      <c r="C143" s="337"/>
      <c r="D143" s="337"/>
      <c r="E143" s="337"/>
      <c r="F143" s="337"/>
      <c r="G143" s="288"/>
      <c r="H143" s="204"/>
    </row>
    <row r="144" spans="1:8">
      <c r="B144" s="336" t="s">
        <v>2631</v>
      </c>
      <c r="C144" s="337"/>
      <c r="D144" s="337"/>
      <c r="E144" s="337"/>
      <c r="F144" s="337"/>
      <c r="G144" s="288"/>
      <c r="H144" s="204"/>
    </row>
    <row r="145" spans="2:8">
      <c r="B145" s="336" t="s">
        <v>2632</v>
      </c>
      <c r="C145" s="337"/>
      <c r="D145" s="337"/>
      <c r="E145" s="337"/>
      <c r="F145" s="337"/>
      <c r="G145" s="288"/>
      <c r="H145" s="204"/>
    </row>
    <row r="146" spans="2:8">
      <c r="B146" s="336"/>
      <c r="C146" s="337"/>
      <c r="D146" s="337"/>
      <c r="E146" s="337"/>
      <c r="F146" s="337"/>
      <c r="G146" s="288"/>
      <c r="H146" s="204"/>
    </row>
    <row r="147" spans="2:8" ht="18.75">
      <c r="B147" s="333" t="s">
        <v>2393</v>
      </c>
      <c r="C147" s="334"/>
      <c r="D147" s="334"/>
      <c r="E147" s="334"/>
      <c r="F147" s="334"/>
      <c r="G147" s="288"/>
      <c r="H147" s="204"/>
    </row>
    <row r="148" spans="2:8">
      <c r="B148" s="336" t="s">
        <v>2633</v>
      </c>
      <c r="C148" s="337"/>
      <c r="D148" s="337"/>
      <c r="E148" s="337"/>
      <c r="F148" s="337"/>
      <c r="G148" s="288"/>
      <c r="H148" s="204"/>
    </row>
    <row r="149" spans="2:8">
      <c r="B149" s="336" t="s">
        <v>2256</v>
      </c>
      <c r="C149" s="337"/>
      <c r="D149" s="337"/>
      <c r="E149" s="337"/>
      <c r="F149" s="337"/>
      <c r="G149" s="288"/>
      <c r="H149" s="204"/>
    </row>
    <row r="150" spans="2:8">
      <c r="B150" s="336" t="s">
        <v>2302</v>
      </c>
      <c r="C150" s="337"/>
      <c r="D150" s="337"/>
      <c r="E150" s="337"/>
      <c r="F150" s="337"/>
      <c r="G150" s="288"/>
      <c r="H150" s="204"/>
    </row>
    <row r="151" spans="2:8">
      <c r="B151" s="336" t="s">
        <v>2303</v>
      </c>
      <c r="C151" s="337"/>
      <c r="D151" s="337"/>
      <c r="E151" s="337"/>
      <c r="F151" s="337"/>
      <c r="G151" s="288"/>
      <c r="H151" s="204"/>
    </row>
    <row r="152" spans="2:8">
      <c r="B152" s="336" t="s">
        <v>2304</v>
      </c>
      <c r="C152" s="337"/>
      <c r="D152" s="337"/>
      <c r="E152" s="337"/>
      <c r="F152" s="337"/>
      <c r="G152" s="288"/>
      <c r="H152" s="204"/>
    </row>
    <row r="153" spans="2:8">
      <c r="B153" s="336"/>
      <c r="C153" s="337"/>
      <c r="D153" s="337"/>
      <c r="E153" s="337"/>
      <c r="F153" s="337"/>
      <c r="G153" s="288"/>
      <c r="H153" s="204"/>
    </row>
    <row r="154" spans="2:8">
      <c r="B154" s="336" t="s">
        <v>2268</v>
      </c>
      <c r="C154" s="337"/>
      <c r="D154" s="337"/>
      <c r="E154" s="337"/>
      <c r="F154" s="337"/>
      <c r="G154" s="288"/>
      <c r="H154" s="204"/>
    </row>
    <row r="155" spans="2:8">
      <c r="B155" s="336"/>
      <c r="C155" s="337"/>
      <c r="D155" s="337"/>
      <c r="E155" s="337"/>
      <c r="F155" s="337"/>
      <c r="G155" s="288"/>
      <c r="H155" s="204"/>
    </row>
    <row r="156" spans="2:8">
      <c r="B156" s="336" t="s">
        <v>2634</v>
      </c>
      <c r="C156" s="337"/>
      <c r="D156" s="337"/>
      <c r="E156" s="337"/>
      <c r="F156" s="337"/>
      <c r="G156" s="288"/>
      <c r="H156" s="204"/>
    </row>
    <row r="157" spans="2:8">
      <c r="B157" s="336" t="s">
        <v>2635</v>
      </c>
      <c r="C157" s="337"/>
      <c r="D157" s="337"/>
      <c r="E157" s="337"/>
      <c r="F157" s="337"/>
      <c r="G157" s="288"/>
      <c r="H157" s="204"/>
    </row>
    <row r="158" spans="2:8">
      <c r="B158" s="336"/>
      <c r="C158" s="337"/>
      <c r="D158" s="337"/>
      <c r="E158" s="337"/>
      <c r="F158" s="337"/>
      <c r="G158" s="288"/>
      <c r="H158" s="204"/>
    </row>
    <row r="159" spans="2:8" ht="18.75">
      <c r="B159" s="333" t="s">
        <v>2263</v>
      </c>
      <c r="C159" s="334"/>
      <c r="D159" s="334"/>
      <c r="E159" s="334"/>
      <c r="F159" s="334"/>
      <c r="G159" s="288"/>
      <c r="H159" s="204"/>
    </row>
    <row r="160" spans="2:8">
      <c r="B160" s="336" t="s">
        <v>2264</v>
      </c>
      <c r="C160" s="337"/>
      <c r="D160" s="337"/>
      <c r="E160" s="337"/>
      <c r="F160" s="337"/>
      <c r="G160" s="288"/>
      <c r="H160" s="204"/>
    </row>
    <row r="161" spans="2:8">
      <c r="B161" s="336" t="s">
        <v>2256</v>
      </c>
      <c r="C161" s="337"/>
      <c r="D161" s="337"/>
      <c r="E161" s="337"/>
      <c r="F161" s="337"/>
      <c r="G161" s="288"/>
      <c r="H161" s="204"/>
    </row>
    <row r="162" spans="2:8">
      <c r="B162" s="336" t="s">
        <v>2265</v>
      </c>
      <c r="C162" s="337"/>
      <c r="D162" s="337"/>
      <c r="E162" s="337"/>
      <c r="F162" s="337"/>
      <c r="G162" s="288"/>
      <c r="H162" s="204"/>
    </row>
    <row r="163" spans="2:8">
      <c r="B163" s="336" t="s">
        <v>2266</v>
      </c>
      <c r="C163" s="337"/>
      <c r="D163" s="337"/>
      <c r="E163" s="337"/>
      <c r="F163" s="337"/>
      <c r="G163" s="288"/>
      <c r="H163" s="204"/>
    </row>
    <row r="164" spans="2:8">
      <c r="B164" s="336" t="s">
        <v>2267</v>
      </c>
      <c r="C164" s="337"/>
      <c r="D164" s="337"/>
      <c r="E164" s="337"/>
      <c r="F164" s="337"/>
      <c r="G164" s="288"/>
      <c r="H164" s="204"/>
    </row>
    <row r="165" spans="2:8">
      <c r="B165" s="336"/>
      <c r="C165" s="337"/>
      <c r="D165" s="337"/>
      <c r="E165" s="337"/>
      <c r="F165" s="337"/>
      <c r="G165" s="288"/>
      <c r="H165" s="204"/>
    </row>
    <row r="166" spans="2:8">
      <c r="B166" s="336" t="s">
        <v>2268</v>
      </c>
      <c r="C166" s="337"/>
      <c r="D166" s="337"/>
      <c r="E166" s="337"/>
      <c r="F166" s="337"/>
      <c r="G166" s="288"/>
      <c r="H166" s="204"/>
    </row>
    <row r="167" spans="2:8">
      <c r="B167" s="336"/>
      <c r="C167" s="337"/>
      <c r="D167" s="337"/>
      <c r="E167" s="337"/>
      <c r="F167" s="337"/>
      <c r="G167" s="288"/>
      <c r="H167" s="204"/>
    </row>
    <row r="168" spans="2:8">
      <c r="B168" s="336" t="s">
        <v>2269</v>
      </c>
      <c r="C168" s="337"/>
      <c r="D168" s="337"/>
      <c r="E168" s="337"/>
      <c r="F168" s="337"/>
      <c r="G168" s="288"/>
      <c r="H168" s="204"/>
    </row>
    <row r="169" spans="2:8">
      <c r="B169" s="336" t="s">
        <v>2270</v>
      </c>
      <c r="C169" s="337"/>
      <c r="D169" s="337"/>
      <c r="E169" s="337"/>
      <c r="F169" s="337"/>
      <c r="G169" s="288"/>
      <c r="H169" s="204"/>
    </row>
    <row r="170" spans="2:8">
      <c r="B170" s="336"/>
      <c r="C170" s="337"/>
      <c r="D170" s="337"/>
      <c r="E170" s="337"/>
      <c r="F170" s="337"/>
      <c r="G170" s="288"/>
      <c r="H170" s="204"/>
    </row>
    <row r="171" spans="2:8" ht="17.25" thickBot="1">
      <c r="B171" s="355"/>
      <c r="C171" s="304"/>
      <c r="D171" s="305"/>
      <c r="E171" s="306"/>
      <c r="F171" s="306"/>
      <c r="G171" s="288"/>
      <c r="H171" s="204"/>
    </row>
    <row r="172" spans="2:8" ht="20.100000000000001" customHeight="1">
      <c r="B172" s="224"/>
      <c r="C172" s="224"/>
      <c r="D172" s="225"/>
      <c r="E172" s="226"/>
      <c r="F172" s="226"/>
      <c r="G172" s="224"/>
      <c r="H172"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5">
    <outlinePr summaryBelow="0"/>
    <pageSetUpPr fitToPage="1"/>
  </sheetPr>
  <dimension ref="A1:H540"/>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290" t="s">
        <v>13</v>
      </c>
      <c r="C2" s="291"/>
      <c r="D2" s="291"/>
      <c r="E2" s="291"/>
      <c r="F2" s="291"/>
      <c r="G2" s="292"/>
      <c r="H2" s="194"/>
    </row>
    <row r="3" spans="1:8" ht="13.5" customHeight="1" thickBot="1">
      <c r="A3" s="45"/>
      <c r="B3" s="244"/>
      <c r="C3" s="244"/>
      <c r="D3" s="244"/>
      <c r="E3" s="244"/>
      <c r="F3" s="244"/>
      <c r="G3" s="244"/>
      <c r="H3" s="196"/>
    </row>
    <row r="4" spans="1:8" ht="20.25" customHeight="1" thickBot="1">
      <c r="A4" s="44"/>
      <c r="B4" s="197" t="s">
        <v>26</v>
      </c>
      <c r="C4" s="198" t="s">
        <v>1348</v>
      </c>
      <c r="D4" s="198" t="s">
        <v>1349</v>
      </c>
      <c r="E4" s="198" t="s">
        <v>1350</v>
      </c>
      <c r="F4" s="199" t="s">
        <v>1351</v>
      </c>
      <c r="G4" s="200" t="s">
        <v>1041</v>
      </c>
      <c r="H4" s="44"/>
    </row>
    <row r="5" spans="1:8" ht="17.25" thickBot="1">
      <c r="B5" s="205" t="s">
        <v>1168</v>
      </c>
      <c r="C5" s="206" t="s">
        <v>2636</v>
      </c>
      <c r="D5" s="207" t="s">
        <v>1367</v>
      </c>
      <c r="E5" s="208" t="s">
        <v>1908</v>
      </c>
      <c r="F5" s="209" t="s">
        <v>1939</v>
      </c>
      <c r="G5" s="210" t="s">
        <v>2227</v>
      </c>
      <c r="H5" s="204"/>
    </row>
    <row r="6" spans="1:8" s="44" customFormat="1" ht="20.100000000000001" customHeight="1" thickBot="1">
      <c r="A6" s="8"/>
      <c r="B6" s="201" t="s">
        <v>1910</v>
      </c>
      <c r="C6" s="202"/>
      <c r="D6" s="202"/>
      <c r="E6" s="202"/>
      <c r="F6" s="202"/>
      <c r="G6" s="203"/>
      <c r="H6" s="204"/>
    </row>
    <row r="7" spans="1:8" ht="30">
      <c r="B7" s="205" t="s">
        <v>2395</v>
      </c>
      <c r="C7" s="206" t="s">
        <v>2637</v>
      </c>
      <c r="D7" s="207" t="s">
        <v>1367</v>
      </c>
      <c r="E7" s="208" t="s">
        <v>1368</v>
      </c>
      <c r="F7" s="209"/>
      <c r="G7" s="210" t="s">
        <v>2339</v>
      </c>
      <c r="H7" s="204"/>
    </row>
    <row r="8" spans="1:8">
      <c r="B8" s="211" t="s">
        <v>2638</v>
      </c>
      <c r="C8" s="212" t="s">
        <v>2639</v>
      </c>
      <c r="D8" s="213" t="s">
        <v>2228</v>
      </c>
      <c r="E8" s="214" t="s">
        <v>1388</v>
      </c>
      <c r="F8" s="215" t="s">
        <v>1939</v>
      </c>
      <c r="G8" s="217" t="s">
        <v>2230</v>
      </c>
      <c r="H8" s="204"/>
    </row>
    <row r="9" spans="1:8" ht="30">
      <c r="B9" s="211" t="s">
        <v>2640</v>
      </c>
      <c r="C9" s="212" t="s">
        <v>2641</v>
      </c>
      <c r="D9" s="213" t="s">
        <v>2228</v>
      </c>
      <c r="E9" s="214" t="s">
        <v>1388</v>
      </c>
      <c r="F9" s="215"/>
      <c r="G9" s="217" t="s">
        <v>2340</v>
      </c>
      <c r="H9" s="204"/>
    </row>
    <row r="10" spans="1:8" ht="30">
      <c r="B10" s="211" t="s">
        <v>2642</v>
      </c>
      <c r="C10" s="212" t="s">
        <v>2643</v>
      </c>
      <c r="D10" s="213" t="s">
        <v>2231</v>
      </c>
      <c r="E10" s="214" t="s">
        <v>1943</v>
      </c>
      <c r="F10" s="215"/>
      <c r="G10" s="217" t="s">
        <v>2644</v>
      </c>
      <c r="H10" s="204"/>
    </row>
    <row r="11" spans="1:8" ht="30">
      <c r="B11" s="211" t="s">
        <v>916</v>
      </c>
      <c r="C11" s="212" t="s">
        <v>2645</v>
      </c>
      <c r="D11" s="213" t="s">
        <v>1526</v>
      </c>
      <c r="E11" s="214" t="s">
        <v>1943</v>
      </c>
      <c r="F11" s="215" t="s">
        <v>1939</v>
      </c>
      <c r="G11" s="217" t="s">
        <v>2646</v>
      </c>
      <c r="H11" s="204"/>
    </row>
    <row r="12" spans="1:8" ht="45">
      <c r="B12" s="211" t="s">
        <v>2406</v>
      </c>
      <c r="C12" s="212" t="s">
        <v>2647</v>
      </c>
      <c r="D12" s="213" t="s">
        <v>1362</v>
      </c>
      <c r="E12" s="214" t="s">
        <v>1388</v>
      </c>
      <c r="F12" s="215"/>
      <c r="G12" s="217" t="s">
        <v>2648</v>
      </c>
      <c r="H12" s="204"/>
    </row>
    <row r="13" spans="1:8" ht="45">
      <c r="B13" s="211" t="s">
        <v>917</v>
      </c>
      <c r="C13" s="212" t="s">
        <v>2649</v>
      </c>
      <c r="D13" s="213" t="s">
        <v>1387</v>
      </c>
      <c r="E13" s="214" t="s">
        <v>1388</v>
      </c>
      <c r="F13" s="215"/>
      <c r="G13" s="217" t="s">
        <v>2650</v>
      </c>
      <c r="H13" s="204"/>
    </row>
    <row r="14" spans="1:8" ht="30">
      <c r="B14" s="211" t="s">
        <v>918</v>
      </c>
      <c r="C14" s="212" t="s">
        <v>2651</v>
      </c>
      <c r="D14" s="213" t="s">
        <v>1426</v>
      </c>
      <c r="E14" s="214" t="s">
        <v>1388</v>
      </c>
      <c r="F14" s="215"/>
      <c r="G14" s="217" t="s">
        <v>2652</v>
      </c>
      <c r="H14" s="204"/>
    </row>
    <row r="15" spans="1:8" ht="45">
      <c r="B15" s="211" t="s">
        <v>2653</v>
      </c>
      <c r="C15" s="212" t="s">
        <v>2654</v>
      </c>
      <c r="D15" s="213" t="s">
        <v>1367</v>
      </c>
      <c r="E15" s="214" t="s">
        <v>1368</v>
      </c>
      <c r="F15" s="215"/>
      <c r="G15" s="217" t="s">
        <v>2655</v>
      </c>
      <c r="H15" s="204"/>
    </row>
    <row r="16" spans="1:8" ht="45">
      <c r="B16" s="211" t="s">
        <v>2417</v>
      </c>
      <c r="C16" s="212" t="s">
        <v>2656</v>
      </c>
      <c r="D16" s="213" t="s">
        <v>1367</v>
      </c>
      <c r="E16" s="214" t="s">
        <v>2415</v>
      </c>
      <c r="F16" s="215"/>
      <c r="G16" s="217" t="s">
        <v>2419</v>
      </c>
      <c r="H16" s="204"/>
    </row>
    <row r="17" spans="2:8" ht="90">
      <c r="B17" s="211" t="s">
        <v>2657</v>
      </c>
      <c r="C17" s="212" t="s">
        <v>2658</v>
      </c>
      <c r="D17" s="213" t="s">
        <v>2231</v>
      </c>
      <c r="E17" s="214" t="s">
        <v>1943</v>
      </c>
      <c r="F17" s="215"/>
      <c r="G17" s="217" t="s">
        <v>9638</v>
      </c>
      <c r="H17" s="204"/>
    </row>
    <row r="18" spans="2:8" ht="45">
      <c r="B18" s="211" t="s">
        <v>2420</v>
      </c>
      <c r="C18" s="212" t="s">
        <v>2659</v>
      </c>
      <c r="D18" s="213" t="s">
        <v>1526</v>
      </c>
      <c r="E18" s="214" t="s">
        <v>1943</v>
      </c>
      <c r="F18" s="215"/>
      <c r="G18" s="217" t="s">
        <v>2660</v>
      </c>
      <c r="H18" s="204"/>
    </row>
    <row r="19" spans="2:8" ht="45">
      <c r="B19" s="211" t="s">
        <v>2661</v>
      </c>
      <c r="C19" s="212" t="s">
        <v>2662</v>
      </c>
      <c r="D19" s="213" t="s">
        <v>2234</v>
      </c>
      <c r="E19" s="214" t="s">
        <v>1943</v>
      </c>
      <c r="F19" s="215"/>
      <c r="G19" s="217" t="s">
        <v>2663</v>
      </c>
      <c r="H19" s="204"/>
    </row>
    <row r="20" spans="2:8" ht="90">
      <c r="B20" s="211" t="s">
        <v>2664</v>
      </c>
      <c r="C20" s="212" t="s">
        <v>2665</v>
      </c>
      <c r="D20" s="213" t="s">
        <v>2666</v>
      </c>
      <c r="E20" s="214" t="s">
        <v>1943</v>
      </c>
      <c r="F20" s="215"/>
      <c r="G20" s="217" t="s">
        <v>2667</v>
      </c>
      <c r="H20" s="204"/>
    </row>
    <row r="21" spans="2:8" ht="90">
      <c r="B21" s="211" t="s">
        <v>616</v>
      </c>
      <c r="C21" s="212" t="s">
        <v>2668</v>
      </c>
      <c r="D21" s="213" t="s">
        <v>1526</v>
      </c>
      <c r="E21" s="214" t="s">
        <v>2283</v>
      </c>
      <c r="F21" s="215"/>
      <c r="G21" s="217" t="s">
        <v>2669</v>
      </c>
      <c r="H21" s="204"/>
    </row>
    <row r="22" spans="2:8" ht="30">
      <c r="B22" s="211" t="s">
        <v>398</v>
      </c>
      <c r="C22" s="212" t="s">
        <v>2670</v>
      </c>
      <c r="D22" s="213" t="s">
        <v>1389</v>
      </c>
      <c r="E22" s="214" t="s">
        <v>1443</v>
      </c>
      <c r="F22" s="215"/>
      <c r="G22" s="217" t="s">
        <v>2671</v>
      </c>
      <c r="H22" s="204"/>
    </row>
    <row r="23" spans="2:8" ht="90">
      <c r="B23" s="211" t="s">
        <v>399</v>
      </c>
      <c r="C23" s="212" t="s">
        <v>2672</v>
      </c>
      <c r="D23" s="213" t="s">
        <v>1389</v>
      </c>
      <c r="E23" s="214" t="s">
        <v>1443</v>
      </c>
      <c r="F23" s="215"/>
      <c r="G23" s="217" t="s">
        <v>2673</v>
      </c>
      <c r="H23" s="204"/>
    </row>
    <row r="24" spans="2:8" ht="30">
      <c r="B24" s="211" t="s">
        <v>2308</v>
      </c>
      <c r="C24" s="212" t="s">
        <v>870</v>
      </c>
      <c r="D24" s="213" t="s">
        <v>1389</v>
      </c>
      <c r="E24" s="214" t="s">
        <v>2309</v>
      </c>
      <c r="F24" s="215"/>
      <c r="G24" s="217" t="s">
        <v>2310</v>
      </c>
      <c r="H24" s="204"/>
    </row>
    <row r="25" spans="2:8" ht="45">
      <c r="B25" s="211" t="s">
        <v>373</v>
      </c>
      <c r="C25" s="212" t="s">
        <v>2674</v>
      </c>
      <c r="D25" s="213" t="s">
        <v>1389</v>
      </c>
      <c r="E25" s="214" t="s">
        <v>2309</v>
      </c>
      <c r="F25" s="215"/>
      <c r="G25" s="217" t="s">
        <v>9639</v>
      </c>
      <c r="H25" s="204"/>
    </row>
    <row r="26" spans="2:8" ht="30">
      <c r="B26" s="211" t="s">
        <v>2675</v>
      </c>
      <c r="C26" s="212" t="s">
        <v>2676</v>
      </c>
      <c r="D26" s="213" t="s">
        <v>1367</v>
      </c>
      <c r="E26" s="214" t="s">
        <v>1368</v>
      </c>
      <c r="F26" s="215"/>
      <c r="G26" s="217" t="s">
        <v>2677</v>
      </c>
      <c r="H26" s="204"/>
    </row>
    <row r="27" spans="2:8" ht="30">
      <c r="B27" s="211" t="s">
        <v>2678</v>
      </c>
      <c r="C27" s="212" t="s">
        <v>2679</v>
      </c>
      <c r="D27" s="213" t="s">
        <v>1367</v>
      </c>
      <c r="E27" s="214" t="s">
        <v>1368</v>
      </c>
      <c r="F27" s="215"/>
      <c r="G27" s="217" t="s">
        <v>2680</v>
      </c>
      <c r="H27" s="204"/>
    </row>
    <row r="28" spans="2:8" ht="60">
      <c r="B28" s="211" t="s">
        <v>2681</v>
      </c>
      <c r="C28" s="212" t="s">
        <v>2682</v>
      </c>
      <c r="D28" s="213" t="s">
        <v>2231</v>
      </c>
      <c r="E28" s="214" t="s">
        <v>1383</v>
      </c>
      <c r="F28" s="215"/>
      <c r="G28" s="217" t="s">
        <v>9640</v>
      </c>
      <c r="H28" s="204"/>
    </row>
    <row r="29" spans="2:8" ht="75">
      <c r="B29" s="211" t="s">
        <v>2423</v>
      </c>
      <c r="C29" s="212" t="s">
        <v>2683</v>
      </c>
      <c r="D29" s="213" t="s">
        <v>2234</v>
      </c>
      <c r="E29" s="214" t="s">
        <v>1943</v>
      </c>
      <c r="F29" s="215"/>
      <c r="G29" s="217" t="s">
        <v>2684</v>
      </c>
      <c r="H29" s="204"/>
    </row>
    <row r="30" spans="2:8" ht="45">
      <c r="B30" s="211" t="s">
        <v>2426</v>
      </c>
      <c r="C30" s="212" t="s">
        <v>2685</v>
      </c>
      <c r="D30" s="213" t="s">
        <v>1356</v>
      </c>
      <c r="E30" s="214" t="s">
        <v>1943</v>
      </c>
      <c r="F30" s="215"/>
      <c r="G30" s="217" t="s">
        <v>2686</v>
      </c>
      <c r="H30" s="204"/>
    </row>
    <row r="31" spans="2:8" ht="75">
      <c r="B31" s="211" t="s">
        <v>480</v>
      </c>
      <c r="C31" s="212" t="s">
        <v>2687</v>
      </c>
      <c r="D31" s="213" t="s">
        <v>2235</v>
      </c>
      <c r="E31" s="214" t="s">
        <v>1943</v>
      </c>
      <c r="F31" s="215"/>
      <c r="G31" s="217" t="s">
        <v>2688</v>
      </c>
      <c r="H31" s="204"/>
    </row>
    <row r="32" spans="2:8" ht="90">
      <c r="B32" s="211" t="s">
        <v>615</v>
      </c>
      <c r="C32" s="212" t="s">
        <v>2689</v>
      </c>
      <c r="D32" s="213" t="s">
        <v>1526</v>
      </c>
      <c r="E32" s="214" t="s">
        <v>2283</v>
      </c>
      <c r="F32" s="215"/>
      <c r="G32" s="217" t="s">
        <v>2690</v>
      </c>
      <c r="H32" s="204"/>
    </row>
    <row r="33" spans="1:8" ht="105">
      <c r="B33" s="211" t="s">
        <v>1192</v>
      </c>
      <c r="C33" s="212" t="s">
        <v>1211</v>
      </c>
      <c r="D33" s="213" t="s">
        <v>1574</v>
      </c>
      <c r="E33" s="214" t="s">
        <v>2154</v>
      </c>
      <c r="F33" s="215"/>
      <c r="G33" s="217" t="s">
        <v>2691</v>
      </c>
      <c r="H33" s="204"/>
    </row>
    <row r="34" spans="1:8" ht="120">
      <c r="B34" s="211" t="s">
        <v>2434</v>
      </c>
      <c r="C34" s="212" t="s">
        <v>1212</v>
      </c>
      <c r="D34" s="213" t="s">
        <v>1393</v>
      </c>
      <c r="E34" s="214" t="s">
        <v>1357</v>
      </c>
      <c r="F34" s="215"/>
      <c r="G34" s="217" t="s">
        <v>2692</v>
      </c>
      <c r="H34" s="204"/>
    </row>
    <row r="35" spans="1:8" ht="135">
      <c r="B35" s="211" t="s">
        <v>2436</v>
      </c>
      <c r="C35" s="212" t="s">
        <v>1213</v>
      </c>
      <c r="D35" s="213" t="s">
        <v>2237</v>
      </c>
      <c r="E35" s="214" t="s">
        <v>2295</v>
      </c>
      <c r="F35" s="215"/>
      <c r="G35" s="217" t="s">
        <v>2693</v>
      </c>
      <c r="H35" s="204"/>
    </row>
    <row r="36" spans="1:8">
      <c r="B36" s="211" t="s">
        <v>2461</v>
      </c>
      <c r="C36" s="212" t="s">
        <v>2694</v>
      </c>
      <c r="D36" s="213" t="s">
        <v>2275</v>
      </c>
      <c r="E36" s="214" t="s">
        <v>1388</v>
      </c>
      <c r="F36" s="215"/>
      <c r="G36" s="229" t="s">
        <v>2324</v>
      </c>
      <c r="H36" s="204"/>
    </row>
    <row r="37" spans="1:8">
      <c r="B37" s="211" t="s">
        <v>2463</v>
      </c>
      <c r="C37" s="212" t="s">
        <v>2695</v>
      </c>
      <c r="D37" s="213" t="s">
        <v>2275</v>
      </c>
      <c r="E37" s="214" t="s">
        <v>1388</v>
      </c>
      <c r="F37" s="215"/>
      <c r="G37" s="230"/>
      <c r="H37" s="204"/>
    </row>
    <row r="38" spans="1:8" ht="17.25" thickBot="1">
      <c r="B38" s="211" t="s">
        <v>2465</v>
      </c>
      <c r="C38" s="212" t="s">
        <v>2696</v>
      </c>
      <c r="D38" s="213" t="s">
        <v>2275</v>
      </c>
      <c r="E38" s="214" t="s">
        <v>1388</v>
      </c>
      <c r="F38" s="215"/>
      <c r="G38" s="258"/>
      <c r="H38" s="204"/>
    </row>
    <row r="39" spans="1:8">
      <c r="B39" s="249" t="s">
        <v>2697</v>
      </c>
      <c r="C39" s="250"/>
      <c r="D39" s="250"/>
      <c r="E39" s="250"/>
      <c r="F39" s="250"/>
      <c r="G39" s="251"/>
      <c r="H39" s="204"/>
    </row>
    <row r="40" spans="1:8">
      <c r="B40" s="356" t="s">
        <v>2698</v>
      </c>
      <c r="C40" s="330"/>
      <c r="D40" s="330"/>
      <c r="E40" s="330"/>
      <c r="F40" s="330"/>
      <c r="G40" s="331"/>
      <c r="H40" s="204"/>
    </row>
    <row r="41" spans="1:8">
      <c r="B41" s="356" t="s">
        <v>2699</v>
      </c>
      <c r="C41" s="330"/>
      <c r="D41" s="330"/>
      <c r="E41" s="330"/>
      <c r="F41" s="330"/>
      <c r="G41" s="331"/>
      <c r="H41" s="204"/>
    </row>
    <row r="42" spans="1:8">
      <c r="B42" s="356" t="s">
        <v>2700</v>
      </c>
      <c r="C42" s="330"/>
      <c r="D42" s="330"/>
      <c r="E42" s="330"/>
      <c r="F42" s="330"/>
      <c r="G42" s="331"/>
      <c r="H42" s="204"/>
    </row>
    <row r="43" spans="1:8">
      <c r="B43" s="356" t="s">
        <v>2701</v>
      </c>
      <c r="C43" s="330"/>
      <c r="D43" s="330"/>
      <c r="E43" s="330"/>
      <c r="F43" s="330"/>
      <c r="G43" s="331"/>
      <c r="H43" s="204"/>
    </row>
    <row r="44" spans="1:8">
      <c r="B44" s="356" t="s">
        <v>2702</v>
      </c>
      <c r="C44" s="330"/>
      <c r="D44" s="330"/>
      <c r="E44" s="330"/>
      <c r="F44" s="330"/>
      <c r="G44" s="331"/>
      <c r="H44" s="204"/>
    </row>
    <row r="45" spans="1:8" ht="17.25" thickBot="1">
      <c r="B45" s="252" t="s">
        <v>2703</v>
      </c>
      <c r="C45" s="253"/>
      <c r="D45" s="253"/>
      <c r="E45" s="253"/>
      <c r="F45" s="253"/>
      <c r="G45" s="254"/>
      <c r="H45" s="204"/>
    </row>
    <row r="46" spans="1:8" s="44" customFormat="1" ht="17.25" thickBot="1">
      <c r="A46" s="8"/>
      <c r="B46" s="341" t="s">
        <v>2341</v>
      </c>
      <c r="C46" s="342"/>
      <c r="D46" s="342"/>
      <c r="E46" s="342"/>
      <c r="F46" s="342"/>
      <c r="G46" s="343"/>
      <c r="H46" s="204"/>
    </row>
    <row r="47" spans="1:8" ht="45.75" thickBot="1">
      <c r="B47" s="205" t="s">
        <v>2704</v>
      </c>
      <c r="C47" s="206" t="s">
        <v>2705</v>
      </c>
      <c r="D47" s="207" t="s">
        <v>1356</v>
      </c>
      <c r="E47" s="208" t="s">
        <v>1943</v>
      </c>
      <c r="F47" s="209" t="s">
        <v>1886</v>
      </c>
      <c r="G47" s="210" t="s">
        <v>2706</v>
      </c>
      <c r="H47" s="204"/>
    </row>
    <row r="48" spans="1:8" s="44" customFormat="1" ht="17.25" thickBot="1">
      <c r="A48" s="8"/>
      <c r="B48" s="341" t="s">
        <v>2342</v>
      </c>
      <c r="C48" s="342"/>
      <c r="D48" s="342"/>
      <c r="E48" s="342"/>
      <c r="F48" s="342"/>
      <c r="G48" s="343"/>
      <c r="H48" s="204"/>
    </row>
    <row r="49" spans="1:8" ht="45">
      <c r="B49" s="211" t="s">
        <v>2707</v>
      </c>
      <c r="C49" s="212" t="s">
        <v>2708</v>
      </c>
      <c r="D49" s="213" t="s">
        <v>2228</v>
      </c>
      <c r="E49" s="214" t="s">
        <v>1388</v>
      </c>
      <c r="F49" s="215" t="s">
        <v>1886</v>
      </c>
      <c r="G49" s="217" t="s">
        <v>2344</v>
      </c>
      <c r="H49" s="204"/>
    </row>
    <row r="50" spans="1:8" ht="210.75" thickBot="1">
      <c r="B50" s="211" t="s">
        <v>1214</v>
      </c>
      <c r="C50" s="212" t="s">
        <v>1215</v>
      </c>
      <c r="D50" s="213" t="s">
        <v>2242</v>
      </c>
      <c r="E50" s="214" t="s">
        <v>1368</v>
      </c>
      <c r="F50" s="215" t="s">
        <v>1886</v>
      </c>
      <c r="G50" s="217" t="s">
        <v>2709</v>
      </c>
      <c r="H50" s="204"/>
    </row>
    <row r="51" spans="1:8" s="44" customFormat="1" ht="17.25" thickBot="1">
      <c r="A51" s="8"/>
      <c r="B51" s="341" t="s">
        <v>2345</v>
      </c>
      <c r="C51" s="342"/>
      <c r="D51" s="342"/>
      <c r="E51" s="342"/>
      <c r="F51" s="342"/>
      <c r="G51" s="343"/>
      <c r="H51" s="204"/>
    </row>
    <row r="52" spans="1:8" ht="105">
      <c r="B52" s="211" t="s">
        <v>933</v>
      </c>
      <c r="C52" s="212" t="s">
        <v>2710</v>
      </c>
      <c r="D52" s="213" t="s">
        <v>1393</v>
      </c>
      <c r="E52" s="214" t="s">
        <v>1368</v>
      </c>
      <c r="F52" s="215" t="s">
        <v>1886</v>
      </c>
      <c r="G52" s="217" t="s">
        <v>2711</v>
      </c>
      <c r="H52" s="204"/>
    </row>
    <row r="53" spans="1:8" ht="105">
      <c r="B53" s="211" t="s">
        <v>934</v>
      </c>
      <c r="C53" s="212" t="s">
        <v>2712</v>
      </c>
      <c r="D53" s="213" t="s">
        <v>1574</v>
      </c>
      <c r="E53" s="214" t="s">
        <v>1368</v>
      </c>
      <c r="F53" s="215" t="s">
        <v>1886</v>
      </c>
      <c r="G53" s="217" t="s">
        <v>2713</v>
      </c>
      <c r="H53" s="204"/>
    </row>
    <row r="54" spans="1:8" ht="120">
      <c r="B54" s="211" t="s">
        <v>935</v>
      </c>
      <c r="C54" s="212" t="s">
        <v>2714</v>
      </c>
      <c r="D54" s="213" t="s">
        <v>1367</v>
      </c>
      <c r="E54" s="214" t="s">
        <v>1368</v>
      </c>
      <c r="F54" s="215" t="s">
        <v>1886</v>
      </c>
      <c r="G54" s="258" t="s">
        <v>2715</v>
      </c>
      <c r="H54" s="204"/>
    </row>
    <row r="55" spans="1:8" ht="120">
      <c r="B55" s="211" t="s">
        <v>936</v>
      </c>
      <c r="C55" s="212" t="s">
        <v>2716</v>
      </c>
      <c r="D55" s="213" t="s">
        <v>2346</v>
      </c>
      <c r="E55" s="214" t="s">
        <v>2717</v>
      </c>
      <c r="F55" s="215" t="s">
        <v>1886</v>
      </c>
      <c r="G55" s="217" t="s">
        <v>2715</v>
      </c>
      <c r="H55" s="204"/>
    </row>
    <row r="56" spans="1:8" ht="105">
      <c r="B56" s="211" t="s">
        <v>937</v>
      </c>
      <c r="C56" s="212" t="s">
        <v>2718</v>
      </c>
      <c r="D56" s="213" t="s">
        <v>1426</v>
      </c>
      <c r="E56" s="214" t="s">
        <v>2084</v>
      </c>
      <c r="F56" s="215" t="s">
        <v>1886</v>
      </c>
      <c r="G56" s="258" t="s">
        <v>2713</v>
      </c>
      <c r="H56" s="204"/>
    </row>
    <row r="57" spans="1:8" ht="105.75" thickBot="1">
      <c r="B57" s="211" t="s">
        <v>938</v>
      </c>
      <c r="C57" s="212" t="s">
        <v>2719</v>
      </c>
      <c r="D57" s="213" t="s">
        <v>1426</v>
      </c>
      <c r="E57" s="214" t="s">
        <v>2084</v>
      </c>
      <c r="F57" s="215" t="s">
        <v>1886</v>
      </c>
      <c r="G57" s="217" t="s">
        <v>2713</v>
      </c>
      <c r="H57" s="204"/>
    </row>
    <row r="58" spans="1:8" s="44" customFormat="1" ht="17.25" thickBot="1">
      <c r="A58" s="8"/>
      <c r="B58" s="341" t="s">
        <v>2347</v>
      </c>
      <c r="C58" s="342"/>
      <c r="D58" s="342"/>
      <c r="E58" s="342"/>
      <c r="F58" s="342"/>
      <c r="G58" s="343"/>
      <c r="H58" s="204"/>
    </row>
    <row r="59" spans="1:8" ht="195">
      <c r="B59" s="211" t="s">
        <v>1216</v>
      </c>
      <c r="C59" s="212" t="s">
        <v>1217</v>
      </c>
      <c r="D59" s="213" t="s">
        <v>2242</v>
      </c>
      <c r="E59" s="214" t="s">
        <v>1368</v>
      </c>
      <c r="F59" s="215" t="s">
        <v>1886</v>
      </c>
      <c r="G59" s="217" t="s">
        <v>2348</v>
      </c>
      <c r="H59" s="204"/>
    </row>
    <row r="60" spans="1:8" ht="45">
      <c r="B60" s="211" t="s">
        <v>2720</v>
      </c>
      <c r="C60" s="212" t="s">
        <v>2721</v>
      </c>
      <c r="D60" s="213" t="s">
        <v>2231</v>
      </c>
      <c r="E60" s="214" t="s">
        <v>1943</v>
      </c>
      <c r="F60" s="215"/>
      <c r="G60" s="217" t="s">
        <v>9641</v>
      </c>
      <c r="H60" s="204"/>
    </row>
    <row r="61" spans="1:8" ht="45">
      <c r="B61" s="211" t="s">
        <v>2722</v>
      </c>
      <c r="C61" s="212" t="s">
        <v>2723</v>
      </c>
      <c r="D61" s="213" t="s">
        <v>2234</v>
      </c>
      <c r="E61" s="214" t="s">
        <v>1943</v>
      </c>
      <c r="F61" s="215"/>
      <c r="G61" s="217" t="s">
        <v>2724</v>
      </c>
      <c r="H61" s="204"/>
    </row>
    <row r="62" spans="1:8" ht="90">
      <c r="B62" s="211" t="s">
        <v>2725</v>
      </c>
      <c r="C62" s="212" t="s">
        <v>1183</v>
      </c>
      <c r="D62" s="213" t="s">
        <v>1522</v>
      </c>
      <c r="E62" s="214" t="s">
        <v>1943</v>
      </c>
      <c r="F62" s="215"/>
      <c r="G62" s="217" t="s">
        <v>2726</v>
      </c>
      <c r="H62" s="204"/>
    </row>
    <row r="63" spans="1:8" ht="90">
      <c r="B63" s="211" t="s">
        <v>2727</v>
      </c>
      <c r="C63" s="212" t="s">
        <v>2728</v>
      </c>
      <c r="D63" s="213" t="s">
        <v>1522</v>
      </c>
      <c r="E63" s="214" t="s">
        <v>1943</v>
      </c>
      <c r="F63" s="215"/>
      <c r="G63" s="217" t="s">
        <v>2729</v>
      </c>
      <c r="H63" s="204"/>
    </row>
    <row r="64" spans="1:8" ht="75">
      <c r="B64" s="211" t="s">
        <v>2730</v>
      </c>
      <c r="C64" s="212" t="s">
        <v>2731</v>
      </c>
      <c r="D64" s="213" t="s">
        <v>2235</v>
      </c>
      <c r="E64" s="214" t="s">
        <v>1943</v>
      </c>
      <c r="F64" s="215"/>
      <c r="G64" s="217" t="s">
        <v>2732</v>
      </c>
      <c r="H64" s="204"/>
    </row>
    <row r="65" spans="1:8" ht="90">
      <c r="B65" s="211" t="s">
        <v>887</v>
      </c>
      <c r="C65" s="212" t="s">
        <v>2733</v>
      </c>
      <c r="D65" s="213" t="s">
        <v>1526</v>
      </c>
      <c r="E65" s="214" t="s">
        <v>2283</v>
      </c>
      <c r="F65" s="215"/>
      <c r="G65" s="217" t="s">
        <v>2734</v>
      </c>
      <c r="H65" s="204"/>
    </row>
    <row r="66" spans="1:8" ht="105">
      <c r="B66" s="235" t="s">
        <v>1279</v>
      </c>
      <c r="C66" s="212" t="s">
        <v>1296</v>
      </c>
      <c r="D66" s="213" t="s">
        <v>2326</v>
      </c>
      <c r="E66" s="4" t="s">
        <v>2232</v>
      </c>
      <c r="F66" s="236" t="s">
        <v>1886</v>
      </c>
      <c r="G66" s="237" t="s">
        <v>2735</v>
      </c>
      <c r="H66" s="238"/>
    </row>
    <row r="67" spans="1:8" ht="60">
      <c r="B67" s="235" t="s">
        <v>1286</v>
      </c>
      <c r="C67" s="212" t="s">
        <v>1297</v>
      </c>
      <c r="D67" s="213" t="s">
        <v>1531</v>
      </c>
      <c r="E67" s="4" t="s">
        <v>2232</v>
      </c>
      <c r="F67" s="236"/>
      <c r="G67" s="237" t="s">
        <v>2736</v>
      </c>
      <c r="H67" s="238"/>
    </row>
    <row r="68" spans="1:8" ht="75">
      <c r="B68" s="235" t="s">
        <v>1280</v>
      </c>
      <c r="C68" s="212" t="s">
        <v>1298</v>
      </c>
      <c r="D68" s="213" t="s">
        <v>2228</v>
      </c>
      <c r="E68" s="4" t="s">
        <v>2229</v>
      </c>
      <c r="F68" s="236"/>
      <c r="G68" s="237" t="s">
        <v>2737</v>
      </c>
      <c r="H68" s="238"/>
    </row>
    <row r="69" spans="1:8" ht="60">
      <c r="B69" s="235" t="s">
        <v>1281</v>
      </c>
      <c r="C69" s="212" t="s">
        <v>1299</v>
      </c>
      <c r="D69" s="213" t="s">
        <v>2237</v>
      </c>
      <c r="E69" s="4" t="s">
        <v>2233</v>
      </c>
      <c r="F69" s="236"/>
      <c r="G69" s="237" t="s">
        <v>2738</v>
      </c>
      <c r="H69" s="238"/>
    </row>
    <row r="70" spans="1:8" ht="90.75" thickBot="1">
      <c r="B70" s="211" t="s">
        <v>2739</v>
      </c>
      <c r="C70" s="212" t="s">
        <v>2740</v>
      </c>
      <c r="D70" s="213" t="s">
        <v>1574</v>
      </c>
      <c r="E70" s="214" t="s">
        <v>1357</v>
      </c>
      <c r="F70" s="215" t="s">
        <v>1886</v>
      </c>
      <c r="G70" s="309" t="s">
        <v>2741</v>
      </c>
      <c r="H70" s="204"/>
    </row>
    <row r="71" spans="1:8" s="44" customFormat="1" ht="17.25" thickBot="1">
      <c r="A71" s="8"/>
      <c r="B71" s="341" t="s">
        <v>2350</v>
      </c>
      <c r="C71" s="342"/>
      <c r="D71" s="342"/>
      <c r="E71" s="342"/>
      <c r="F71" s="342"/>
      <c r="G71" s="343"/>
      <c r="H71" s="204"/>
    </row>
    <row r="72" spans="1:8" ht="17.25" thickBot="1">
      <c r="B72" s="205" t="s">
        <v>2742</v>
      </c>
      <c r="C72" s="206" t="s">
        <v>2743</v>
      </c>
      <c r="D72" s="207" t="s">
        <v>1356</v>
      </c>
      <c r="E72" s="208" t="s">
        <v>1943</v>
      </c>
      <c r="F72" s="209" t="s">
        <v>1886</v>
      </c>
      <c r="G72" s="239" t="s">
        <v>2351</v>
      </c>
      <c r="H72" s="204"/>
    </row>
    <row r="73" spans="1:8" s="44" customFormat="1" ht="17.25" thickBot="1">
      <c r="A73" s="8"/>
      <c r="B73" s="341" t="s">
        <v>2744</v>
      </c>
      <c r="C73" s="342"/>
      <c r="D73" s="342"/>
      <c r="E73" s="342"/>
      <c r="F73" s="342"/>
      <c r="G73" s="345"/>
      <c r="H73" s="204"/>
    </row>
    <row r="74" spans="1:8">
      <c r="B74" s="211" t="s">
        <v>2745</v>
      </c>
      <c r="C74" s="212" t="s">
        <v>2746</v>
      </c>
      <c r="D74" s="213" t="s">
        <v>2228</v>
      </c>
      <c r="E74" s="214" t="s">
        <v>1388</v>
      </c>
      <c r="F74" s="215" t="s">
        <v>1886</v>
      </c>
      <c r="G74" s="230"/>
      <c r="H74" s="204"/>
    </row>
    <row r="75" spans="1:8" ht="17.25" thickBot="1">
      <c r="B75" s="211" t="s">
        <v>1218</v>
      </c>
      <c r="C75" s="212" t="s">
        <v>1219</v>
      </c>
      <c r="D75" s="213" t="s">
        <v>2242</v>
      </c>
      <c r="E75" s="214" t="s">
        <v>1368</v>
      </c>
      <c r="F75" s="215" t="s">
        <v>1886</v>
      </c>
      <c r="G75" s="230"/>
      <c r="H75" s="204"/>
    </row>
    <row r="76" spans="1:8" s="44" customFormat="1" ht="17.25" thickBot="1">
      <c r="A76" s="8"/>
      <c r="B76" s="341" t="s">
        <v>2747</v>
      </c>
      <c r="C76" s="342"/>
      <c r="D76" s="342"/>
      <c r="E76" s="342"/>
      <c r="F76" s="342"/>
      <c r="G76" s="345"/>
      <c r="H76" s="204"/>
    </row>
    <row r="77" spans="1:8">
      <c r="B77" s="211" t="s">
        <v>942</v>
      </c>
      <c r="C77" s="212" t="s">
        <v>2748</v>
      </c>
      <c r="D77" s="213" t="s">
        <v>1393</v>
      </c>
      <c r="E77" s="214" t="s">
        <v>1368</v>
      </c>
      <c r="F77" s="215" t="s">
        <v>1886</v>
      </c>
      <c r="G77" s="230"/>
      <c r="H77" s="204"/>
    </row>
    <row r="78" spans="1:8">
      <c r="B78" s="211" t="s">
        <v>943</v>
      </c>
      <c r="C78" s="212" t="s">
        <v>2749</v>
      </c>
      <c r="D78" s="213" t="s">
        <v>1574</v>
      </c>
      <c r="E78" s="214" t="s">
        <v>1368</v>
      </c>
      <c r="F78" s="215" t="s">
        <v>1886</v>
      </c>
      <c r="G78" s="230"/>
      <c r="H78" s="204"/>
    </row>
    <row r="79" spans="1:8">
      <c r="B79" s="211" t="s">
        <v>944</v>
      </c>
      <c r="C79" s="212" t="s">
        <v>2750</v>
      </c>
      <c r="D79" s="213" t="s">
        <v>1367</v>
      </c>
      <c r="E79" s="214" t="s">
        <v>1368</v>
      </c>
      <c r="F79" s="215" t="s">
        <v>1886</v>
      </c>
      <c r="G79" s="230"/>
      <c r="H79" s="204"/>
    </row>
    <row r="80" spans="1:8">
      <c r="B80" s="211" t="s">
        <v>945</v>
      </c>
      <c r="C80" s="212" t="s">
        <v>2751</v>
      </c>
      <c r="D80" s="213" t="s">
        <v>2346</v>
      </c>
      <c r="E80" s="214" t="s">
        <v>2717</v>
      </c>
      <c r="F80" s="215" t="s">
        <v>1886</v>
      </c>
      <c r="G80" s="230"/>
      <c r="H80" s="204"/>
    </row>
    <row r="81" spans="1:8">
      <c r="B81" s="211" t="s">
        <v>946</v>
      </c>
      <c r="C81" s="212" t="s">
        <v>2752</v>
      </c>
      <c r="D81" s="213" t="s">
        <v>1426</v>
      </c>
      <c r="E81" s="214" t="s">
        <v>2084</v>
      </c>
      <c r="F81" s="215" t="s">
        <v>1886</v>
      </c>
      <c r="G81" s="230"/>
      <c r="H81" s="204"/>
    </row>
    <row r="82" spans="1:8" ht="17.25" thickBot="1">
      <c r="B82" s="211" t="s">
        <v>947</v>
      </c>
      <c r="C82" s="212" t="s">
        <v>2753</v>
      </c>
      <c r="D82" s="213" t="s">
        <v>1426</v>
      </c>
      <c r="E82" s="214" t="s">
        <v>2084</v>
      </c>
      <c r="F82" s="215" t="s">
        <v>1886</v>
      </c>
      <c r="G82" s="230"/>
      <c r="H82" s="204"/>
    </row>
    <row r="83" spans="1:8" s="44" customFormat="1" ht="17.25" thickBot="1">
      <c r="A83" s="8"/>
      <c r="B83" s="341" t="s">
        <v>2754</v>
      </c>
      <c r="C83" s="342"/>
      <c r="D83" s="342"/>
      <c r="E83" s="342"/>
      <c r="F83" s="342"/>
      <c r="G83" s="345"/>
      <c r="H83" s="204"/>
    </row>
    <row r="84" spans="1:8">
      <c r="B84" s="211" t="s">
        <v>1220</v>
      </c>
      <c r="C84" s="212" t="s">
        <v>1221</v>
      </c>
      <c r="D84" s="213" t="s">
        <v>2242</v>
      </c>
      <c r="E84" s="214" t="s">
        <v>1368</v>
      </c>
      <c r="F84" s="215" t="s">
        <v>1886</v>
      </c>
      <c r="G84" s="230"/>
      <c r="H84" s="204"/>
    </row>
    <row r="85" spans="1:8">
      <c r="B85" s="211" t="s">
        <v>2755</v>
      </c>
      <c r="C85" s="212" t="s">
        <v>2756</v>
      </c>
      <c r="D85" s="213" t="s">
        <v>2231</v>
      </c>
      <c r="E85" s="214" t="s">
        <v>1943</v>
      </c>
      <c r="F85" s="215"/>
      <c r="G85" s="230"/>
      <c r="H85" s="204"/>
    </row>
    <row r="86" spans="1:8">
      <c r="B86" s="211" t="s">
        <v>2757</v>
      </c>
      <c r="C86" s="212" t="s">
        <v>2758</v>
      </c>
      <c r="D86" s="213" t="s">
        <v>2234</v>
      </c>
      <c r="E86" s="214" t="s">
        <v>1943</v>
      </c>
      <c r="F86" s="215"/>
      <c r="G86" s="230"/>
      <c r="H86" s="204"/>
    </row>
    <row r="87" spans="1:8">
      <c r="B87" s="211" t="s">
        <v>2759</v>
      </c>
      <c r="C87" s="212" t="s">
        <v>2760</v>
      </c>
      <c r="D87" s="213" t="s">
        <v>1522</v>
      </c>
      <c r="E87" s="214" t="s">
        <v>1943</v>
      </c>
      <c r="F87" s="215"/>
      <c r="G87" s="230"/>
      <c r="H87" s="204"/>
    </row>
    <row r="88" spans="1:8">
      <c r="B88" s="211" t="s">
        <v>2761</v>
      </c>
      <c r="C88" s="212" t="s">
        <v>2762</v>
      </c>
      <c r="D88" s="213" t="s">
        <v>1522</v>
      </c>
      <c r="E88" s="214" t="s">
        <v>1943</v>
      </c>
      <c r="F88" s="215"/>
      <c r="G88" s="230"/>
      <c r="H88" s="204"/>
    </row>
    <row r="89" spans="1:8">
      <c r="B89" s="211" t="s">
        <v>2763</v>
      </c>
      <c r="C89" s="212" t="s">
        <v>2764</v>
      </c>
      <c r="D89" s="213" t="s">
        <v>2235</v>
      </c>
      <c r="E89" s="214" t="s">
        <v>1943</v>
      </c>
      <c r="F89" s="215"/>
      <c r="G89" s="230"/>
      <c r="H89" s="204"/>
    </row>
    <row r="90" spans="1:8">
      <c r="B90" s="211" t="s">
        <v>888</v>
      </c>
      <c r="C90" s="212" t="s">
        <v>889</v>
      </c>
      <c r="D90" s="213" t="s">
        <v>1526</v>
      </c>
      <c r="E90" s="214" t="s">
        <v>2283</v>
      </c>
      <c r="F90" s="215"/>
      <c r="G90" s="230"/>
      <c r="H90" s="204"/>
    </row>
    <row r="91" spans="1:8">
      <c r="B91" s="235" t="s">
        <v>2765</v>
      </c>
      <c r="C91" s="212" t="s">
        <v>1300</v>
      </c>
      <c r="D91" s="213" t="s">
        <v>2326</v>
      </c>
      <c r="E91" s="4" t="s">
        <v>2232</v>
      </c>
      <c r="F91" s="236" t="s">
        <v>1886</v>
      </c>
      <c r="G91" s="346"/>
      <c r="H91" s="238"/>
    </row>
    <row r="92" spans="1:8">
      <c r="B92" s="235" t="s">
        <v>2766</v>
      </c>
      <c r="C92" s="212" t="s">
        <v>1301</v>
      </c>
      <c r="D92" s="213" t="s">
        <v>1531</v>
      </c>
      <c r="E92" s="4" t="s">
        <v>2232</v>
      </c>
      <c r="F92" s="236"/>
      <c r="G92" s="346"/>
      <c r="H92" s="238"/>
    </row>
    <row r="93" spans="1:8">
      <c r="B93" s="235" t="s">
        <v>1282</v>
      </c>
      <c r="C93" s="212" t="s">
        <v>1302</v>
      </c>
      <c r="D93" s="213" t="s">
        <v>2228</v>
      </c>
      <c r="E93" s="4" t="s">
        <v>2229</v>
      </c>
      <c r="F93" s="236"/>
      <c r="G93" s="346"/>
      <c r="H93" s="238"/>
    </row>
    <row r="94" spans="1:8">
      <c r="B94" s="235" t="s">
        <v>1283</v>
      </c>
      <c r="C94" s="212" t="s">
        <v>1303</v>
      </c>
      <c r="D94" s="213" t="s">
        <v>2237</v>
      </c>
      <c r="E94" s="4" t="s">
        <v>2233</v>
      </c>
      <c r="F94" s="236"/>
      <c r="G94" s="346"/>
      <c r="H94" s="238"/>
    </row>
    <row r="95" spans="1:8" ht="17.25" thickBot="1">
      <c r="B95" s="211" t="s">
        <v>2767</v>
      </c>
      <c r="C95" s="212" t="s">
        <v>2768</v>
      </c>
      <c r="D95" s="213" t="s">
        <v>1574</v>
      </c>
      <c r="E95" s="214" t="s">
        <v>1357</v>
      </c>
      <c r="F95" s="215" t="s">
        <v>1886</v>
      </c>
      <c r="G95" s="231"/>
      <c r="H95" s="204"/>
    </row>
    <row r="96" spans="1:8" s="44" customFormat="1" ht="17.25" thickBot="1">
      <c r="A96" s="8"/>
      <c r="B96" s="341" t="s">
        <v>2352</v>
      </c>
      <c r="C96" s="342"/>
      <c r="D96" s="342"/>
      <c r="E96" s="342"/>
      <c r="F96" s="342"/>
      <c r="G96" s="343"/>
      <c r="H96" s="204"/>
    </row>
    <row r="97" spans="1:8" ht="17.25" thickBot="1">
      <c r="B97" s="205" t="s">
        <v>2769</v>
      </c>
      <c r="C97" s="206" t="s">
        <v>2770</v>
      </c>
      <c r="D97" s="207" t="s">
        <v>1356</v>
      </c>
      <c r="E97" s="208" t="s">
        <v>1943</v>
      </c>
      <c r="F97" s="209" t="s">
        <v>1886</v>
      </c>
      <c r="G97" s="239" t="s">
        <v>2351</v>
      </c>
      <c r="H97" s="204"/>
    </row>
    <row r="98" spans="1:8" s="44" customFormat="1" ht="17.25" thickBot="1">
      <c r="A98" s="8"/>
      <c r="B98" s="341" t="s">
        <v>2771</v>
      </c>
      <c r="C98" s="342"/>
      <c r="D98" s="342"/>
      <c r="E98" s="342"/>
      <c r="F98" s="342"/>
      <c r="G98" s="345"/>
      <c r="H98" s="204"/>
    </row>
    <row r="99" spans="1:8">
      <c r="B99" s="211" t="s">
        <v>2772</v>
      </c>
      <c r="C99" s="212" t="s">
        <v>2773</v>
      </c>
      <c r="D99" s="213" t="s">
        <v>2228</v>
      </c>
      <c r="E99" s="214" t="s">
        <v>1388</v>
      </c>
      <c r="F99" s="215" t="s">
        <v>1886</v>
      </c>
      <c r="G99" s="230"/>
      <c r="H99" s="204"/>
    </row>
    <row r="100" spans="1:8" ht="17.25" thickBot="1">
      <c r="B100" s="211" t="s">
        <v>1222</v>
      </c>
      <c r="C100" s="212" t="s">
        <v>1223</v>
      </c>
      <c r="D100" s="213" t="s">
        <v>2242</v>
      </c>
      <c r="E100" s="214" t="s">
        <v>1368</v>
      </c>
      <c r="F100" s="215" t="s">
        <v>1886</v>
      </c>
      <c r="G100" s="230"/>
      <c r="H100" s="204"/>
    </row>
    <row r="101" spans="1:8" s="44" customFormat="1" ht="17.25" thickBot="1">
      <c r="A101" s="8"/>
      <c r="B101" s="341" t="s">
        <v>2774</v>
      </c>
      <c r="C101" s="342"/>
      <c r="D101" s="342"/>
      <c r="E101" s="342"/>
      <c r="F101" s="342"/>
      <c r="G101" s="345"/>
      <c r="H101" s="204"/>
    </row>
    <row r="102" spans="1:8">
      <c r="B102" s="211" t="s">
        <v>951</v>
      </c>
      <c r="C102" s="212" t="s">
        <v>2775</v>
      </c>
      <c r="D102" s="213" t="s">
        <v>1393</v>
      </c>
      <c r="E102" s="214" t="s">
        <v>1368</v>
      </c>
      <c r="F102" s="215" t="s">
        <v>1886</v>
      </c>
      <c r="G102" s="230"/>
      <c r="H102" s="204"/>
    </row>
    <row r="103" spans="1:8">
      <c r="B103" s="211" t="s">
        <v>952</v>
      </c>
      <c r="C103" s="212" t="s">
        <v>2776</v>
      </c>
      <c r="D103" s="213" t="s">
        <v>1574</v>
      </c>
      <c r="E103" s="214" t="s">
        <v>1368</v>
      </c>
      <c r="F103" s="215" t="s">
        <v>1886</v>
      </c>
      <c r="G103" s="230"/>
      <c r="H103" s="204"/>
    </row>
    <row r="104" spans="1:8">
      <c r="B104" s="211" t="s">
        <v>953</v>
      </c>
      <c r="C104" s="212" t="s">
        <v>2777</v>
      </c>
      <c r="D104" s="213" t="s">
        <v>1367</v>
      </c>
      <c r="E104" s="214" t="s">
        <v>1368</v>
      </c>
      <c r="F104" s="215" t="s">
        <v>1886</v>
      </c>
      <c r="G104" s="230"/>
      <c r="H104" s="204"/>
    </row>
    <row r="105" spans="1:8">
      <c r="B105" s="211" t="s">
        <v>954</v>
      </c>
      <c r="C105" s="212" t="s">
        <v>2778</v>
      </c>
      <c r="D105" s="213" t="s">
        <v>2346</v>
      </c>
      <c r="E105" s="214" t="s">
        <v>2717</v>
      </c>
      <c r="F105" s="215" t="s">
        <v>1886</v>
      </c>
      <c r="G105" s="230"/>
      <c r="H105" s="204"/>
    </row>
    <row r="106" spans="1:8">
      <c r="B106" s="211" t="s">
        <v>955</v>
      </c>
      <c r="C106" s="212" t="s">
        <v>2779</v>
      </c>
      <c r="D106" s="213" t="s">
        <v>1426</v>
      </c>
      <c r="E106" s="214" t="s">
        <v>2084</v>
      </c>
      <c r="F106" s="215" t="s">
        <v>1886</v>
      </c>
      <c r="G106" s="230"/>
      <c r="H106" s="204"/>
    </row>
    <row r="107" spans="1:8" ht="17.25" thickBot="1">
      <c r="B107" s="211" t="s">
        <v>956</v>
      </c>
      <c r="C107" s="212" t="s">
        <v>2780</v>
      </c>
      <c r="D107" s="213" t="s">
        <v>1426</v>
      </c>
      <c r="E107" s="214" t="s">
        <v>2084</v>
      </c>
      <c r="F107" s="215" t="s">
        <v>1886</v>
      </c>
      <c r="G107" s="230"/>
      <c r="H107" s="204"/>
    </row>
    <row r="108" spans="1:8" s="44" customFormat="1" ht="17.25" thickBot="1">
      <c r="A108" s="8"/>
      <c r="B108" s="341" t="s">
        <v>2781</v>
      </c>
      <c r="C108" s="342"/>
      <c r="D108" s="342"/>
      <c r="E108" s="342"/>
      <c r="F108" s="342"/>
      <c r="G108" s="345"/>
      <c r="H108" s="204"/>
    </row>
    <row r="109" spans="1:8">
      <c r="B109" s="211" t="s">
        <v>1224</v>
      </c>
      <c r="C109" s="212" t="s">
        <v>1225</v>
      </c>
      <c r="D109" s="213" t="s">
        <v>2242</v>
      </c>
      <c r="E109" s="214" t="s">
        <v>1368</v>
      </c>
      <c r="F109" s="215" t="s">
        <v>1886</v>
      </c>
      <c r="G109" s="230"/>
      <c r="H109" s="204"/>
    </row>
    <row r="110" spans="1:8">
      <c r="B110" s="211" t="s">
        <v>2782</v>
      </c>
      <c r="C110" s="212" t="s">
        <v>2783</v>
      </c>
      <c r="D110" s="213" t="s">
        <v>2231</v>
      </c>
      <c r="E110" s="214" t="s">
        <v>1943</v>
      </c>
      <c r="F110" s="215"/>
      <c r="G110" s="230"/>
      <c r="H110" s="204"/>
    </row>
    <row r="111" spans="1:8">
      <c r="B111" s="211" t="s">
        <v>2784</v>
      </c>
      <c r="C111" s="212" t="s">
        <v>2785</v>
      </c>
      <c r="D111" s="213" t="s">
        <v>2234</v>
      </c>
      <c r="E111" s="214" t="s">
        <v>1943</v>
      </c>
      <c r="F111" s="215"/>
      <c r="G111" s="230"/>
      <c r="H111" s="204"/>
    </row>
    <row r="112" spans="1:8">
      <c r="B112" s="211" t="s">
        <v>2786</v>
      </c>
      <c r="C112" s="212" t="s">
        <v>2787</v>
      </c>
      <c r="D112" s="213" t="s">
        <v>1522</v>
      </c>
      <c r="E112" s="214" t="s">
        <v>1943</v>
      </c>
      <c r="F112" s="215"/>
      <c r="G112" s="230"/>
      <c r="H112" s="204"/>
    </row>
    <row r="113" spans="1:8">
      <c r="B113" s="211" t="s">
        <v>2788</v>
      </c>
      <c r="C113" s="212" t="s">
        <v>2789</v>
      </c>
      <c r="D113" s="213" t="s">
        <v>1522</v>
      </c>
      <c r="E113" s="214" t="s">
        <v>1943</v>
      </c>
      <c r="F113" s="215"/>
      <c r="G113" s="230"/>
      <c r="H113" s="204"/>
    </row>
    <row r="114" spans="1:8">
      <c r="B114" s="211" t="s">
        <v>2790</v>
      </c>
      <c r="C114" s="212" t="s">
        <v>2791</v>
      </c>
      <c r="D114" s="213" t="s">
        <v>2235</v>
      </c>
      <c r="E114" s="214" t="s">
        <v>1943</v>
      </c>
      <c r="F114" s="215"/>
      <c r="G114" s="230"/>
      <c r="H114" s="204"/>
    </row>
    <row r="115" spans="1:8">
      <c r="B115" s="211" t="s">
        <v>890</v>
      </c>
      <c r="C115" s="212" t="s">
        <v>891</v>
      </c>
      <c r="D115" s="213" t="s">
        <v>1526</v>
      </c>
      <c r="E115" s="214" t="s">
        <v>2283</v>
      </c>
      <c r="F115" s="215"/>
      <c r="G115" s="230"/>
      <c r="H115" s="204"/>
    </row>
    <row r="116" spans="1:8">
      <c r="B116" s="235" t="s">
        <v>2792</v>
      </c>
      <c r="C116" s="212" t="s">
        <v>1304</v>
      </c>
      <c r="D116" s="213" t="s">
        <v>2326</v>
      </c>
      <c r="E116" s="4" t="s">
        <v>2232</v>
      </c>
      <c r="F116" s="236" t="s">
        <v>1886</v>
      </c>
      <c r="G116" s="346"/>
      <c r="H116" s="238"/>
    </row>
    <row r="117" spans="1:8">
      <c r="B117" s="235" t="s">
        <v>1294</v>
      </c>
      <c r="C117" s="212" t="s">
        <v>1305</v>
      </c>
      <c r="D117" s="213" t="s">
        <v>1531</v>
      </c>
      <c r="E117" s="4" t="s">
        <v>2232</v>
      </c>
      <c r="F117" s="236"/>
      <c r="G117" s="346"/>
      <c r="H117" s="238"/>
    </row>
    <row r="118" spans="1:8">
      <c r="B118" s="235" t="s">
        <v>279</v>
      </c>
      <c r="C118" s="212" t="s">
        <v>1306</v>
      </c>
      <c r="D118" s="213" t="s">
        <v>2228</v>
      </c>
      <c r="E118" s="4" t="s">
        <v>2229</v>
      </c>
      <c r="F118" s="236"/>
      <c r="G118" s="346"/>
      <c r="H118" s="238"/>
    </row>
    <row r="119" spans="1:8">
      <c r="B119" s="235" t="s">
        <v>2793</v>
      </c>
      <c r="C119" s="212" t="s">
        <v>1307</v>
      </c>
      <c r="D119" s="213" t="s">
        <v>2237</v>
      </c>
      <c r="E119" s="4" t="s">
        <v>2233</v>
      </c>
      <c r="F119" s="236"/>
      <c r="G119" s="346"/>
      <c r="H119" s="238"/>
    </row>
    <row r="120" spans="1:8" ht="17.25" thickBot="1">
      <c r="B120" s="211" t="s">
        <v>2794</v>
      </c>
      <c r="C120" s="212" t="s">
        <v>2795</v>
      </c>
      <c r="D120" s="213" t="s">
        <v>1574</v>
      </c>
      <c r="E120" s="214" t="s">
        <v>1357</v>
      </c>
      <c r="F120" s="215" t="s">
        <v>1886</v>
      </c>
      <c r="G120" s="231"/>
      <c r="H120" s="204"/>
    </row>
    <row r="121" spans="1:8" s="44" customFormat="1" ht="17.25" thickBot="1">
      <c r="A121" s="8"/>
      <c r="B121" s="341" t="s">
        <v>2353</v>
      </c>
      <c r="C121" s="342"/>
      <c r="D121" s="342"/>
      <c r="E121" s="342"/>
      <c r="F121" s="342"/>
      <c r="G121" s="343"/>
      <c r="H121" s="204"/>
    </row>
    <row r="122" spans="1:8" ht="17.25" thickBot="1">
      <c r="B122" s="205" t="s">
        <v>2796</v>
      </c>
      <c r="C122" s="206" t="s">
        <v>2797</v>
      </c>
      <c r="D122" s="207" t="s">
        <v>1356</v>
      </c>
      <c r="E122" s="208" t="s">
        <v>1943</v>
      </c>
      <c r="F122" s="209" t="s">
        <v>1886</v>
      </c>
      <c r="G122" s="239" t="s">
        <v>2351</v>
      </c>
      <c r="H122" s="204"/>
    </row>
    <row r="123" spans="1:8" s="44" customFormat="1" ht="17.25" thickBot="1">
      <c r="A123" s="8"/>
      <c r="B123" s="341" t="s">
        <v>2798</v>
      </c>
      <c r="C123" s="342"/>
      <c r="D123" s="342"/>
      <c r="E123" s="342"/>
      <c r="F123" s="342"/>
      <c r="G123" s="345"/>
      <c r="H123" s="204"/>
    </row>
    <row r="124" spans="1:8">
      <c r="B124" s="211" t="s">
        <v>2799</v>
      </c>
      <c r="C124" s="212" t="s">
        <v>2800</v>
      </c>
      <c r="D124" s="213" t="s">
        <v>2228</v>
      </c>
      <c r="E124" s="214" t="s">
        <v>1388</v>
      </c>
      <c r="F124" s="215" t="s">
        <v>1886</v>
      </c>
      <c r="G124" s="230"/>
      <c r="H124" s="204"/>
    </row>
    <row r="125" spans="1:8" ht="17.25" thickBot="1">
      <c r="B125" s="211" t="s">
        <v>1226</v>
      </c>
      <c r="C125" s="212" t="s">
        <v>1227</v>
      </c>
      <c r="D125" s="213" t="s">
        <v>2242</v>
      </c>
      <c r="E125" s="214" t="s">
        <v>1368</v>
      </c>
      <c r="F125" s="215" t="s">
        <v>1886</v>
      </c>
      <c r="G125" s="230"/>
      <c r="H125" s="204"/>
    </row>
    <row r="126" spans="1:8" s="44" customFormat="1" ht="17.25" thickBot="1">
      <c r="A126" s="8"/>
      <c r="B126" s="341" t="s">
        <v>2801</v>
      </c>
      <c r="C126" s="342"/>
      <c r="D126" s="342"/>
      <c r="E126" s="342"/>
      <c r="F126" s="342"/>
      <c r="G126" s="345"/>
      <c r="H126" s="204"/>
    </row>
    <row r="127" spans="1:8">
      <c r="B127" s="211" t="s">
        <v>960</v>
      </c>
      <c r="C127" s="212" t="s">
        <v>2802</v>
      </c>
      <c r="D127" s="213" t="s">
        <v>1393</v>
      </c>
      <c r="E127" s="214" t="s">
        <v>1368</v>
      </c>
      <c r="F127" s="215" t="s">
        <v>1886</v>
      </c>
      <c r="G127" s="230"/>
      <c r="H127" s="204"/>
    </row>
    <row r="128" spans="1:8">
      <c r="B128" s="211" t="s">
        <v>961</v>
      </c>
      <c r="C128" s="212" t="s">
        <v>2803</v>
      </c>
      <c r="D128" s="213" t="s">
        <v>1574</v>
      </c>
      <c r="E128" s="214" t="s">
        <v>1368</v>
      </c>
      <c r="F128" s="215" t="s">
        <v>1886</v>
      </c>
      <c r="G128" s="230"/>
      <c r="H128" s="204"/>
    </row>
    <row r="129" spans="1:8">
      <c r="B129" s="211" t="s">
        <v>962</v>
      </c>
      <c r="C129" s="212" t="s">
        <v>2804</v>
      </c>
      <c r="D129" s="213" t="s">
        <v>1367</v>
      </c>
      <c r="E129" s="214" t="s">
        <v>1368</v>
      </c>
      <c r="F129" s="215" t="s">
        <v>1886</v>
      </c>
      <c r="G129" s="230"/>
      <c r="H129" s="204"/>
    </row>
    <row r="130" spans="1:8">
      <c r="B130" s="211" t="s">
        <v>963</v>
      </c>
      <c r="C130" s="212" t="s">
        <v>2805</v>
      </c>
      <c r="D130" s="213" t="s">
        <v>2346</v>
      </c>
      <c r="E130" s="214" t="s">
        <v>2717</v>
      </c>
      <c r="F130" s="215" t="s">
        <v>1886</v>
      </c>
      <c r="G130" s="230"/>
      <c r="H130" s="204"/>
    </row>
    <row r="131" spans="1:8">
      <c r="B131" s="211" t="s">
        <v>964</v>
      </c>
      <c r="C131" s="212" t="s">
        <v>2806</v>
      </c>
      <c r="D131" s="213" t="s">
        <v>1426</v>
      </c>
      <c r="E131" s="214" t="s">
        <v>2084</v>
      </c>
      <c r="F131" s="215" t="s">
        <v>1886</v>
      </c>
      <c r="G131" s="230"/>
      <c r="H131" s="204"/>
    </row>
    <row r="132" spans="1:8" ht="17.25" thickBot="1">
      <c r="B132" s="211" t="s">
        <v>965</v>
      </c>
      <c r="C132" s="212" t="s">
        <v>2807</v>
      </c>
      <c r="D132" s="213" t="s">
        <v>1426</v>
      </c>
      <c r="E132" s="214" t="s">
        <v>2084</v>
      </c>
      <c r="F132" s="215" t="s">
        <v>1886</v>
      </c>
      <c r="G132" s="230"/>
      <c r="H132" s="204"/>
    </row>
    <row r="133" spans="1:8" s="44" customFormat="1" ht="17.25" thickBot="1">
      <c r="A133" s="8"/>
      <c r="B133" s="341" t="s">
        <v>2808</v>
      </c>
      <c r="C133" s="342"/>
      <c r="D133" s="342"/>
      <c r="E133" s="342"/>
      <c r="F133" s="342"/>
      <c r="G133" s="345"/>
      <c r="H133" s="204"/>
    </row>
    <row r="134" spans="1:8">
      <c r="B134" s="211" t="s">
        <v>1228</v>
      </c>
      <c r="C134" s="212" t="s">
        <v>1229</v>
      </c>
      <c r="D134" s="213" t="s">
        <v>2242</v>
      </c>
      <c r="E134" s="214" t="s">
        <v>1368</v>
      </c>
      <c r="F134" s="215" t="s">
        <v>1886</v>
      </c>
      <c r="G134" s="230"/>
      <c r="H134" s="204"/>
    </row>
    <row r="135" spans="1:8">
      <c r="B135" s="211" t="s">
        <v>2809</v>
      </c>
      <c r="C135" s="212" t="s">
        <v>2810</v>
      </c>
      <c r="D135" s="213" t="s">
        <v>2231</v>
      </c>
      <c r="E135" s="214" t="s">
        <v>1943</v>
      </c>
      <c r="F135" s="215"/>
      <c r="G135" s="230"/>
      <c r="H135" s="204"/>
    </row>
    <row r="136" spans="1:8">
      <c r="B136" s="211" t="s">
        <v>2811</v>
      </c>
      <c r="C136" s="212" t="s">
        <v>2812</v>
      </c>
      <c r="D136" s="213" t="s">
        <v>2234</v>
      </c>
      <c r="E136" s="214" t="s">
        <v>1943</v>
      </c>
      <c r="F136" s="215"/>
      <c r="G136" s="230"/>
      <c r="H136" s="204"/>
    </row>
    <row r="137" spans="1:8">
      <c r="B137" s="211" t="s">
        <v>2813</v>
      </c>
      <c r="C137" s="212" t="s">
        <v>2814</v>
      </c>
      <c r="D137" s="213" t="s">
        <v>1522</v>
      </c>
      <c r="E137" s="214" t="s">
        <v>1943</v>
      </c>
      <c r="F137" s="215"/>
      <c r="G137" s="230"/>
      <c r="H137" s="204"/>
    </row>
    <row r="138" spans="1:8">
      <c r="B138" s="211" t="s">
        <v>2815</v>
      </c>
      <c r="C138" s="212" t="s">
        <v>2816</v>
      </c>
      <c r="D138" s="213" t="s">
        <v>1522</v>
      </c>
      <c r="E138" s="214" t="s">
        <v>1943</v>
      </c>
      <c r="F138" s="215"/>
      <c r="G138" s="230"/>
      <c r="H138" s="204"/>
    </row>
    <row r="139" spans="1:8">
      <c r="B139" s="211" t="s">
        <v>2817</v>
      </c>
      <c r="C139" s="212" t="s">
        <v>2818</v>
      </c>
      <c r="D139" s="213" t="s">
        <v>2235</v>
      </c>
      <c r="E139" s="214" t="s">
        <v>1943</v>
      </c>
      <c r="F139" s="215"/>
      <c r="G139" s="230"/>
      <c r="H139" s="204"/>
    </row>
    <row r="140" spans="1:8">
      <c r="B140" s="211" t="s">
        <v>892</v>
      </c>
      <c r="C140" s="212" t="s">
        <v>893</v>
      </c>
      <c r="D140" s="213" t="s">
        <v>1526</v>
      </c>
      <c r="E140" s="214" t="s">
        <v>2283</v>
      </c>
      <c r="F140" s="215"/>
      <c r="G140" s="230"/>
      <c r="H140" s="204"/>
    </row>
    <row r="141" spans="1:8">
      <c r="B141" s="235" t="s">
        <v>2819</v>
      </c>
      <c r="C141" s="212" t="s">
        <v>1308</v>
      </c>
      <c r="D141" s="213" t="s">
        <v>2326</v>
      </c>
      <c r="E141" s="4" t="s">
        <v>2232</v>
      </c>
      <c r="F141" s="236" t="s">
        <v>1886</v>
      </c>
      <c r="G141" s="346"/>
      <c r="H141" s="238"/>
    </row>
    <row r="142" spans="1:8">
      <c r="B142" s="235" t="s">
        <v>1287</v>
      </c>
      <c r="C142" s="212" t="s">
        <v>1309</v>
      </c>
      <c r="D142" s="213" t="s">
        <v>1531</v>
      </c>
      <c r="E142" s="4" t="s">
        <v>2232</v>
      </c>
      <c r="F142" s="236"/>
      <c r="G142" s="346"/>
      <c r="H142" s="238"/>
    </row>
    <row r="143" spans="1:8">
      <c r="B143" s="235" t="s">
        <v>282</v>
      </c>
      <c r="C143" s="212" t="s">
        <v>1310</v>
      </c>
      <c r="D143" s="213" t="s">
        <v>2228</v>
      </c>
      <c r="E143" s="4" t="s">
        <v>2229</v>
      </c>
      <c r="F143" s="236"/>
      <c r="G143" s="346"/>
      <c r="H143" s="238"/>
    </row>
    <row r="144" spans="1:8">
      <c r="B144" s="235" t="s">
        <v>2820</v>
      </c>
      <c r="C144" s="212" t="s">
        <v>1311</v>
      </c>
      <c r="D144" s="213" t="s">
        <v>2237</v>
      </c>
      <c r="E144" s="4" t="s">
        <v>2233</v>
      </c>
      <c r="F144" s="236"/>
      <c r="G144" s="346"/>
      <c r="H144" s="238"/>
    </row>
    <row r="145" spans="1:8" ht="17.25" thickBot="1">
      <c r="B145" s="211" t="s">
        <v>2821</v>
      </c>
      <c r="C145" s="212" t="s">
        <v>2822</v>
      </c>
      <c r="D145" s="213" t="s">
        <v>1574</v>
      </c>
      <c r="E145" s="214" t="s">
        <v>1357</v>
      </c>
      <c r="F145" s="215" t="s">
        <v>1886</v>
      </c>
      <c r="G145" s="231"/>
      <c r="H145" s="204"/>
    </row>
    <row r="146" spans="1:8" s="44" customFormat="1" ht="17.25" thickBot="1">
      <c r="A146" s="8"/>
      <c r="B146" s="341" t="s">
        <v>2354</v>
      </c>
      <c r="C146" s="342"/>
      <c r="D146" s="342"/>
      <c r="E146" s="342"/>
      <c r="F146" s="342"/>
      <c r="G146" s="343"/>
      <c r="H146" s="204"/>
    </row>
    <row r="147" spans="1:8" ht="17.25" thickBot="1">
      <c r="B147" s="205" t="s">
        <v>2823</v>
      </c>
      <c r="C147" s="206" t="s">
        <v>2824</v>
      </c>
      <c r="D147" s="207" t="s">
        <v>1356</v>
      </c>
      <c r="E147" s="208" t="s">
        <v>1943</v>
      </c>
      <c r="F147" s="209" t="s">
        <v>1886</v>
      </c>
      <c r="G147" s="239" t="s">
        <v>2351</v>
      </c>
      <c r="H147" s="204"/>
    </row>
    <row r="148" spans="1:8" s="44" customFormat="1" ht="17.25" thickBot="1">
      <c r="A148" s="8"/>
      <c r="B148" s="341" t="s">
        <v>2825</v>
      </c>
      <c r="C148" s="342"/>
      <c r="D148" s="342"/>
      <c r="E148" s="342"/>
      <c r="F148" s="342"/>
      <c r="G148" s="345"/>
      <c r="H148" s="204"/>
    </row>
    <row r="149" spans="1:8">
      <c r="B149" s="211" t="s">
        <v>2826</v>
      </c>
      <c r="C149" s="212" t="s">
        <v>2827</v>
      </c>
      <c r="D149" s="213" t="s">
        <v>2228</v>
      </c>
      <c r="E149" s="214" t="s">
        <v>1388</v>
      </c>
      <c r="F149" s="215" t="s">
        <v>1886</v>
      </c>
      <c r="G149" s="230"/>
      <c r="H149" s="204"/>
    </row>
    <row r="150" spans="1:8" ht="17.25" thickBot="1">
      <c r="B150" s="211" t="s">
        <v>1230</v>
      </c>
      <c r="C150" s="212" t="s">
        <v>1231</v>
      </c>
      <c r="D150" s="213" t="s">
        <v>2242</v>
      </c>
      <c r="E150" s="214" t="s">
        <v>1368</v>
      </c>
      <c r="F150" s="215" t="s">
        <v>1886</v>
      </c>
      <c r="G150" s="230"/>
      <c r="H150" s="204"/>
    </row>
    <row r="151" spans="1:8" s="44" customFormat="1" ht="17.25" thickBot="1">
      <c r="A151" s="8"/>
      <c r="B151" s="341" t="s">
        <v>2828</v>
      </c>
      <c r="C151" s="342"/>
      <c r="D151" s="342"/>
      <c r="E151" s="342"/>
      <c r="F151" s="342"/>
      <c r="G151" s="345"/>
      <c r="H151" s="204"/>
    </row>
    <row r="152" spans="1:8">
      <c r="B152" s="211" t="s">
        <v>969</v>
      </c>
      <c r="C152" s="212" t="s">
        <v>2829</v>
      </c>
      <c r="D152" s="213" t="s">
        <v>1393</v>
      </c>
      <c r="E152" s="214" t="s">
        <v>1368</v>
      </c>
      <c r="F152" s="215" t="s">
        <v>1886</v>
      </c>
      <c r="G152" s="230"/>
      <c r="H152" s="204"/>
    </row>
    <row r="153" spans="1:8">
      <c r="B153" s="211" t="s">
        <v>970</v>
      </c>
      <c r="C153" s="212" t="s">
        <v>2830</v>
      </c>
      <c r="D153" s="213" t="s">
        <v>1574</v>
      </c>
      <c r="E153" s="214" t="s">
        <v>1368</v>
      </c>
      <c r="F153" s="215" t="s">
        <v>1886</v>
      </c>
      <c r="G153" s="230"/>
      <c r="H153" s="204"/>
    </row>
    <row r="154" spans="1:8">
      <c r="B154" s="211" t="s">
        <v>971</v>
      </c>
      <c r="C154" s="212" t="s">
        <v>2831</v>
      </c>
      <c r="D154" s="213" t="s">
        <v>1367</v>
      </c>
      <c r="E154" s="214" t="s">
        <v>1368</v>
      </c>
      <c r="F154" s="215" t="s">
        <v>1886</v>
      </c>
      <c r="G154" s="230"/>
      <c r="H154" s="204"/>
    </row>
    <row r="155" spans="1:8">
      <c r="B155" s="211" t="s">
        <v>972</v>
      </c>
      <c r="C155" s="212" t="s">
        <v>2832</v>
      </c>
      <c r="D155" s="213" t="s">
        <v>2346</v>
      </c>
      <c r="E155" s="214" t="s">
        <v>2717</v>
      </c>
      <c r="F155" s="215" t="s">
        <v>1886</v>
      </c>
      <c r="G155" s="230"/>
      <c r="H155" s="204"/>
    </row>
    <row r="156" spans="1:8">
      <c r="B156" s="211" t="s">
        <v>973</v>
      </c>
      <c r="C156" s="212" t="s">
        <v>2833</v>
      </c>
      <c r="D156" s="213" t="s">
        <v>1426</v>
      </c>
      <c r="E156" s="214" t="s">
        <v>2084</v>
      </c>
      <c r="F156" s="215" t="s">
        <v>1886</v>
      </c>
      <c r="G156" s="230"/>
      <c r="H156" s="204"/>
    </row>
    <row r="157" spans="1:8" ht="17.25" thickBot="1">
      <c r="B157" s="211" t="s">
        <v>974</v>
      </c>
      <c r="C157" s="212" t="s">
        <v>2834</v>
      </c>
      <c r="D157" s="213" t="s">
        <v>1426</v>
      </c>
      <c r="E157" s="214" t="s">
        <v>2084</v>
      </c>
      <c r="F157" s="215" t="s">
        <v>1886</v>
      </c>
      <c r="G157" s="230"/>
      <c r="H157" s="204"/>
    </row>
    <row r="158" spans="1:8" s="44" customFormat="1" ht="17.25" thickBot="1">
      <c r="A158" s="8"/>
      <c r="B158" s="341" t="s">
        <v>2835</v>
      </c>
      <c r="C158" s="342"/>
      <c r="D158" s="342"/>
      <c r="E158" s="342"/>
      <c r="F158" s="342"/>
      <c r="G158" s="345"/>
      <c r="H158" s="204"/>
    </row>
    <row r="159" spans="1:8">
      <c r="B159" s="211" t="s">
        <v>1232</v>
      </c>
      <c r="C159" s="212" t="s">
        <v>1233</v>
      </c>
      <c r="D159" s="213" t="s">
        <v>2242</v>
      </c>
      <c r="E159" s="214" t="s">
        <v>1368</v>
      </c>
      <c r="F159" s="215" t="s">
        <v>1886</v>
      </c>
      <c r="G159" s="230"/>
      <c r="H159" s="204"/>
    </row>
    <row r="160" spans="1:8">
      <c r="B160" s="211" t="s">
        <v>2836</v>
      </c>
      <c r="C160" s="212" t="s">
        <v>2837</v>
      </c>
      <c r="D160" s="213" t="s">
        <v>2231</v>
      </c>
      <c r="E160" s="214" t="s">
        <v>1943</v>
      </c>
      <c r="F160" s="215"/>
      <c r="G160" s="230"/>
      <c r="H160" s="204"/>
    </row>
    <row r="161" spans="1:8">
      <c r="B161" s="211" t="s">
        <v>2838</v>
      </c>
      <c r="C161" s="212" t="s">
        <v>2839</v>
      </c>
      <c r="D161" s="213" t="s">
        <v>2234</v>
      </c>
      <c r="E161" s="214" t="s">
        <v>1943</v>
      </c>
      <c r="F161" s="215"/>
      <c r="G161" s="230"/>
      <c r="H161" s="204"/>
    </row>
    <row r="162" spans="1:8">
      <c r="B162" s="211" t="s">
        <v>2840</v>
      </c>
      <c r="C162" s="212" t="s">
        <v>2841</v>
      </c>
      <c r="D162" s="213" t="s">
        <v>1522</v>
      </c>
      <c r="E162" s="214" t="s">
        <v>1943</v>
      </c>
      <c r="F162" s="215"/>
      <c r="G162" s="230"/>
      <c r="H162" s="204"/>
    </row>
    <row r="163" spans="1:8">
      <c r="B163" s="211" t="s">
        <v>2842</v>
      </c>
      <c r="C163" s="212" t="s">
        <v>2843</v>
      </c>
      <c r="D163" s="213" t="s">
        <v>1522</v>
      </c>
      <c r="E163" s="214" t="s">
        <v>1943</v>
      </c>
      <c r="F163" s="215"/>
      <c r="G163" s="230"/>
      <c r="H163" s="204"/>
    </row>
    <row r="164" spans="1:8">
      <c r="B164" s="211" t="s">
        <v>2844</v>
      </c>
      <c r="C164" s="212" t="s">
        <v>2845</v>
      </c>
      <c r="D164" s="213" t="s">
        <v>2235</v>
      </c>
      <c r="E164" s="214" t="s">
        <v>1943</v>
      </c>
      <c r="F164" s="215"/>
      <c r="G164" s="230"/>
      <c r="H164" s="204"/>
    </row>
    <row r="165" spans="1:8">
      <c r="B165" s="211" t="s">
        <v>894</v>
      </c>
      <c r="C165" s="212" t="s">
        <v>895</v>
      </c>
      <c r="D165" s="213" t="s">
        <v>1526</v>
      </c>
      <c r="E165" s="214" t="s">
        <v>2283</v>
      </c>
      <c r="F165" s="215"/>
      <c r="G165" s="230"/>
      <c r="H165" s="204"/>
    </row>
    <row r="166" spans="1:8">
      <c r="B166" s="235" t="s">
        <v>2846</v>
      </c>
      <c r="C166" s="212" t="s">
        <v>1312</v>
      </c>
      <c r="D166" s="213" t="s">
        <v>2326</v>
      </c>
      <c r="E166" s="4" t="s">
        <v>2232</v>
      </c>
      <c r="F166" s="236" t="s">
        <v>1886</v>
      </c>
      <c r="G166" s="346"/>
      <c r="H166" s="238"/>
    </row>
    <row r="167" spans="1:8">
      <c r="B167" s="235" t="s">
        <v>1288</v>
      </c>
      <c r="C167" s="212" t="s">
        <v>1313</v>
      </c>
      <c r="D167" s="213" t="s">
        <v>1531</v>
      </c>
      <c r="E167" s="4" t="s">
        <v>2232</v>
      </c>
      <c r="F167" s="236"/>
      <c r="G167" s="346"/>
      <c r="H167" s="238"/>
    </row>
    <row r="168" spans="1:8">
      <c r="B168" s="235" t="s">
        <v>285</v>
      </c>
      <c r="C168" s="212" t="s">
        <v>1314</v>
      </c>
      <c r="D168" s="213" t="s">
        <v>2228</v>
      </c>
      <c r="E168" s="4" t="s">
        <v>2229</v>
      </c>
      <c r="F168" s="236"/>
      <c r="G168" s="346"/>
      <c r="H168" s="238"/>
    </row>
    <row r="169" spans="1:8">
      <c r="B169" s="235" t="s">
        <v>2847</v>
      </c>
      <c r="C169" s="212" t="s">
        <v>1315</v>
      </c>
      <c r="D169" s="213" t="s">
        <v>2237</v>
      </c>
      <c r="E169" s="4" t="s">
        <v>2233</v>
      </c>
      <c r="F169" s="236"/>
      <c r="G169" s="346"/>
      <c r="H169" s="238"/>
    </row>
    <row r="170" spans="1:8" ht="17.25" thickBot="1">
      <c r="B170" s="211" t="s">
        <v>2848</v>
      </c>
      <c r="C170" s="212" t="s">
        <v>2849</v>
      </c>
      <c r="D170" s="213" t="s">
        <v>1574</v>
      </c>
      <c r="E170" s="214" t="s">
        <v>1357</v>
      </c>
      <c r="F170" s="215" t="s">
        <v>1886</v>
      </c>
      <c r="G170" s="231"/>
      <c r="H170" s="204"/>
    </row>
    <row r="171" spans="1:8" s="44" customFormat="1" ht="17.25" thickBot="1">
      <c r="A171" s="8"/>
      <c r="B171" s="341" t="s">
        <v>2355</v>
      </c>
      <c r="C171" s="342"/>
      <c r="D171" s="342"/>
      <c r="E171" s="342"/>
      <c r="F171" s="342"/>
      <c r="G171" s="343"/>
      <c r="H171" s="204"/>
    </row>
    <row r="172" spans="1:8" ht="17.25" thickBot="1">
      <c r="B172" s="205" t="s">
        <v>2850</v>
      </c>
      <c r="C172" s="206" t="s">
        <v>2851</v>
      </c>
      <c r="D172" s="207" t="s">
        <v>1356</v>
      </c>
      <c r="E172" s="208" t="s">
        <v>1943</v>
      </c>
      <c r="F172" s="209" t="s">
        <v>1886</v>
      </c>
      <c r="G172" s="239" t="s">
        <v>2351</v>
      </c>
      <c r="H172" s="204"/>
    </row>
    <row r="173" spans="1:8" s="44" customFormat="1" ht="17.25" thickBot="1">
      <c r="A173" s="8"/>
      <c r="B173" s="341" t="s">
        <v>2852</v>
      </c>
      <c r="C173" s="342"/>
      <c r="D173" s="342"/>
      <c r="E173" s="342"/>
      <c r="F173" s="342"/>
      <c r="G173" s="345"/>
      <c r="H173" s="204"/>
    </row>
    <row r="174" spans="1:8">
      <c r="B174" s="211" t="s">
        <v>2853</v>
      </c>
      <c r="C174" s="212" t="s">
        <v>2854</v>
      </c>
      <c r="D174" s="213" t="s">
        <v>2228</v>
      </c>
      <c r="E174" s="214" t="s">
        <v>1388</v>
      </c>
      <c r="F174" s="215" t="s">
        <v>1886</v>
      </c>
      <c r="G174" s="230"/>
      <c r="H174" s="204"/>
    </row>
    <row r="175" spans="1:8" ht="17.25" thickBot="1">
      <c r="B175" s="211" t="s">
        <v>1234</v>
      </c>
      <c r="C175" s="212" t="s">
        <v>1235</v>
      </c>
      <c r="D175" s="213" t="s">
        <v>2242</v>
      </c>
      <c r="E175" s="214" t="s">
        <v>1368</v>
      </c>
      <c r="F175" s="215" t="s">
        <v>1886</v>
      </c>
      <c r="G175" s="230"/>
      <c r="H175" s="204"/>
    </row>
    <row r="176" spans="1:8" s="44" customFormat="1" ht="17.25" thickBot="1">
      <c r="A176" s="8"/>
      <c r="B176" s="341" t="s">
        <v>2855</v>
      </c>
      <c r="C176" s="342"/>
      <c r="D176" s="342"/>
      <c r="E176" s="342"/>
      <c r="F176" s="342"/>
      <c r="G176" s="345"/>
      <c r="H176" s="204"/>
    </row>
    <row r="177" spans="1:8">
      <c r="B177" s="211" t="s">
        <v>978</v>
      </c>
      <c r="C177" s="212" t="s">
        <v>2856</v>
      </c>
      <c r="D177" s="213" t="s">
        <v>1393</v>
      </c>
      <c r="E177" s="214" t="s">
        <v>1368</v>
      </c>
      <c r="F177" s="215" t="s">
        <v>1886</v>
      </c>
      <c r="G177" s="230"/>
      <c r="H177" s="204"/>
    </row>
    <row r="178" spans="1:8">
      <c r="B178" s="211" t="s">
        <v>979</v>
      </c>
      <c r="C178" s="212" t="s">
        <v>2857</v>
      </c>
      <c r="D178" s="213" t="s">
        <v>1574</v>
      </c>
      <c r="E178" s="214" t="s">
        <v>1368</v>
      </c>
      <c r="F178" s="215" t="s">
        <v>1886</v>
      </c>
      <c r="G178" s="230"/>
      <c r="H178" s="204"/>
    </row>
    <row r="179" spans="1:8">
      <c r="B179" s="211" t="s">
        <v>980</v>
      </c>
      <c r="C179" s="212" t="s">
        <v>2858</v>
      </c>
      <c r="D179" s="213" t="s">
        <v>1367</v>
      </c>
      <c r="E179" s="214" t="s">
        <v>1368</v>
      </c>
      <c r="F179" s="215" t="s">
        <v>1886</v>
      </c>
      <c r="G179" s="230"/>
      <c r="H179" s="204"/>
    </row>
    <row r="180" spans="1:8">
      <c r="B180" s="211" t="s">
        <v>981</v>
      </c>
      <c r="C180" s="212" t="s">
        <v>2859</v>
      </c>
      <c r="D180" s="213" t="s">
        <v>2346</v>
      </c>
      <c r="E180" s="214" t="s">
        <v>2717</v>
      </c>
      <c r="F180" s="215" t="s">
        <v>1886</v>
      </c>
      <c r="G180" s="230"/>
      <c r="H180" s="204"/>
    </row>
    <row r="181" spans="1:8">
      <c r="B181" s="211" t="s">
        <v>982</v>
      </c>
      <c r="C181" s="212" t="s">
        <v>2860</v>
      </c>
      <c r="D181" s="213" t="s">
        <v>1426</v>
      </c>
      <c r="E181" s="214" t="s">
        <v>2084</v>
      </c>
      <c r="F181" s="215" t="s">
        <v>1886</v>
      </c>
      <c r="G181" s="230"/>
      <c r="H181" s="204"/>
    </row>
    <row r="182" spans="1:8" ht="17.25" thickBot="1">
      <c r="B182" s="211" t="s">
        <v>983</v>
      </c>
      <c r="C182" s="212" t="s">
        <v>2861</v>
      </c>
      <c r="D182" s="213" t="s">
        <v>1426</v>
      </c>
      <c r="E182" s="214" t="s">
        <v>2084</v>
      </c>
      <c r="F182" s="215" t="s">
        <v>1886</v>
      </c>
      <c r="G182" s="230"/>
      <c r="H182" s="204"/>
    </row>
    <row r="183" spans="1:8" s="44" customFormat="1" ht="17.25" thickBot="1">
      <c r="A183" s="8"/>
      <c r="B183" s="341" t="s">
        <v>2862</v>
      </c>
      <c r="C183" s="342"/>
      <c r="D183" s="342"/>
      <c r="E183" s="342"/>
      <c r="F183" s="342"/>
      <c r="G183" s="345"/>
      <c r="H183" s="204"/>
    </row>
    <row r="184" spans="1:8">
      <c r="B184" s="211" t="s">
        <v>1236</v>
      </c>
      <c r="C184" s="212" t="s">
        <v>1237</v>
      </c>
      <c r="D184" s="213" t="s">
        <v>2242</v>
      </c>
      <c r="E184" s="214" t="s">
        <v>1368</v>
      </c>
      <c r="F184" s="215" t="s">
        <v>1886</v>
      </c>
      <c r="G184" s="230"/>
      <c r="H184" s="204"/>
    </row>
    <row r="185" spans="1:8">
      <c r="B185" s="211" t="s">
        <v>2863</v>
      </c>
      <c r="C185" s="212" t="s">
        <v>2864</v>
      </c>
      <c r="D185" s="213" t="s">
        <v>2231</v>
      </c>
      <c r="E185" s="214" t="s">
        <v>1943</v>
      </c>
      <c r="F185" s="215"/>
      <c r="G185" s="230"/>
      <c r="H185" s="204"/>
    </row>
    <row r="186" spans="1:8">
      <c r="B186" s="211" t="s">
        <v>2865</v>
      </c>
      <c r="C186" s="212" t="s">
        <v>2866</v>
      </c>
      <c r="D186" s="213" t="s">
        <v>2234</v>
      </c>
      <c r="E186" s="214" t="s">
        <v>1943</v>
      </c>
      <c r="F186" s="215"/>
      <c r="G186" s="230"/>
      <c r="H186" s="204"/>
    </row>
    <row r="187" spans="1:8">
      <c r="B187" s="211" t="s">
        <v>2867</v>
      </c>
      <c r="C187" s="212" t="s">
        <v>2868</v>
      </c>
      <c r="D187" s="213" t="s">
        <v>1522</v>
      </c>
      <c r="E187" s="214" t="s">
        <v>1943</v>
      </c>
      <c r="F187" s="215"/>
      <c r="G187" s="230"/>
      <c r="H187" s="204"/>
    </row>
    <row r="188" spans="1:8">
      <c r="B188" s="211" t="s">
        <v>2869</v>
      </c>
      <c r="C188" s="212" t="s">
        <v>2870</v>
      </c>
      <c r="D188" s="213" t="s">
        <v>1522</v>
      </c>
      <c r="E188" s="214" t="s">
        <v>1943</v>
      </c>
      <c r="F188" s="215"/>
      <c r="G188" s="230"/>
      <c r="H188" s="204"/>
    </row>
    <row r="189" spans="1:8">
      <c r="B189" s="211" t="s">
        <v>2871</v>
      </c>
      <c r="C189" s="212" t="s">
        <v>2872</v>
      </c>
      <c r="D189" s="213" t="s">
        <v>2235</v>
      </c>
      <c r="E189" s="214" t="s">
        <v>1943</v>
      </c>
      <c r="F189" s="215"/>
      <c r="G189" s="230"/>
      <c r="H189" s="204"/>
    </row>
    <row r="190" spans="1:8">
      <c r="B190" s="211" t="s">
        <v>896</v>
      </c>
      <c r="C190" s="212" t="s">
        <v>897</v>
      </c>
      <c r="D190" s="213" t="s">
        <v>1526</v>
      </c>
      <c r="E190" s="214" t="s">
        <v>2283</v>
      </c>
      <c r="F190" s="215"/>
      <c r="G190" s="230"/>
      <c r="H190" s="204"/>
    </row>
    <row r="191" spans="1:8">
      <c r="B191" s="235" t="s">
        <v>2873</v>
      </c>
      <c r="C191" s="212" t="s">
        <v>1316</v>
      </c>
      <c r="D191" s="213" t="s">
        <v>2326</v>
      </c>
      <c r="E191" s="4" t="s">
        <v>2232</v>
      </c>
      <c r="F191" s="236" t="s">
        <v>1886</v>
      </c>
      <c r="G191" s="346"/>
      <c r="H191" s="238"/>
    </row>
    <row r="192" spans="1:8">
      <c r="B192" s="235" t="s">
        <v>1289</v>
      </c>
      <c r="C192" s="212" t="s">
        <v>1317</v>
      </c>
      <c r="D192" s="213" t="s">
        <v>1531</v>
      </c>
      <c r="E192" s="4" t="s">
        <v>2232</v>
      </c>
      <c r="F192" s="236"/>
      <c r="G192" s="346"/>
      <c r="H192" s="238"/>
    </row>
    <row r="193" spans="1:8">
      <c r="B193" s="235" t="s">
        <v>288</v>
      </c>
      <c r="C193" s="212" t="s">
        <v>1318</v>
      </c>
      <c r="D193" s="213" t="s">
        <v>2228</v>
      </c>
      <c r="E193" s="4" t="s">
        <v>2229</v>
      </c>
      <c r="F193" s="236"/>
      <c r="G193" s="346"/>
      <c r="H193" s="238"/>
    </row>
    <row r="194" spans="1:8">
      <c r="B194" s="235" t="s">
        <v>2874</v>
      </c>
      <c r="C194" s="212" t="s">
        <v>1319</v>
      </c>
      <c r="D194" s="213" t="s">
        <v>2237</v>
      </c>
      <c r="E194" s="4" t="s">
        <v>2233</v>
      </c>
      <c r="F194" s="236"/>
      <c r="G194" s="346"/>
      <c r="H194" s="238"/>
    </row>
    <row r="195" spans="1:8" ht="17.25" thickBot="1">
      <c r="B195" s="211" t="s">
        <v>2875</v>
      </c>
      <c r="C195" s="212" t="s">
        <v>2876</v>
      </c>
      <c r="D195" s="213" t="s">
        <v>1574</v>
      </c>
      <c r="E195" s="214" t="s">
        <v>1357</v>
      </c>
      <c r="F195" s="215" t="s">
        <v>1886</v>
      </c>
      <c r="G195" s="231"/>
      <c r="H195" s="204"/>
    </row>
    <row r="196" spans="1:8" s="44" customFormat="1" ht="17.25" thickBot="1">
      <c r="A196" s="8"/>
      <c r="B196" s="341" t="s">
        <v>2356</v>
      </c>
      <c r="C196" s="342"/>
      <c r="D196" s="342"/>
      <c r="E196" s="342"/>
      <c r="F196" s="342"/>
      <c r="G196" s="343"/>
      <c r="H196" s="204"/>
    </row>
    <row r="197" spans="1:8" ht="17.25" thickBot="1">
      <c r="B197" s="205" t="s">
        <v>2877</v>
      </c>
      <c r="C197" s="206" t="s">
        <v>2878</v>
      </c>
      <c r="D197" s="207" t="s">
        <v>1356</v>
      </c>
      <c r="E197" s="208" t="s">
        <v>1943</v>
      </c>
      <c r="F197" s="209" t="s">
        <v>1886</v>
      </c>
      <c r="G197" s="239" t="s">
        <v>2351</v>
      </c>
      <c r="H197" s="204"/>
    </row>
    <row r="198" spans="1:8" s="44" customFormat="1" ht="17.25" thickBot="1">
      <c r="A198" s="8"/>
      <c r="B198" s="341" t="s">
        <v>2879</v>
      </c>
      <c r="C198" s="342"/>
      <c r="D198" s="342"/>
      <c r="E198" s="342"/>
      <c r="F198" s="342"/>
      <c r="G198" s="345"/>
      <c r="H198" s="204"/>
    </row>
    <row r="199" spans="1:8">
      <c r="B199" s="211" t="s">
        <v>2880</v>
      </c>
      <c r="C199" s="212" t="s">
        <v>2881</v>
      </c>
      <c r="D199" s="213" t="s">
        <v>2228</v>
      </c>
      <c r="E199" s="214" t="s">
        <v>1388</v>
      </c>
      <c r="F199" s="215" t="s">
        <v>1886</v>
      </c>
      <c r="G199" s="230"/>
      <c r="H199" s="204"/>
    </row>
    <row r="200" spans="1:8" ht="17.25" thickBot="1">
      <c r="B200" s="211" t="s">
        <v>1238</v>
      </c>
      <c r="C200" s="212" t="s">
        <v>1239</v>
      </c>
      <c r="D200" s="213" t="s">
        <v>2242</v>
      </c>
      <c r="E200" s="214" t="s">
        <v>1368</v>
      </c>
      <c r="F200" s="215" t="s">
        <v>1886</v>
      </c>
      <c r="G200" s="230"/>
      <c r="H200" s="204"/>
    </row>
    <row r="201" spans="1:8" s="44" customFormat="1" ht="17.25" thickBot="1">
      <c r="A201" s="8"/>
      <c r="B201" s="341" t="s">
        <v>2882</v>
      </c>
      <c r="C201" s="342"/>
      <c r="D201" s="342"/>
      <c r="E201" s="342"/>
      <c r="F201" s="342"/>
      <c r="G201" s="345"/>
      <c r="H201" s="204"/>
    </row>
    <row r="202" spans="1:8">
      <c r="B202" s="211" t="s">
        <v>987</v>
      </c>
      <c r="C202" s="212" t="s">
        <v>2883</v>
      </c>
      <c r="D202" s="213" t="s">
        <v>1393</v>
      </c>
      <c r="E202" s="214" t="s">
        <v>1368</v>
      </c>
      <c r="F202" s="215" t="s">
        <v>1886</v>
      </c>
      <c r="G202" s="230"/>
      <c r="H202" s="204"/>
    </row>
    <row r="203" spans="1:8">
      <c r="B203" s="211" t="s">
        <v>988</v>
      </c>
      <c r="C203" s="212" t="s">
        <v>2884</v>
      </c>
      <c r="D203" s="213" t="s">
        <v>1574</v>
      </c>
      <c r="E203" s="214" t="s">
        <v>1368</v>
      </c>
      <c r="F203" s="215" t="s">
        <v>1886</v>
      </c>
      <c r="G203" s="230"/>
      <c r="H203" s="204"/>
    </row>
    <row r="204" spans="1:8">
      <c r="B204" s="211" t="s">
        <v>989</v>
      </c>
      <c r="C204" s="212" t="s">
        <v>2885</v>
      </c>
      <c r="D204" s="213" t="s">
        <v>1367</v>
      </c>
      <c r="E204" s="214" t="s">
        <v>1368</v>
      </c>
      <c r="F204" s="215" t="s">
        <v>1886</v>
      </c>
      <c r="G204" s="230"/>
      <c r="H204" s="204"/>
    </row>
    <row r="205" spans="1:8">
      <c r="B205" s="211" t="s">
        <v>990</v>
      </c>
      <c r="C205" s="212" t="s">
        <v>2886</v>
      </c>
      <c r="D205" s="213" t="s">
        <v>2346</v>
      </c>
      <c r="E205" s="214" t="s">
        <v>2717</v>
      </c>
      <c r="F205" s="215" t="s">
        <v>1886</v>
      </c>
      <c r="G205" s="230"/>
      <c r="H205" s="204"/>
    </row>
    <row r="206" spans="1:8">
      <c r="B206" s="211" t="s">
        <v>991</v>
      </c>
      <c r="C206" s="212" t="s">
        <v>2887</v>
      </c>
      <c r="D206" s="213" t="s">
        <v>1426</v>
      </c>
      <c r="E206" s="214" t="s">
        <v>2084</v>
      </c>
      <c r="F206" s="215" t="s">
        <v>1886</v>
      </c>
      <c r="G206" s="230"/>
      <c r="H206" s="204"/>
    </row>
    <row r="207" spans="1:8" ht="17.25" thickBot="1">
      <c r="B207" s="211" t="s">
        <v>992</v>
      </c>
      <c r="C207" s="212" t="s">
        <v>2888</v>
      </c>
      <c r="D207" s="213" t="s">
        <v>1426</v>
      </c>
      <c r="E207" s="214" t="s">
        <v>2084</v>
      </c>
      <c r="F207" s="215" t="s">
        <v>1886</v>
      </c>
      <c r="G207" s="230"/>
      <c r="H207" s="204"/>
    </row>
    <row r="208" spans="1:8" s="44" customFormat="1" ht="17.25" thickBot="1">
      <c r="A208" s="8"/>
      <c r="B208" s="341" t="s">
        <v>2889</v>
      </c>
      <c r="C208" s="342"/>
      <c r="D208" s="342"/>
      <c r="E208" s="342"/>
      <c r="F208" s="342"/>
      <c r="G208" s="345"/>
      <c r="H208" s="204"/>
    </row>
    <row r="209" spans="1:8">
      <c r="B209" s="211" t="s">
        <v>1240</v>
      </c>
      <c r="C209" s="212" t="s">
        <v>1241</v>
      </c>
      <c r="D209" s="213" t="s">
        <v>2242</v>
      </c>
      <c r="E209" s="214" t="s">
        <v>1368</v>
      </c>
      <c r="F209" s="215" t="s">
        <v>1886</v>
      </c>
      <c r="G209" s="230"/>
      <c r="H209" s="204"/>
    </row>
    <row r="210" spans="1:8">
      <c r="B210" s="211" t="s">
        <v>2890</v>
      </c>
      <c r="C210" s="212" t="s">
        <v>2891</v>
      </c>
      <c r="D210" s="213" t="s">
        <v>2231</v>
      </c>
      <c r="E210" s="214" t="s">
        <v>1943</v>
      </c>
      <c r="F210" s="215"/>
      <c r="G210" s="230"/>
      <c r="H210" s="204"/>
    </row>
    <row r="211" spans="1:8">
      <c r="B211" s="211" t="s">
        <v>2892</v>
      </c>
      <c r="C211" s="212" t="s">
        <v>2893</v>
      </c>
      <c r="D211" s="213" t="s">
        <v>2234</v>
      </c>
      <c r="E211" s="214" t="s">
        <v>1943</v>
      </c>
      <c r="F211" s="215"/>
      <c r="G211" s="230"/>
      <c r="H211" s="204"/>
    </row>
    <row r="212" spans="1:8">
      <c r="B212" s="211" t="s">
        <v>2894</v>
      </c>
      <c r="C212" s="212" t="s">
        <v>2895</v>
      </c>
      <c r="D212" s="213" t="s">
        <v>1522</v>
      </c>
      <c r="E212" s="214" t="s">
        <v>1943</v>
      </c>
      <c r="F212" s="215"/>
      <c r="G212" s="230"/>
      <c r="H212" s="204"/>
    </row>
    <row r="213" spans="1:8">
      <c r="B213" s="211" t="s">
        <v>2896</v>
      </c>
      <c r="C213" s="212" t="s">
        <v>2897</v>
      </c>
      <c r="D213" s="213" t="s">
        <v>1522</v>
      </c>
      <c r="E213" s="214" t="s">
        <v>1943</v>
      </c>
      <c r="F213" s="215"/>
      <c r="G213" s="230"/>
      <c r="H213" s="204"/>
    </row>
    <row r="214" spans="1:8">
      <c r="B214" s="211" t="s">
        <v>2898</v>
      </c>
      <c r="C214" s="212" t="s">
        <v>2899</v>
      </c>
      <c r="D214" s="213" t="s">
        <v>2235</v>
      </c>
      <c r="E214" s="214" t="s">
        <v>1943</v>
      </c>
      <c r="F214" s="215"/>
      <c r="G214" s="230"/>
      <c r="H214" s="204"/>
    </row>
    <row r="215" spans="1:8">
      <c r="B215" s="211" t="s">
        <v>898</v>
      </c>
      <c r="C215" s="212" t="s">
        <v>899</v>
      </c>
      <c r="D215" s="213" t="s">
        <v>1526</v>
      </c>
      <c r="E215" s="214" t="s">
        <v>2283</v>
      </c>
      <c r="F215" s="215"/>
      <c r="G215" s="230"/>
      <c r="H215" s="204"/>
    </row>
    <row r="216" spans="1:8">
      <c r="B216" s="235" t="s">
        <v>2900</v>
      </c>
      <c r="C216" s="212" t="s">
        <v>1320</v>
      </c>
      <c r="D216" s="213" t="s">
        <v>2326</v>
      </c>
      <c r="E216" s="4" t="s">
        <v>2232</v>
      </c>
      <c r="F216" s="236" t="s">
        <v>1886</v>
      </c>
      <c r="G216" s="346"/>
      <c r="H216" s="238"/>
    </row>
    <row r="217" spans="1:8">
      <c r="B217" s="235" t="s">
        <v>1290</v>
      </c>
      <c r="C217" s="212" t="s">
        <v>1321</v>
      </c>
      <c r="D217" s="213" t="s">
        <v>1531</v>
      </c>
      <c r="E217" s="4" t="s">
        <v>2232</v>
      </c>
      <c r="F217" s="236"/>
      <c r="G217" s="346"/>
      <c r="H217" s="238"/>
    </row>
    <row r="218" spans="1:8">
      <c r="B218" s="235" t="s">
        <v>291</v>
      </c>
      <c r="C218" s="212" t="s">
        <v>1322</v>
      </c>
      <c r="D218" s="213" t="s">
        <v>2228</v>
      </c>
      <c r="E218" s="4" t="s">
        <v>2229</v>
      </c>
      <c r="F218" s="236"/>
      <c r="G218" s="346"/>
      <c r="H218" s="238"/>
    </row>
    <row r="219" spans="1:8">
      <c r="B219" s="235" t="s">
        <v>2901</v>
      </c>
      <c r="C219" s="212" t="s">
        <v>1323</v>
      </c>
      <c r="D219" s="213" t="s">
        <v>2237</v>
      </c>
      <c r="E219" s="4" t="s">
        <v>2233</v>
      </c>
      <c r="F219" s="236"/>
      <c r="G219" s="346"/>
      <c r="H219" s="238"/>
    </row>
    <row r="220" spans="1:8" ht="17.25" thickBot="1">
      <c r="B220" s="211" t="s">
        <v>2902</v>
      </c>
      <c r="C220" s="212" t="s">
        <v>2903</v>
      </c>
      <c r="D220" s="213" t="s">
        <v>1574</v>
      </c>
      <c r="E220" s="214" t="s">
        <v>1357</v>
      </c>
      <c r="F220" s="215" t="s">
        <v>1886</v>
      </c>
      <c r="G220" s="231"/>
      <c r="H220" s="204"/>
    </row>
    <row r="221" spans="1:8" s="44" customFormat="1" ht="17.25" thickBot="1">
      <c r="A221" s="8"/>
      <c r="B221" s="341" t="s">
        <v>2357</v>
      </c>
      <c r="C221" s="342"/>
      <c r="D221" s="342"/>
      <c r="E221" s="342"/>
      <c r="F221" s="342"/>
      <c r="G221" s="343"/>
      <c r="H221" s="204"/>
    </row>
    <row r="222" spans="1:8" ht="17.25" thickBot="1">
      <c r="B222" s="205" t="s">
        <v>2904</v>
      </c>
      <c r="C222" s="206" t="s">
        <v>2905</v>
      </c>
      <c r="D222" s="207" t="s">
        <v>1356</v>
      </c>
      <c r="E222" s="208" t="s">
        <v>1943</v>
      </c>
      <c r="F222" s="209" t="s">
        <v>1886</v>
      </c>
      <c r="G222" s="239" t="s">
        <v>2351</v>
      </c>
      <c r="H222" s="204"/>
    </row>
    <row r="223" spans="1:8" s="44" customFormat="1" ht="17.25" thickBot="1">
      <c r="A223" s="8"/>
      <c r="B223" s="341" t="s">
        <v>2906</v>
      </c>
      <c r="C223" s="342"/>
      <c r="D223" s="342"/>
      <c r="E223" s="342"/>
      <c r="F223" s="342"/>
      <c r="G223" s="345"/>
      <c r="H223" s="204"/>
    </row>
    <row r="224" spans="1:8">
      <c r="B224" s="211" t="s">
        <v>2907</v>
      </c>
      <c r="C224" s="212" t="s">
        <v>2908</v>
      </c>
      <c r="D224" s="213" t="s">
        <v>2228</v>
      </c>
      <c r="E224" s="214" t="s">
        <v>1388</v>
      </c>
      <c r="F224" s="215" t="s">
        <v>1886</v>
      </c>
      <c r="G224" s="230"/>
      <c r="H224" s="204"/>
    </row>
    <row r="225" spans="1:8" ht="17.25" thickBot="1">
      <c r="B225" s="211" t="s">
        <v>1242</v>
      </c>
      <c r="C225" s="212" t="s">
        <v>1243</v>
      </c>
      <c r="D225" s="213" t="s">
        <v>2242</v>
      </c>
      <c r="E225" s="214" t="s">
        <v>1368</v>
      </c>
      <c r="F225" s="215" t="s">
        <v>1886</v>
      </c>
      <c r="G225" s="230"/>
      <c r="H225" s="204"/>
    </row>
    <row r="226" spans="1:8" s="44" customFormat="1" ht="17.25" thickBot="1">
      <c r="A226" s="8"/>
      <c r="B226" s="341" t="s">
        <v>2909</v>
      </c>
      <c r="C226" s="342"/>
      <c r="D226" s="342"/>
      <c r="E226" s="342"/>
      <c r="F226" s="342"/>
      <c r="G226" s="345"/>
      <c r="H226" s="204"/>
    </row>
    <row r="227" spans="1:8">
      <c r="B227" s="211" t="s">
        <v>996</v>
      </c>
      <c r="C227" s="212" t="s">
        <v>2910</v>
      </c>
      <c r="D227" s="213" t="s">
        <v>1393</v>
      </c>
      <c r="E227" s="214" t="s">
        <v>1368</v>
      </c>
      <c r="F227" s="215" t="s">
        <v>1886</v>
      </c>
      <c r="G227" s="230"/>
      <c r="H227" s="204"/>
    </row>
    <row r="228" spans="1:8">
      <c r="B228" s="211" t="s">
        <v>997</v>
      </c>
      <c r="C228" s="212" t="s">
        <v>2911</v>
      </c>
      <c r="D228" s="213" t="s">
        <v>1574</v>
      </c>
      <c r="E228" s="214" t="s">
        <v>1368</v>
      </c>
      <c r="F228" s="215" t="s">
        <v>1886</v>
      </c>
      <c r="G228" s="230"/>
      <c r="H228" s="204"/>
    </row>
    <row r="229" spans="1:8">
      <c r="B229" s="211" t="s">
        <v>998</v>
      </c>
      <c r="C229" s="212" t="s">
        <v>2912</v>
      </c>
      <c r="D229" s="213" t="s">
        <v>1367</v>
      </c>
      <c r="E229" s="214" t="s">
        <v>1368</v>
      </c>
      <c r="F229" s="215" t="s">
        <v>1886</v>
      </c>
      <c r="G229" s="230"/>
      <c r="H229" s="204"/>
    </row>
    <row r="230" spans="1:8">
      <c r="B230" s="211" t="s">
        <v>999</v>
      </c>
      <c r="C230" s="212" t="s">
        <v>2913</v>
      </c>
      <c r="D230" s="213" t="s">
        <v>2346</v>
      </c>
      <c r="E230" s="214" t="s">
        <v>2717</v>
      </c>
      <c r="F230" s="215" t="s">
        <v>1886</v>
      </c>
      <c r="G230" s="230"/>
      <c r="H230" s="204"/>
    </row>
    <row r="231" spans="1:8">
      <c r="B231" s="211" t="s">
        <v>1000</v>
      </c>
      <c r="C231" s="212" t="s">
        <v>2914</v>
      </c>
      <c r="D231" s="213" t="s">
        <v>1426</v>
      </c>
      <c r="E231" s="214" t="s">
        <v>2084</v>
      </c>
      <c r="F231" s="215" t="s">
        <v>1886</v>
      </c>
      <c r="G231" s="230"/>
      <c r="H231" s="204"/>
    </row>
    <row r="232" spans="1:8" ht="17.25" thickBot="1">
      <c r="B232" s="211" t="s">
        <v>1001</v>
      </c>
      <c r="C232" s="212" t="s">
        <v>2915</v>
      </c>
      <c r="D232" s="213" t="s">
        <v>1426</v>
      </c>
      <c r="E232" s="214" t="s">
        <v>2084</v>
      </c>
      <c r="F232" s="215" t="s">
        <v>1886</v>
      </c>
      <c r="G232" s="230"/>
      <c r="H232" s="204"/>
    </row>
    <row r="233" spans="1:8" s="44" customFormat="1" ht="17.25" thickBot="1">
      <c r="A233" s="8"/>
      <c r="B233" s="341" t="s">
        <v>2916</v>
      </c>
      <c r="C233" s="342"/>
      <c r="D233" s="342"/>
      <c r="E233" s="342"/>
      <c r="F233" s="342"/>
      <c r="G233" s="345"/>
      <c r="H233" s="204"/>
    </row>
    <row r="234" spans="1:8">
      <c r="B234" s="211" t="s">
        <v>1244</v>
      </c>
      <c r="C234" s="212" t="s">
        <v>1245</v>
      </c>
      <c r="D234" s="213" t="s">
        <v>2242</v>
      </c>
      <c r="E234" s="214" t="s">
        <v>1368</v>
      </c>
      <c r="F234" s="215" t="s">
        <v>1886</v>
      </c>
      <c r="G234" s="230"/>
      <c r="H234" s="204"/>
    </row>
    <row r="235" spans="1:8">
      <c r="B235" s="211" t="s">
        <v>2917</v>
      </c>
      <c r="C235" s="212" t="s">
        <v>2918</v>
      </c>
      <c r="D235" s="213" t="s">
        <v>2231</v>
      </c>
      <c r="E235" s="214" t="s">
        <v>1943</v>
      </c>
      <c r="F235" s="215"/>
      <c r="G235" s="230"/>
      <c r="H235" s="204"/>
    </row>
    <row r="236" spans="1:8">
      <c r="B236" s="211" t="s">
        <v>2919</v>
      </c>
      <c r="C236" s="212" t="s">
        <v>2920</v>
      </c>
      <c r="D236" s="213" t="s">
        <v>2234</v>
      </c>
      <c r="E236" s="214" t="s">
        <v>1943</v>
      </c>
      <c r="F236" s="215"/>
      <c r="G236" s="230"/>
      <c r="H236" s="204"/>
    </row>
    <row r="237" spans="1:8">
      <c r="B237" s="211" t="s">
        <v>2921</v>
      </c>
      <c r="C237" s="212" t="s">
        <v>2922</v>
      </c>
      <c r="D237" s="213" t="s">
        <v>1522</v>
      </c>
      <c r="E237" s="214" t="s">
        <v>1943</v>
      </c>
      <c r="F237" s="215"/>
      <c r="G237" s="230"/>
      <c r="H237" s="204"/>
    </row>
    <row r="238" spans="1:8">
      <c r="B238" s="211" t="s">
        <v>2923</v>
      </c>
      <c r="C238" s="212" t="s">
        <v>2924</v>
      </c>
      <c r="D238" s="213" t="s">
        <v>1522</v>
      </c>
      <c r="E238" s="214" t="s">
        <v>1943</v>
      </c>
      <c r="F238" s="215"/>
      <c r="G238" s="230"/>
      <c r="H238" s="204"/>
    </row>
    <row r="239" spans="1:8">
      <c r="B239" s="211" t="s">
        <v>2925</v>
      </c>
      <c r="C239" s="212" t="s">
        <v>2926</v>
      </c>
      <c r="D239" s="213" t="s">
        <v>2235</v>
      </c>
      <c r="E239" s="214" t="s">
        <v>1943</v>
      </c>
      <c r="F239" s="215"/>
      <c r="G239" s="230"/>
      <c r="H239" s="204"/>
    </row>
    <row r="240" spans="1:8">
      <c r="B240" s="211" t="s">
        <v>900</v>
      </c>
      <c r="C240" s="212" t="s">
        <v>901</v>
      </c>
      <c r="D240" s="213" t="s">
        <v>1526</v>
      </c>
      <c r="E240" s="214" t="s">
        <v>2283</v>
      </c>
      <c r="F240" s="215"/>
      <c r="G240" s="230"/>
      <c r="H240" s="204"/>
    </row>
    <row r="241" spans="1:8">
      <c r="B241" s="235" t="s">
        <v>2927</v>
      </c>
      <c r="C241" s="212" t="s">
        <v>1324</v>
      </c>
      <c r="D241" s="213" t="s">
        <v>2326</v>
      </c>
      <c r="E241" s="4" t="s">
        <v>2232</v>
      </c>
      <c r="F241" s="236" t="s">
        <v>1886</v>
      </c>
      <c r="G241" s="346"/>
      <c r="H241" s="238"/>
    </row>
    <row r="242" spans="1:8">
      <c r="B242" s="235" t="s">
        <v>1291</v>
      </c>
      <c r="C242" s="212" t="s">
        <v>1325</v>
      </c>
      <c r="D242" s="213" t="s">
        <v>1531</v>
      </c>
      <c r="E242" s="4" t="s">
        <v>2232</v>
      </c>
      <c r="F242" s="236"/>
      <c r="G242" s="346"/>
      <c r="H242" s="238"/>
    </row>
    <row r="243" spans="1:8">
      <c r="B243" s="235" t="s">
        <v>294</v>
      </c>
      <c r="C243" s="212" t="s">
        <v>1326</v>
      </c>
      <c r="D243" s="213" t="s">
        <v>2228</v>
      </c>
      <c r="E243" s="4" t="s">
        <v>2229</v>
      </c>
      <c r="F243" s="236"/>
      <c r="G243" s="346"/>
      <c r="H243" s="238"/>
    </row>
    <row r="244" spans="1:8">
      <c r="B244" s="235" t="s">
        <v>2928</v>
      </c>
      <c r="C244" s="212" t="s">
        <v>1327</v>
      </c>
      <c r="D244" s="213" t="s">
        <v>2237</v>
      </c>
      <c r="E244" s="4" t="s">
        <v>2233</v>
      </c>
      <c r="F244" s="236"/>
      <c r="G244" s="346"/>
      <c r="H244" s="238"/>
    </row>
    <row r="245" spans="1:8" ht="17.25" thickBot="1">
      <c r="B245" s="211" t="s">
        <v>2929</v>
      </c>
      <c r="C245" s="212" t="s">
        <v>2930</v>
      </c>
      <c r="D245" s="213" t="s">
        <v>1574</v>
      </c>
      <c r="E245" s="214" t="s">
        <v>1357</v>
      </c>
      <c r="F245" s="215" t="s">
        <v>1886</v>
      </c>
      <c r="G245" s="231"/>
      <c r="H245" s="204"/>
    </row>
    <row r="246" spans="1:8" s="44" customFormat="1" ht="17.25" thickBot="1">
      <c r="A246" s="8"/>
      <c r="B246" s="341" t="s">
        <v>2358</v>
      </c>
      <c r="C246" s="342"/>
      <c r="D246" s="342"/>
      <c r="E246" s="342"/>
      <c r="F246" s="342"/>
      <c r="G246" s="343"/>
      <c r="H246" s="204"/>
    </row>
    <row r="247" spans="1:8" ht="17.25" thickBot="1">
      <c r="B247" s="205" t="s">
        <v>2931</v>
      </c>
      <c r="C247" s="206" t="s">
        <v>2932</v>
      </c>
      <c r="D247" s="207" t="s">
        <v>1356</v>
      </c>
      <c r="E247" s="208" t="s">
        <v>1943</v>
      </c>
      <c r="F247" s="209" t="s">
        <v>1886</v>
      </c>
      <c r="G247" s="239" t="s">
        <v>2351</v>
      </c>
      <c r="H247" s="204"/>
    </row>
    <row r="248" spans="1:8" s="44" customFormat="1" ht="17.25" thickBot="1">
      <c r="A248" s="8"/>
      <c r="B248" s="341" t="s">
        <v>2933</v>
      </c>
      <c r="C248" s="342"/>
      <c r="D248" s="342"/>
      <c r="E248" s="342"/>
      <c r="F248" s="342"/>
      <c r="G248" s="345"/>
      <c r="H248" s="204"/>
    </row>
    <row r="249" spans="1:8">
      <c r="B249" s="211" t="s">
        <v>2934</v>
      </c>
      <c r="C249" s="212" t="s">
        <v>2935</v>
      </c>
      <c r="D249" s="213" t="s">
        <v>2228</v>
      </c>
      <c r="E249" s="214" t="s">
        <v>1388</v>
      </c>
      <c r="F249" s="215" t="s">
        <v>1886</v>
      </c>
      <c r="G249" s="230"/>
      <c r="H249" s="204"/>
    </row>
    <row r="250" spans="1:8" ht="17.25" thickBot="1">
      <c r="B250" s="211" t="s">
        <v>1246</v>
      </c>
      <c r="C250" s="212" t="s">
        <v>1247</v>
      </c>
      <c r="D250" s="213" t="s">
        <v>2242</v>
      </c>
      <c r="E250" s="214" t="s">
        <v>1368</v>
      </c>
      <c r="F250" s="215" t="s">
        <v>1886</v>
      </c>
      <c r="G250" s="230"/>
      <c r="H250" s="204"/>
    </row>
    <row r="251" spans="1:8" s="44" customFormat="1" ht="17.25" thickBot="1">
      <c r="A251" s="8"/>
      <c r="B251" s="341" t="s">
        <v>2936</v>
      </c>
      <c r="C251" s="342"/>
      <c r="D251" s="342"/>
      <c r="E251" s="342"/>
      <c r="F251" s="342"/>
      <c r="G251" s="345"/>
      <c r="H251" s="204"/>
    </row>
    <row r="252" spans="1:8">
      <c r="B252" s="211" t="s">
        <v>1005</v>
      </c>
      <c r="C252" s="212" t="s">
        <v>2937</v>
      </c>
      <c r="D252" s="213" t="s">
        <v>1393</v>
      </c>
      <c r="E252" s="214" t="s">
        <v>1368</v>
      </c>
      <c r="F252" s="215" t="s">
        <v>1886</v>
      </c>
      <c r="G252" s="230"/>
      <c r="H252" s="204"/>
    </row>
    <row r="253" spans="1:8">
      <c r="B253" s="211" t="s">
        <v>1006</v>
      </c>
      <c r="C253" s="212" t="s">
        <v>2938</v>
      </c>
      <c r="D253" s="213" t="s">
        <v>1574</v>
      </c>
      <c r="E253" s="214" t="s">
        <v>1368</v>
      </c>
      <c r="F253" s="215" t="s">
        <v>1886</v>
      </c>
      <c r="G253" s="230"/>
      <c r="H253" s="204"/>
    </row>
    <row r="254" spans="1:8">
      <c r="B254" s="211" t="s">
        <v>1007</v>
      </c>
      <c r="C254" s="212" t="s">
        <v>2939</v>
      </c>
      <c r="D254" s="213" t="s">
        <v>1367</v>
      </c>
      <c r="E254" s="214" t="s">
        <v>1368</v>
      </c>
      <c r="F254" s="215" t="s">
        <v>1886</v>
      </c>
      <c r="G254" s="230"/>
      <c r="H254" s="204"/>
    </row>
    <row r="255" spans="1:8">
      <c r="B255" s="211" t="s">
        <v>1008</v>
      </c>
      <c r="C255" s="212" t="s">
        <v>2940</v>
      </c>
      <c r="D255" s="213" t="s">
        <v>2346</v>
      </c>
      <c r="E255" s="214" t="s">
        <v>2717</v>
      </c>
      <c r="F255" s="215" t="s">
        <v>1886</v>
      </c>
      <c r="G255" s="230"/>
      <c r="H255" s="204"/>
    </row>
    <row r="256" spans="1:8">
      <c r="B256" s="211" t="s">
        <v>1009</v>
      </c>
      <c r="C256" s="212" t="s">
        <v>2941</v>
      </c>
      <c r="D256" s="213" t="s">
        <v>1426</v>
      </c>
      <c r="E256" s="214" t="s">
        <v>2084</v>
      </c>
      <c r="F256" s="215" t="s">
        <v>1886</v>
      </c>
      <c r="G256" s="230"/>
      <c r="H256" s="204"/>
    </row>
    <row r="257" spans="1:8" ht="17.25" thickBot="1">
      <c r="B257" s="211" t="s">
        <v>1010</v>
      </c>
      <c r="C257" s="212" t="s">
        <v>2942</v>
      </c>
      <c r="D257" s="213" t="s">
        <v>1426</v>
      </c>
      <c r="E257" s="214" t="s">
        <v>2084</v>
      </c>
      <c r="F257" s="215" t="s">
        <v>1886</v>
      </c>
      <c r="G257" s="230"/>
      <c r="H257" s="204"/>
    </row>
    <row r="258" spans="1:8" s="44" customFormat="1" ht="17.25" thickBot="1">
      <c r="A258" s="8"/>
      <c r="B258" s="341" t="s">
        <v>2943</v>
      </c>
      <c r="C258" s="342"/>
      <c r="D258" s="342"/>
      <c r="E258" s="342"/>
      <c r="F258" s="342"/>
      <c r="G258" s="345"/>
      <c r="H258" s="204"/>
    </row>
    <row r="259" spans="1:8">
      <c r="B259" s="211" t="s">
        <v>1248</v>
      </c>
      <c r="C259" s="212" t="s">
        <v>1249</v>
      </c>
      <c r="D259" s="213" t="s">
        <v>2242</v>
      </c>
      <c r="E259" s="214" t="s">
        <v>1368</v>
      </c>
      <c r="F259" s="215" t="s">
        <v>1886</v>
      </c>
      <c r="G259" s="230"/>
      <c r="H259" s="204"/>
    </row>
    <row r="260" spans="1:8">
      <c r="B260" s="211" t="s">
        <v>2944</v>
      </c>
      <c r="C260" s="212" t="s">
        <v>2945</v>
      </c>
      <c r="D260" s="213" t="s">
        <v>2231</v>
      </c>
      <c r="E260" s="214" t="s">
        <v>1943</v>
      </c>
      <c r="F260" s="215"/>
      <c r="G260" s="230"/>
      <c r="H260" s="204"/>
    </row>
    <row r="261" spans="1:8">
      <c r="B261" s="211" t="s">
        <v>2946</v>
      </c>
      <c r="C261" s="212" t="s">
        <v>2947</v>
      </c>
      <c r="D261" s="213" t="s">
        <v>2234</v>
      </c>
      <c r="E261" s="214" t="s">
        <v>1943</v>
      </c>
      <c r="F261" s="215"/>
      <c r="G261" s="230"/>
      <c r="H261" s="204"/>
    </row>
    <row r="262" spans="1:8">
      <c r="B262" s="211" t="s">
        <v>2948</v>
      </c>
      <c r="C262" s="212" t="s">
        <v>2949</v>
      </c>
      <c r="D262" s="213" t="s">
        <v>1522</v>
      </c>
      <c r="E262" s="214" t="s">
        <v>1943</v>
      </c>
      <c r="F262" s="215"/>
      <c r="G262" s="230"/>
      <c r="H262" s="204"/>
    </row>
    <row r="263" spans="1:8">
      <c r="B263" s="211" t="s">
        <v>2950</v>
      </c>
      <c r="C263" s="212" t="s">
        <v>2951</v>
      </c>
      <c r="D263" s="213" t="s">
        <v>1522</v>
      </c>
      <c r="E263" s="214" t="s">
        <v>1943</v>
      </c>
      <c r="F263" s="215"/>
      <c r="G263" s="230"/>
      <c r="H263" s="204"/>
    </row>
    <row r="264" spans="1:8">
      <c r="B264" s="211" t="s">
        <v>2952</v>
      </c>
      <c r="C264" s="212" t="s">
        <v>2953</v>
      </c>
      <c r="D264" s="213" t="s">
        <v>2235</v>
      </c>
      <c r="E264" s="214" t="s">
        <v>1943</v>
      </c>
      <c r="F264" s="215"/>
      <c r="G264" s="230"/>
      <c r="H264" s="204"/>
    </row>
    <row r="265" spans="1:8">
      <c r="B265" s="211" t="s">
        <v>902</v>
      </c>
      <c r="C265" s="212" t="s">
        <v>903</v>
      </c>
      <c r="D265" s="213" t="s">
        <v>1526</v>
      </c>
      <c r="E265" s="214" t="s">
        <v>2283</v>
      </c>
      <c r="F265" s="215"/>
      <c r="G265" s="230"/>
      <c r="H265" s="204"/>
    </row>
    <row r="266" spans="1:8">
      <c r="B266" s="235" t="s">
        <v>2954</v>
      </c>
      <c r="C266" s="212" t="s">
        <v>1328</v>
      </c>
      <c r="D266" s="213" t="s">
        <v>2326</v>
      </c>
      <c r="E266" s="4" t="s">
        <v>2232</v>
      </c>
      <c r="F266" s="236" t="s">
        <v>1886</v>
      </c>
      <c r="G266" s="346"/>
      <c r="H266" s="238"/>
    </row>
    <row r="267" spans="1:8">
      <c r="B267" s="235" t="s">
        <v>1292</v>
      </c>
      <c r="C267" s="212" t="s">
        <v>1329</v>
      </c>
      <c r="D267" s="213" t="s">
        <v>1531</v>
      </c>
      <c r="E267" s="4" t="s">
        <v>2232</v>
      </c>
      <c r="F267" s="236"/>
      <c r="G267" s="346"/>
      <c r="H267" s="238"/>
    </row>
    <row r="268" spans="1:8">
      <c r="B268" s="235" t="s">
        <v>297</v>
      </c>
      <c r="C268" s="212" t="s">
        <v>1330</v>
      </c>
      <c r="D268" s="213" t="s">
        <v>2228</v>
      </c>
      <c r="E268" s="4" t="s">
        <v>2229</v>
      </c>
      <c r="F268" s="236"/>
      <c r="G268" s="346"/>
      <c r="H268" s="238"/>
    </row>
    <row r="269" spans="1:8">
      <c r="B269" s="235" t="s">
        <v>2955</v>
      </c>
      <c r="C269" s="212" t="s">
        <v>1331</v>
      </c>
      <c r="D269" s="213" t="s">
        <v>2237</v>
      </c>
      <c r="E269" s="4" t="s">
        <v>2233</v>
      </c>
      <c r="F269" s="236"/>
      <c r="G269" s="346"/>
      <c r="H269" s="238"/>
    </row>
    <row r="270" spans="1:8" ht="17.25" thickBot="1">
      <c r="B270" s="211" t="s">
        <v>2956</v>
      </c>
      <c r="C270" s="212" t="s">
        <v>2957</v>
      </c>
      <c r="D270" s="213" t="s">
        <v>1574</v>
      </c>
      <c r="E270" s="214" t="s">
        <v>1357</v>
      </c>
      <c r="F270" s="215" t="s">
        <v>1886</v>
      </c>
      <c r="G270" s="231"/>
      <c r="H270" s="204"/>
    </row>
    <row r="271" spans="1:8" s="44" customFormat="1" ht="17.25" thickBot="1">
      <c r="A271" s="8"/>
      <c r="B271" s="341" t="s">
        <v>2359</v>
      </c>
      <c r="C271" s="342"/>
      <c r="D271" s="342"/>
      <c r="E271" s="342"/>
      <c r="F271" s="342"/>
      <c r="G271" s="343"/>
      <c r="H271" s="204"/>
    </row>
    <row r="272" spans="1:8" ht="17.25" thickBot="1">
      <c r="B272" s="205" t="s">
        <v>2958</v>
      </c>
      <c r="C272" s="206" t="s">
        <v>2959</v>
      </c>
      <c r="D272" s="207" t="s">
        <v>1356</v>
      </c>
      <c r="E272" s="208" t="s">
        <v>1943</v>
      </c>
      <c r="F272" s="209" t="s">
        <v>1886</v>
      </c>
      <c r="G272" s="239" t="s">
        <v>2351</v>
      </c>
      <c r="H272" s="204"/>
    </row>
    <row r="273" spans="1:8" s="44" customFormat="1" ht="17.25" thickBot="1">
      <c r="A273" s="8"/>
      <c r="B273" s="341" t="s">
        <v>2960</v>
      </c>
      <c r="C273" s="342"/>
      <c r="D273" s="342"/>
      <c r="E273" s="342"/>
      <c r="F273" s="342"/>
      <c r="G273" s="345"/>
      <c r="H273" s="204"/>
    </row>
    <row r="274" spans="1:8">
      <c r="B274" s="211" t="s">
        <v>2961</v>
      </c>
      <c r="C274" s="212" t="s">
        <v>2962</v>
      </c>
      <c r="D274" s="213" t="s">
        <v>2228</v>
      </c>
      <c r="E274" s="214" t="s">
        <v>1388</v>
      </c>
      <c r="F274" s="215" t="s">
        <v>1886</v>
      </c>
      <c r="G274" s="230"/>
      <c r="H274" s="204"/>
    </row>
    <row r="275" spans="1:8" ht="17.25" thickBot="1">
      <c r="B275" s="211" t="s">
        <v>1250</v>
      </c>
      <c r="C275" s="212" t="s">
        <v>1251</v>
      </c>
      <c r="D275" s="213" t="s">
        <v>2242</v>
      </c>
      <c r="E275" s="214" t="s">
        <v>1368</v>
      </c>
      <c r="F275" s="215" t="s">
        <v>1886</v>
      </c>
      <c r="G275" s="230"/>
      <c r="H275" s="204"/>
    </row>
    <row r="276" spans="1:8" s="44" customFormat="1" ht="17.25" thickBot="1">
      <c r="A276" s="8"/>
      <c r="B276" s="341" t="s">
        <v>2963</v>
      </c>
      <c r="C276" s="342"/>
      <c r="D276" s="342"/>
      <c r="E276" s="342"/>
      <c r="F276" s="342"/>
      <c r="G276" s="345"/>
      <c r="H276" s="204"/>
    </row>
    <row r="277" spans="1:8">
      <c r="B277" s="211" t="s">
        <v>1014</v>
      </c>
      <c r="C277" s="212" t="s">
        <v>2964</v>
      </c>
      <c r="D277" s="213" t="s">
        <v>1393</v>
      </c>
      <c r="E277" s="214" t="s">
        <v>1368</v>
      </c>
      <c r="F277" s="215" t="s">
        <v>1886</v>
      </c>
      <c r="G277" s="230"/>
      <c r="H277" s="204"/>
    </row>
    <row r="278" spans="1:8">
      <c r="B278" s="211" t="s">
        <v>1015</v>
      </c>
      <c r="C278" s="212" t="s">
        <v>2965</v>
      </c>
      <c r="D278" s="213" t="s">
        <v>1574</v>
      </c>
      <c r="E278" s="214" t="s">
        <v>1368</v>
      </c>
      <c r="F278" s="215" t="s">
        <v>1886</v>
      </c>
      <c r="G278" s="230"/>
      <c r="H278" s="204"/>
    </row>
    <row r="279" spans="1:8">
      <c r="B279" s="211" t="s">
        <v>1016</v>
      </c>
      <c r="C279" s="212" t="s">
        <v>2966</v>
      </c>
      <c r="D279" s="213" t="s">
        <v>1367</v>
      </c>
      <c r="E279" s="214" t="s">
        <v>1368</v>
      </c>
      <c r="F279" s="215" t="s">
        <v>1886</v>
      </c>
      <c r="G279" s="230"/>
      <c r="H279" s="204"/>
    </row>
    <row r="280" spans="1:8">
      <c r="B280" s="211" t="s">
        <v>1017</v>
      </c>
      <c r="C280" s="212" t="s">
        <v>2967</v>
      </c>
      <c r="D280" s="213" t="s">
        <v>2346</v>
      </c>
      <c r="E280" s="214" t="s">
        <v>2717</v>
      </c>
      <c r="F280" s="215" t="s">
        <v>1886</v>
      </c>
      <c r="G280" s="230"/>
      <c r="H280" s="204"/>
    </row>
    <row r="281" spans="1:8">
      <c r="B281" s="211" t="s">
        <v>1018</v>
      </c>
      <c r="C281" s="212" t="s">
        <v>2968</v>
      </c>
      <c r="D281" s="213" t="s">
        <v>1426</v>
      </c>
      <c r="E281" s="214" t="s">
        <v>2084</v>
      </c>
      <c r="F281" s="215" t="s">
        <v>1886</v>
      </c>
      <c r="G281" s="230"/>
      <c r="H281" s="204"/>
    </row>
    <row r="282" spans="1:8" ht="17.25" thickBot="1">
      <c r="B282" s="211" t="s">
        <v>1019</v>
      </c>
      <c r="C282" s="212" t="s">
        <v>2969</v>
      </c>
      <c r="D282" s="213" t="s">
        <v>1426</v>
      </c>
      <c r="E282" s="214" t="s">
        <v>2084</v>
      </c>
      <c r="F282" s="215" t="s">
        <v>1886</v>
      </c>
      <c r="G282" s="230"/>
      <c r="H282" s="204"/>
    </row>
    <row r="283" spans="1:8" s="44" customFormat="1" ht="17.25" thickBot="1">
      <c r="A283" s="8"/>
      <c r="B283" s="341" t="s">
        <v>2970</v>
      </c>
      <c r="C283" s="342"/>
      <c r="D283" s="342"/>
      <c r="E283" s="342"/>
      <c r="F283" s="342"/>
      <c r="G283" s="345"/>
      <c r="H283" s="204"/>
    </row>
    <row r="284" spans="1:8">
      <c r="B284" s="211" t="s">
        <v>1252</v>
      </c>
      <c r="C284" s="212" t="s">
        <v>1253</v>
      </c>
      <c r="D284" s="213" t="s">
        <v>2242</v>
      </c>
      <c r="E284" s="214" t="s">
        <v>1368</v>
      </c>
      <c r="F284" s="215" t="s">
        <v>1886</v>
      </c>
      <c r="G284" s="230"/>
      <c r="H284" s="204"/>
    </row>
    <row r="285" spans="1:8">
      <c r="B285" s="211" t="s">
        <v>2971</v>
      </c>
      <c r="C285" s="212" t="s">
        <v>2972</v>
      </c>
      <c r="D285" s="213" t="s">
        <v>2231</v>
      </c>
      <c r="E285" s="214" t="s">
        <v>1943</v>
      </c>
      <c r="F285" s="215"/>
      <c r="G285" s="230"/>
      <c r="H285" s="204"/>
    </row>
    <row r="286" spans="1:8">
      <c r="B286" s="211" t="s">
        <v>2973</v>
      </c>
      <c r="C286" s="212" t="s">
        <v>2974</v>
      </c>
      <c r="D286" s="213" t="s">
        <v>2234</v>
      </c>
      <c r="E286" s="214" t="s">
        <v>1943</v>
      </c>
      <c r="F286" s="215"/>
      <c r="G286" s="230"/>
      <c r="H286" s="204"/>
    </row>
    <row r="287" spans="1:8">
      <c r="B287" s="211" t="s">
        <v>2975</v>
      </c>
      <c r="C287" s="212" t="s">
        <v>2976</v>
      </c>
      <c r="D287" s="213" t="s">
        <v>1522</v>
      </c>
      <c r="E287" s="214" t="s">
        <v>1943</v>
      </c>
      <c r="F287" s="215"/>
      <c r="G287" s="230"/>
      <c r="H287" s="204"/>
    </row>
    <row r="288" spans="1:8">
      <c r="B288" s="211" t="s">
        <v>2977</v>
      </c>
      <c r="C288" s="212" t="s">
        <v>2978</v>
      </c>
      <c r="D288" s="213" t="s">
        <v>1522</v>
      </c>
      <c r="E288" s="214" t="s">
        <v>1943</v>
      </c>
      <c r="F288" s="215"/>
      <c r="G288" s="230"/>
      <c r="H288" s="204"/>
    </row>
    <row r="289" spans="1:8">
      <c r="B289" s="211" t="s">
        <v>2979</v>
      </c>
      <c r="C289" s="212" t="s">
        <v>2980</v>
      </c>
      <c r="D289" s="213" t="s">
        <v>2235</v>
      </c>
      <c r="E289" s="214" t="s">
        <v>1943</v>
      </c>
      <c r="F289" s="215"/>
      <c r="G289" s="230"/>
      <c r="H289" s="204"/>
    </row>
    <row r="290" spans="1:8">
      <c r="B290" s="211" t="s">
        <v>1020</v>
      </c>
      <c r="C290" s="212" t="s">
        <v>904</v>
      </c>
      <c r="D290" s="213" t="s">
        <v>1526</v>
      </c>
      <c r="E290" s="214" t="s">
        <v>2283</v>
      </c>
      <c r="F290" s="215"/>
      <c r="G290" s="230"/>
      <c r="H290" s="204"/>
    </row>
    <row r="291" spans="1:8">
      <c r="B291" s="235" t="s">
        <v>2981</v>
      </c>
      <c r="C291" s="212" t="s">
        <v>1332</v>
      </c>
      <c r="D291" s="213" t="s">
        <v>2326</v>
      </c>
      <c r="E291" s="4" t="s">
        <v>2232</v>
      </c>
      <c r="F291" s="236" t="s">
        <v>1886</v>
      </c>
      <c r="G291" s="346"/>
      <c r="H291" s="238"/>
    </row>
    <row r="292" spans="1:8">
      <c r="B292" s="235" t="s">
        <v>1295</v>
      </c>
      <c r="C292" s="212" t="s">
        <v>1333</v>
      </c>
      <c r="D292" s="213" t="s">
        <v>1531</v>
      </c>
      <c r="E292" s="4" t="s">
        <v>2232</v>
      </c>
      <c r="F292" s="236"/>
      <c r="G292" s="346"/>
      <c r="H292" s="238"/>
    </row>
    <row r="293" spans="1:8">
      <c r="B293" s="235" t="s">
        <v>258</v>
      </c>
      <c r="C293" s="212" t="s">
        <v>1334</v>
      </c>
      <c r="D293" s="213" t="s">
        <v>2228</v>
      </c>
      <c r="E293" s="4" t="s">
        <v>2229</v>
      </c>
      <c r="F293" s="236"/>
      <c r="G293" s="346"/>
      <c r="H293" s="238"/>
    </row>
    <row r="294" spans="1:8">
      <c r="B294" s="235" t="s">
        <v>1284</v>
      </c>
      <c r="C294" s="212" t="s">
        <v>1335</v>
      </c>
      <c r="D294" s="213" t="s">
        <v>2237</v>
      </c>
      <c r="E294" s="4" t="s">
        <v>2233</v>
      </c>
      <c r="F294" s="236"/>
      <c r="G294" s="346"/>
      <c r="H294" s="238"/>
    </row>
    <row r="295" spans="1:8" ht="17.25" thickBot="1">
      <c r="B295" s="211" t="s">
        <v>2982</v>
      </c>
      <c r="C295" s="212" t="s">
        <v>2983</v>
      </c>
      <c r="D295" s="213" t="s">
        <v>1574</v>
      </c>
      <c r="E295" s="214" t="s">
        <v>1357</v>
      </c>
      <c r="F295" s="215" t="s">
        <v>1886</v>
      </c>
      <c r="G295" s="231"/>
      <c r="H295" s="204"/>
    </row>
    <row r="296" spans="1:8" s="44" customFormat="1" ht="17.25" thickBot="1">
      <c r="A296" s="8"/>
      <c r="B296" s="341" t="s">
        <v>2360</v>
      </c>
      <c r="C296" s="342"/>
      <c r="D296" s="342"/>
      <c r="E296" s="342"/>
      <c r="F296" s="342"/>
      <c r="G296" s="343"/>
      <c r="H296" s="204"/>
    </row>
    <row r="297" spans="1:8" ht="17.25" thickBot="1">
      <c r="B297" s="205" t="s">
        <v>2984</v>
      </c>
      <c r="C297" s="206" t="s">
        <v>2985</v>
      </c>
      <c r="D297" s="207" t="s">
        <v>1356</v>
      </c>
      <c r="E297" s="208" t="s">
        <v>1943</v>
      </c>
      <c r="F297" s="209" t="s">
        <v>1886</v>
      </c>
      <c r="G297" s="239" t="s">
        <v>2351</v>
      </c>
      <c r="H297" s="204"/>
    </row>
    <row r="298" spans="1:8" s="44" customFormat="1" ht="17.25" thickBot="1">
      <c r="A298" s="8"/>
      <c r="B298" s="341" t="s">
        <v>2986</v>
      </c>
      <c r="C298" s="342"/>
      <c r="D298" s="342"/>
      <c r="E298" s="342"/>
      <c r="F298" s="342"/>
      <c r="G298" s="345"/>
      <c r="H298" s="204"/>
    </row>
    <row r="299" spans="1:8">
      <c r="B299" s="211" t="s">
        <v>2987</v>
      </c>
      <c r="C299" s="212" t="s">
        <v>2988</v>
      </c>
      <c r="D299" s="213" t="s">
        <v>2228</v>
      </c>
      <c r="E299" s="214" t="s">
        <v>1388</v>
      </c>
      <c r="F299" s="215" t="s">
        <v>1886</v>
      </c>
      <c r="G299" s="230"/>
      <c r="H299" s="204"/>
    </row>
    <row r="300" spans="1:8" ht="17.25" thickBot="1">
      <c r="B300" s="211" t="s">
        <v>1254</v>
      </c>
      <c r="C300" s="212" t="s">
        <v>1255</v>
      </c>
      <c r="D300" s="213" t="s">
        <v>2242</v>
      </c>
      <c r="E300" s="214" t="s">
        <v>1368</v>
      </c>
      <c r="F300" s="215" t="s">
        <v>1886</v>
      </c>
      <c r="G300" s="230"/>
      <c r="H300" s="204"/>
    </row>
    <row r="301" spans="1:8" s="44" customFormat="1" ht="17.25" thickBot="1">
      <c r="A301" s="8"/>
      <c r="B301" s="341" t="s">
        <v>2989</v>
      </c>
      <c r="C301" s="342"/>
      <c r="D301" s="342"/>
      <c r="E301" s="342"/>
      <c r="F301" s="342"/>
      <c r="G301" s="345"/>
      <c r="H301" s="204"/>
    </row>
    <row r="302" spans="1:8">
      <c r="B302" s="211" t="s">
        <v>1024</v>
      </c>
      <c r="C302" s="212" t="s">
        <v>2990</v>
      </c>
      <c r="D302" s="213" t="s">
        <v>1393</v>
      </c>
      <c r="E302" s="214" t="s">
        <v>1368</v>
      </c>
      <c r="F302" s="215" t="s">
        <v>1886</v>
      </c>
      <c r="G302" s="230"/>
      <c r="H302" s="204"/>
    </row>
    <row r="303" spans="1:8">
      <c r="B303" s="211" t="s">
        <v>1025</v>
      </c>
      <c r="C303" s="212" t="s">
        <v>2991</v>
      </c>
      <c r="D303" s="213" t="s">
        <v>1574</v>
      </c>
      <c r="E303" s="214" t="s">
        <v>1368</v>
      </c>
      <c r="F303" s="215" t="s">
        <v>1886</v>
      </c>
      <c r="G303" s="230"/>
      <c r="H303" s="204"/>
    </row>
    <row r="304" spans="1:8">
      <c r="B304" s="211" t="s">
        <v>1026</v>
      </c>
      <c r="C304" s="212" t="s">
        <v>2992</v>
      </c>
      <c r="D304" s="213" t="s">
        <v>1367</v>
      </c>
      <c r="E304" s="214" t="s">
        <v>1368</v>
      </c>
      <c r="F304" s="215" t="s">
        <v>1886</v>
      </c>
      <c r="G304" s="230"/>
      <c r="H304" s="204"/>
    </row>
    <row r="305" spans="1:8">
      <c r="B305" s="211" t="s">
        <v>1027</v>
      </c>
      <c r="C305" s="212" t="s">
        <v>2993</v>
      </c>
      <c r="D305" s="213" t="s">
        <v>2346</v>
      </c>
      <c r="E305" s="214" t="s">
        <v>2717</v>
      </c>
      <c r="F305" s="215" t="s">
        <v>1886</v>
      </c>
      <c r="G305" s="230"/>
      <c r="H305" s="204"/>
    </row>
    <row r="306" spans="1:8">
      <c r="B306" s="211" t="s">
        <v>1028</v>
      </c>
      <c r="C306" s="212" t="s">
        <v>2994</v>
      </c>
      <c r="D306" s="213" t="s">
        <v>1426</v>
      </c>
      <c r="E306" s="214" t="s">
        <v>2084</v>
      </c>
      <c r="F306" s="215" t="s">
        <v>1886</v>
      </c>
      <c r="G306" s="230"/>
      <c r="H306" s="204"/>
    </row>
    <row r="307" spans="1:8" ht="17.25" thickBot="1">
      <c r="B307" s="211" t="s">
        <v>1029</v>
      </c>
      <c r="C307" s="212" t="s">
        <v>2995</v>
      </c>
      <c r="D307" s="213" t="s">
        <v>1426</v>
      </c>
      <c r="E307" s="214" t="s">
        <v>2084</v>
      </c>
      <c r="F307" s="215" t="s">
        <v>1886</v>
      </c>
      <c r="G307" s="230"/>
      <c r="H307" s="204"/>
    </row>
    <row r="308" spans="1:8" s="44" customFormat="1" ht="17.25" thickBot="1">
      <c r="A308" s="8"/>
      <c r="B308" s="341" t="s">
        <v>2996</v>
      </c>
      <c r="C308" s="342"/>
      <c r="D308" s="342"/>
      <c r="E308" s="342"/>
      <c r="F308" s="342"/>
      <c r="G308" s="345"/>
      <c r="H308" s="204"/>
    </row>
    <row r="309" spans="1:8">
      <c r="B309" s="211" t="s">
        <v>1256</v>
      </c>
      <c r="C309" s="212" t="s">
        <v>1257</v>
      </c>
      <c r="D309" s="213" t="s">
        <v>2242</v>
      </c>
      <c r="E309" s="214" t="s">
        <v>1368</v>
      </c>
      <c r="F309" s="215" t="s">
        <v>1886</v>
      </c>
      <c r="G309" s="230"/>
      <c r="H309" s="204"/>
    </row>
    <row r="310" spans="1:8">
      <c r="B310" s="211" t="s">
        <v>2997</v>
      </c>
      <c r="C310" s="212" t="s">
        <v>2998</v>
      </c>
      <c r="D310" s="213" t="s">
        <v>2231</v>
      </c>
      <c r="E310" s="214" t="s">
        <v>1943</v>
      </c>
      <c r="F310" s="215"/>
      <c r="G310" s="230"/>
      <c r="H310" s="204"/>
    </row>
    <row r="311" spans="1:8">
      <c r="B311" s="211" t="s">
        <v>2999</v>
      </c>
      <c r="C311" s="212" t="s">
        <v>3000</v>
      </c>
      <c r="D311" s="213" t="s">
        <v>2234</v>
      </c>
      <c r="E311" s="214" t="s">
        <v>1943</v>
      </c>
      <c r="F311" s="215"/>
      <c r="G311" s="230"/>
      <c r="H311" s="204"/>
    </row>
    <row r="312" spans="1:8">
      <c r="B312" s="211" t="s">
        <v>3001</v>
      </c>
      <c r="C312" s="212" t="s">
        <v>3002</v>
      </c>
      <c r="D312" s="213" t="s">
        <v>1522</v>
      </c>
      <c r="E312" s="214" t="s">
        <v>1943</v>
      </c>
      <c r="F312" s="215"/>
      <c r="G312" s="230"/>
      <c r="H312" s="204"/>
    </row>
    <row r="313" spans="1:8">
      <c r="B313" s="211" t="s">
        <v>3003</v>
      </c>
      <c r="C313" s="212" t="s">
        <v>3004</v>
      </c>
      <c r="D313" s="213" t="s">
        <v>1522</v>
      </c>
      <c r="E313" s="214" t="s">
        <v>1943</v>
      </c>
      <c r="F313" s="215"/>
      <c r="G313" s="230"/>
      <c r="H313" s="204"/>
    </row>
    <row r="314" spans="1:8">
      <c r="B314" s="211" t="s">
        <v>3005</v>
      </c>
      <c r="C314" s="212" t="s">
        <v>3006</v>
      </c>
      <c r="D314" s="213" t="s">
        <v>2235</v>
      </c>
      <c r="E314" s="214" t="s">
        <v>1943</v>
      </c>
      <c r="F314" s="215"/>
      <c r="G314" s="230"/>
      <c r="H314" s="204"/>
    </row>
    <row r="315" spans="1:8">
      <c r="B315" s="211" t="s">
        <v>1030</v>
      </c>
      <c r="C315" s="212" t="s">
        <v>905</v>
      </c>
      <c r="D315" s="213" t="s">
        <v>1526</v>
      </c>
      <c r="E315" s="214" t="s">
        <v>2283</v>
      </c>
      <c r="F315" s="215"/>
      <c r="G315" s="230"/>
      <c r="H315" s="204"/>
    </row>
    <row r="316" spans="1:8">
      <c r="B316" s="235" t="s">
        <v>3007</v>
      </c>
      <c r="C316" s="212" t="s">
        <v>1336</v>
      </c>
      <c r="D316" s="213" t="s">
        <v>2326</v>
      </c>
      <c r="E316" s="4" t="s">
        <v>2232</v>
      </c>
      <c r="F316" s="236" t="s">
        <v>1886</v>
      </c>
      <c r="G316" s="346"/>
      <c r="H316" s="238"/>
    </row>
    <row r="317" spans="1:8">
      <c r="B317" s="235" t="s">
        <v>1293</v>
      </c>
      <c r="C317" s="212" t="s">
        <v>1337</v>
      </c>
      <c r="D317" s="213" t="s">
        <v>1531</v>
      </c>
      <c r="E317" s="4" t="s">
        <v>2232</v>
      </c>
      <c r="F317" s="236"/>
      <c r="G317" s="346"/>
      <c r="H317" s="238"/>
    </row>
    <row r="318" spans="1:8">
      <c r="B318" s="235" t="s">
        <v>261</v>
      </c>
      <c r="C318" s="212" t="s">
        <v>1338</v>
      </c>
      <c r="D318" s="213" t="s">
        <v>2228</v>
      </c>
      <c r="E318" s="4" t="s">
        <v>2229</v>
      </c>
      <c r="F318" s="236"/>
      <c r="G318" s="346"/>
      <c r="H318" s="238"/>
    </row>
    <row r="319" spans="1:8">
      <c r="B319" s="235" t="s">
        <v>1285</v>
      </c>
      <c r="C319" s="212" t="s">
        <v>1339</v>
      </c>
      <c r="D319" s="213" t="s">
        <v>2237</v>
      </c>
      <c r="E319" s="4" t="s">
        <v>2233</v>
      </c>
      <c r="F319" s="236"/>
      <c r="G319" s="346"/>
      <c r="H319" s="238"/>
    </row>
    <row r="320" spans="1:8" ht="17.25" thickBot="1">
      <c r="B320" s="211" t="s">
        <v>3008</v>
      </c>
      <c r="C320" s="212" t="s">
        <v>3009</v>
      </c>
      <c r="D320" s="213" t="s">
        <v>1574</v>
      </c>
      <c r="E320" s="214" t="s">
        <v>1357</v>
      </c>
      <c r="F320" s="215" t="s">
        <v>1886</v>
      </c>
      <c r="G320" s="231"/>
      <c r="H320" s="204"/>
    </row>
    <row r="321" spans="1:8" s="44" customFormat="1" ht="17.25" thickBot="1">
      <c r="A321" s="8"/>
      <c r="B321" s="341" t="s">
        <v>3010</v>
      </c>
      <c r="C321" s="342"/>
      <c r="D321" s="342"/>
      <c r="E321" s="342"/>
      <c r="F321" s="342"/>
      <c r="G321" s="343"/>
      <c r="H321" s="204"/>
    </row>
    <row r="322" spans="1:8" ht="17.25" thickBot="1">
      <c r="B322" s="205" t="s">
        <v>3011</v>
      </c>
      <c r="C322" s="206" t="s">
        <v>3012</v>
      </c>
      <c r="D322" s="207" t="s">
        <v>1356</v>
      </c>
      <c r="E322" s="208" t="s">
        <v>1943</v>
      </c>
      <c r="F322" s="209" t="s">
        <v>1886</v>
      </c>
      <c r="G322" s="239" t="s">
        <v>2351</v>
      </c>
      <c r="H322" s="204"/>
    </row>
    <row r="323" spans="1:8" s="44" customFormat="1" ht="17.25" thickBot="1">
      <c r="A323" s="8"/>
      <c r="B323" s="341" t="s">
        <v>3013</v>
      </c>
      <c r="C323" s="342"/>
      <c r="D323" s="342"/>
      <c r="E323" s="342"/>
      <c r="F323" s="342"/>
      <c r="G323" s="345"/>
      <c r="H323" s="204"/>
    </row>
    <row r="324" spans="1:8">
      <c r="B324" s="211" t="s">
        <v>3014</v>
      </c>
      <c r="C324" s="212" t="s">
        <v>3015</v>
      </c>
      <c r="D324" s="213" t="s">
        <v>2228</v>
      </c>
      <c r="E324" s="214" t="s">
        <v>1388</v>
      </c>
      <c r="F324" s="215" t="s">
        <v>1886</v>
      </c>
      <c r="G324" s="230"/>
      <c r="H324" s="204"/>
    </row>
    <row r="325" spans="1:8" ht="17.25" thickBot="1">
      <c r="B325" s="211" t="s">
        <v>1258</v>
      </c>
      <c r="C325" s="212" t="s">
        <v>1259</v>
      </c>
      <c r="D325" s="213" t="s">
        <v>2242</v>
      </c>
      <c r="E325" s="214" t="s">
        <v>1368</v>
      </c>
      <c r="F325" s="215" t="s">
        <v>1886</v>
      </c>
      <c r="G325" s="230"/>
      <c r="H325" s="204"/>
    </row>
    <row r="326" spans="1:8" s="44" customFormat="1" ht="17.25" thickBot="1">
      <c r="A326" s="8"/>
      <c r="B326" s="341" t="s">
        <v>3016</v>
      </c>
      <c r="C326" s="342"/>
      <c r="D326" s="342"/>
      <c r="E326" s="342"/>
      <c r="F326" s="342"/>
      <c r="G326" s="345"/>
      <c r="H326" s="204"/>
    </row>
    <row r="327" spans="1:8">
      <c r="B327" s="211" t="s">
        <v>3017</v>
      </c>
      <c r="C327" s="212" t="s">
        <v>3018</v>
      </c>
      <c r="D327" s="213" t="s">
        <v>1393</v>
      </c>
      <c r="E327" s="214" t="s">
        <v>1368</v>
      </c>
      <c r="F327" s="215" t="s">
        <v>1886</v>
      </c>
      <c r="G327" s="230"/>
      <c r="H327" s="204"/>
    </row>
    <row r="328" spans="1:8">
      <c r="B328" s="211" t="s">
        <v>3019</v>
      </c>
      <c r="C328" s="212" t="s">
        <v>3020</v>
      </c>
      <c r="D328" s="213" t="s">
        <v>1574</v>
      </c>
      <c r="E328" s="214" t="s">
        <v>1368</v>
      </c>
      <c r="F328" s="215" t="s">
        <v>1886</v>
      </c>
      <c r="G328" s="230"/>
      <c r="H328" s="204"/>
    </row>
    <row r="329" spans="1:8">
      <c r="B329" s="211" t="s">
        <v>3021</v>
      </c>
      <c r="C329" s="212" t="s">
        <v>3022</v>
      </c>
      <c r="D329" s="213" t="s">
        <v>1367</v>
      </c>
      <c r="E329" s="214" t="s">
        <v>1368</v>
      </c>
      <c r="F329" s="215" t="s">
        <v>1886</v>
      </c>
      <c r="G329" s="230"/>
      <c r="H329" s="204"/>
    </row>
    <row r="330" spans="1:8">
      <c r="B330" s="211" t="s">
        <v>3023</v>
      </c>
      <c r="C330" s="212" t="s">
        <v>3024</v>
      </c>
      <c r="D330" s="213" t="s">
        <v>2346</v>
      </c>
      <c r="E330" s="214" t="s">
        <v>2717</v>
      </c>
      <c r="F330" s="215" t="s">
        <v>1886</v>
      </c>
      <c r="G330" s="230"/>
      <c r="H330" s="204"/>
    </row>
    <row r="331" spans="1:8">
      <c r="B331" s="211" t="s">
        <v>3025</v>
      </c>
      <c r="C331" s="212" t="s">
        <v>3026</v>
      </c>
      <c r="D331" s="213" t="s">
        <v>1426</v>
      </c>
      <c r="E331" s="214" t="s">
        <v>2084</v>
      </c>
      <c r="F331" s="215" t="s">
        <v>1886</v>
      </c>
      <c r="G331" s="230"/>
      <c r="H331" s="204"/>
    </row>
    <row r="332" spans="1:8" ht="17.25" thickBot="1">
      <c r="B332" s="211" t="s">
        <v>3027</v>
      </c>
      <c r="C332" s="212" t="s">
        <v>3028</v>
      </c>
      <c r="D332" s="213" t="s">
        <v>1426</v>
      </c>
      <c r="E332" s="214" t="s">
        <v>2084</v>
      </c>
      <c r="F332" s="215" t="s">
        <v>1886</v>
      </c>
      <c r="G332" s="230"/>
      <c r="H332" s="204"/>
    </row>
    <row r="333" spans="1:8" s="44" customFormat="1" ht="17.25" thickBot="1">
      <c r="A333" s="8"/>
      <c r="B333" s="341" t="s">
        <v>3029</v>
      </c>
      <c r="C333" s="342"/>
      <c r="D333" s="342"/>
      <c r="E333" s="342"/>
      <c r="F333" s="342"/>
      <c r="G333" s="345"/>
      <c r="H333" s="204"/>
    </row>
    <row r="334" spans="1:8">
      <c r="B334" s="211" t="s">
        <v>1260</v>
      </c>
      <c r="C334" s="212" t="s">
        <v>1261</v>
      </c>
      <c r="D334" s="213" t="s">
        <v>2242</v>
      </c>
      <c r="E334" s="214" t="s">
        <v>1368</v>
      </c>
      <c r="F334" s="215" t="s">
        <v>1886</v>
      </c>
      <c r="G334" s="230"/>
      <c r="H334" s="204"/>
    </row>
    <row r="335" spans="1:8">
      <c r="B335" s="211" t="s">
        <v>3030</v>
      </c>
      <c r="C335" s="212" t="s">
        <v>3031</v>
      </c>
      <c r="D335" s="213" t="s">
        <v>2231</v>
      </c>
      <c r="E335" s="214" t="s">
        <v>1943</v>
      </c>
      <c r="F335" s="215"/>
      <c r="G335" s="230"/>
      <c r="H335" s="204"/>
    </row>
    <row r="336" spans="1:8">
      <c r="B336" s="211" t="s">
        <v>3032</v>
      </c>
      <c r="C336" s="212" t="s">
        <v>3033</v>
      </c>
      <c r="D336" s="213" t="s">
        <v>2234</v>
      </c>
      <c r="E336" s="214" t="s">
        <v>1943</v>
      </c>
      <c r="F336" s="215"/>
      <c r="G336" s="230"/>
      <c r="H336" s="204"/>
    </row>
    <row r="337" spans="1:8">
      <c r="B337" s="211" t="s">
        <v>3034</v>
      </c>
      <c r="C337" s="212" t="s">
        <v>3035</v>
      </c>
      <c r="D337" s="213" t="s">
        <v>1522</v>
      </c>
      <c r="E337" s="214" t="s">
        <v>1943</v>
      </c>
      <c r="F337" s="215"/>
      <c r="G337" s="230"/>
      <c r="H337" s="204"/>
    </row>
    <row r="338" spans="1:8">
      <c r="B338" s="211" t="s">
        <v>3036</v>
      </c>
      <c r="C338" s="212" t="s">
        <v>3037</v>
      </c>
      <c r="D338" s="213" t="s">
        <v>1522</v>
      </c>
      <c r="E338" s="214" t="s">
        <v>1943</v>
      </c>
      <c r="F338" s="215"/>
      <c r="G338" s="230"/>
      <c r="H338" s="204"/>
    </row>
    <row r="339" spans="1:8">
      <c r="B339" s="211" t="s">
        <v>3038</v>
      </c>
      <c r="C339" s="212" t="s">
        <v>3039</v>
      </c>
      <c r="D339" s="213" t="s">
        <v>2235</v>
      </c>
      <c r="E339" s="214" t="s">
        <v>1943</v>
      </c>
      <c r="F339" s="215"/>
      <c r="G339" s="230"/>
      <c r="H339" s="204"/>
    </row>
    <row r="340" spans="1:8">
      <c r="B340" s="211" t="s">
        <v>3040</v>
      </c>
      <c r="C340" s="212" t="s">
        <v>906</v>
      </c>
      <c r="D340" s="213" t="s">
        <v>1526</v>
      </c>
      <c r="E340" s="214" t="s">
        <v>2283</v>
      </c>
      <c r="F340" s="215"/>
      <c r="G340" s="230"/>
      <c r="H340" s="204"/>
    </row>
    <row r="341" spans="1:8">
      <c r="B341" s="235" t="s">
        <v>3041</v>
      </c>
      <c r="C341" s="212" t="s">
        <v>1340</v>
      </c>
      <c r="D341" s="213" t="s">
        <v>2326</v>
      </c>
      <c r="E341" s="4" t="s">
        <v>2232</v>
      </c>
      <c r="F341" s="236" t="s">
        <v>1886</v>
      </c>
      <c r="G341" s="346"/>
      <c r="H341" s="238"/>
    </row>
    <row r="342" spans="1:8">
      <c r="B342" s="235" t="s">
        <v>3042</v>
      </c>
      <c r="C342" s="212" t="s">
        <v>1341</v>
      </c>
      <c r="D342" s="213" t="s">
        <v>1531</v>
      </c>
      <c r="E342" s="4" t="s">
        <v>2232</v>
      </c>
      <c r="F342" s="236"/>
      <c r="G342" s="346"/>
      <c r="H342" s="238"/>
    </row>
    <row r="343" spans="1:8">
      <c r="B343" s="235" t="s">
        <v>301</v>
      </c>
      <c r="C343" s="212" t="s">
        <v>1342</v>
      </c>
      <c r="D343" s="213" t="s">
        <v>2228</v>
      </c>
      <c r="E343" s="4" t="s">
        <v>2229</v>
      </c>
      <c r="F343" s="236"/>
      <c r="G343" s="346"/>
      <c r="H343" s="238"/>
    </row>
    <row r="344" spans="1:8">
      <c r="B344" s="235" t="s">
        <v>3043</v>
      </c>
      <c r="C344" s="212" t="s">
        <v>1343</v>
      </c>
      <c r="D344" s="213" t="s">
        <v>2237</v>
      </c>
      <c r="E344" s="4" t="s">
        <v>2233</v>
      </c>
      <c r="F344" s="236"/>
      <c r="G344" s="346"/>
      <c r="H344" s="238"/>
    </row>
    <row r="345" spans="1:8" ht="17.25" thickBot="1">
      <c r="B345" s="211" t="s">
        <v>3044</v>
      </c>
      <c r="C345" s="212" t="s">
        <v>3045</v>
      </c>
      <c r="D345" s="213" t="s">
        <v>1574</v>
      </c>
      <c r="E345" s="214" t="s">
        <v>1357</v>
      </c>
      <c r="F345" s="215" t="s">
        <v>1886</v>
      </c>
      <c r="G345" s="231"/>
      <c r="H345" s="204"/>
    </row>
    <row r="346" spans="1:8" s="44" customFormat="1" ht="20.100000000000001" customHeight="1" thickBot="1">
      <c r="A346" s="8"/>
      <c r="B346" s="201" t="s">
        <v>2276</v>
      </c>
      <c r="C346" s="202"/>
      <c r="D346" s="202"/>
      <c r="E346" s="202"/>
      <c r="F346" s="202"/>
      <c r="G346" s="203"/>
      <c r="H346" s="204"/>
    </row>
    <row r="347" spans="1:8">
      <c r="B347" s="205" t="s">
        <v>2467</v>
      </c>
      <c r="C347" s="206" t="s">
        <v>3046</v>
      </c>
      <c r="D347" s="207" t="s">
        <v>2277</v>
      </c>
      <c r="E347" s="208" t="s">
        <v>1943</v>
      </c>
      <c r="F347" s="209"/>
      <c r="G347" s="210"/>
      <c r="H347" s="204"/>
    </row>
    <row r="348" spans="1:8">
      <c r="B348" s="211" t="s">
        <v>2469</v>
      </c>
      <c r="C348" s="212" t="s">
        <v>3047</v>
      </c>
      <c r="D348" s="213" t="s">
        <v>2278</v>
      </c>
      <c r="E348" s="214" t="s">
        <v>1388</v>
      </c>
      <c r="F348" s="215"/>
      <c r="G348" s="217"/>
      <c r="H348" s="204"/>
    </row>
    <row r="349" spans="1:8">
      <c r="B349" s="211" t="s">
        <v>2471</v>
      </c>
      <c r="C349" s="212" t="s">
        <v>3048</v>
      </c>
      <c r="D349" s="213" t="s">
        <v>2277</v>
      </c>
      <c r="E349" s="214" t="s">
        <v>1943</v>
      </c>
      <c r="F349" s="215"/>
      <c r="G349" s="217" t="s">
        <v>2473</v>
      </c>
      <c r="H349" s="204"/>
    </row>
    <row r="350" spans="1:8">
      <c r="B350" s="211" t="s">
        <v>2474</v>
      </c>
      <c r="C350" s="212" t="s">
        <v>3049</v>
      </c>
      <c r="D350" s="213" t="s">
        <v>2278</v>
      </c>
      <c r="E350" s="214" t="s">
        <v>1388</v>
      </c>
      <c r="F350" s="215"/>
      <c r="G350" s="217"/>
      <c r="H350" s="204"/>
    </row>
    <row r="351" spans="1:8">
      <c r="B351" s="211" t="s">
        <v>2476</v>
      </c>
      <c r="C351" s="212" t="s">
        <v>3050</v>
      </c>
      <c r="D351" s="213" t="s">
        <v>2277</v>
      </c>
      <c r="E351" s="214" t="s">
        <v>1943</v>
      </c>
      <c r="F351" s="215"/>
      <c r="G351" s="217" t="s">
        <v>2279</v>
      </c>
      <c r="H351" s="204"/>
    </row>
    <row r="352" spans="1:8">
      <c r="B352" s="211" t="s">
        <v>2478</v>
      </c>
      <c r="C352" s="212" t="s">
        <v>3051</v>
      </c>
      <c r="D352" s="213" t="s">
        <v>2278</v>
      </c>
      <c r="E352" s="214" t="s">
        <v>1388</v>
      </c>
      <c r="F352" s="215"/>
      <c r="G352" s="217"/>
      <c r="H352" s="204"/>
    </row>
    <row r="353" spans="2:8">
      <c r="B353" s="211" t="s">
        <v>2480</v>
      </c>
      <c r="C353" s="212" t="s">
        <v>3052</v>
      </c>
      <c r="D353" s="213" t="s">
        <v>2277</v>
      </c>
      <c r="E353" s="214" t="s">
        <v>1943</v>
      </c>
      <c r="F353" s="215"/>
      <c r="G353" s="217" t="s">
        <v>2482</v>
      </c>
      <c r="H353" s="204"/>
    </row>
    <row r="354" spans="2:8">
      <c r="B354" s="211" t="s">
        <v>2483</v>
      </c>
      <c r="C354" s="212" t="s">
        <v>3053</v>
      </c>
      <c r="D354" s="213" t="s">
        <v>2278</v>
      </c>
      <c r="E354" s="214" t="s">
        <v>1388</v>
      </c>
      <c r="F354" s="215"/>
      <c r="G354" s="217"/>
      <c r="H354" s="204"/>
    </row>
    <row r="355" spans="2:8">
      <c r="B355" s="211" t="s">
        <v>2485</v>
      </c>
      <c r="C355" s="212" t="s">
        <v>3054</v>
      </c>
      <c r="D355" s="213" t="s">
        <v>2277</v>
      </c>
      <c r="E355" s="214" t="s">
        <v>1943</v>
      </c>
      <c r="F355" s="215"/>
      <c r="G355" s="217" t="s">
        <v>2487</v>
      </c>
      <c r="H355" s="204"/>
    </row>
    <row r="356" spans="2:8" ht="17.25" thickBot="1">
      <c r="B356" s="211" t="s">
        <v>2488</v>
      </c>
      <c r="C356" s="212" t="s">
        <v>3055</v>
      </c>
      <c r="D356" s="213" t="s">
        <v>2278</v>
      </c>
      <c r="E356" s="214" t="s">
        <v>1388</v>
      </c>
      <c r="F356" s="215"/>
      <c r="G356" s="217"/>
      <c r="H356" s="204"/>
    </row>
    <row r="357" spans="2:8" ht="20.100000000000001" customHeight="1" thickBot="1">
      <c r="B357" s="201" t="s">
        <v>1934</v>
      </c>
      <c r="C357" s="202"/>
      <c r="D357" s="202"/>
      <c r="E357" s="202"/>
      <c r="F357" s="202"/>
      <c r="G357" s="203"/>
      <c r="H357" s="204"/>
    </row>
    <row r="358" spans="2:8" ht="90">
      <c r="B358" s="211" t="s">
        <v>515</v>
      </c>
      <c r="C358" s="212" t="s">
        <v>3056</v>
      </c>
      <c r="D358" s="213" t="s">
        <v>1367</v>
      </c>
      <c r="E358" s="214" t="s">
        <v>1368</v>
      </c>
      <c r="F358" s="215" t="s">
        <v>1886</v>
      </c>
      <c r="G358" s="217" t="s">
        <v>2491</v>
      </c>
      <c r="H358" s="204"/>
    </row>
    <row r="359" spans="2:8" ht="30">
      <c r="B359" s="211" t="s">
        <v>2492</v>
      </c>
      <c r="C359" s="212" t="s">
        <v>3057</v>
      </c>
      <c r="D359" s="213" t="s">
        <v>1367</v>
      </c>
      <c r="E359" s="214" t="s">
        <v>1368</v>
      </c>
      <c r="F359" s="215" t="s">
        <v>1939</v>
      </c>
      <c r="G359" s="217" t="s">
        <v>3058</v>
      </c>
      <c r="H359" s="204"/>
    </row>
    <row r="360" spans="2:8" ht="45">
      <c r="B360" s="211" t="s">
        <v>3059</v>
      </c>
      <c r="C360" s="212" t="s">
        <v>831</v>
      </c>
      <c r="D360" s="213">
        <v>1</v>
      </c>
      <c r="E360" s="214" t="s">
        <v>2290</v>
      </c>
      <c r="F360" s="215" t="s">
        <v>1886</v>
      </c>
      <c r="G360" s="217" t="s">
        <v>3060</v>
      </c>
      <c r="H360" s="204"/>
    </row>
    <row r="361" spans="2:8" ht="60">
      <c r="B361" s="211" t="s">
        <v>818</v>
      </c>
      <c r="C361" s="212" t="s">
        <v>819</v>
      </c>
      <c r="D361" s="213">
        <v>1</v>
      </c>
      <c r="E361" s="214" t="s">
        <v>2290</v>
      </c>
      <c r="F361" s="215" t="s">
        <v>1886</v>
      </c>
      <c r="G361" s="217" t="s">
        <v>3061</v>
      </c>
      <c r="H361" s="204"/>
    </row>
    <row r="362" spans="2:8" ht="45">
      <c r="B362" s="211" t="s">
        <v>2328</v>
      </c>
      <c r="C362" s="212" t="s">
        <v>820</v>
      </c>
      <c r="D362" s="213" t="s">
        <v>2329</v>
      </c>
      <c r="E362" s="214" t="s">
        <v>2283</v>
      </c>
      <c r="F362" s="215" t="s">
        <v>1886</v>
      </c>
      <c r="G362" s="217" t="s">
        <v>3062</v>
      </c>
      <c r="H362" s="204"/>
    </row>
    <row r="363" spans="2:8">
      <c r="B363" s="211" t="s">
        <v>2330</v>
      </c>
      <c r="C363" s="212" t="s">
        <v>821</v>
      </c>
      <c r="D363" s="213" t="s">
        <v>2228</v>
      </c>
      <c r="E363" s="214" t="s">
        <v>2331</v>
      </c>
      <c r="F363" s="215"/>
      <c r="G363" s="229" t="s">
        <v>3063</v>
      </c>
      <c r="H363" s="204"/>
    </row>
    <row r="364" spans="2:8">
      <c r="B364" s="211" t="s">
        <v>3064</v>
      </c>
      <c r="C364" s="212" t="s">
        <v>822</v>
      </c>
      <c r="D364" s="213" t="s">
        <v>1526</v>
      </c>
      <c r="E364" s="214" t="s">
        <v>2333</v>
      </c>
      <c r="F364" s="215"/>
      <c r="G364" s="230"/>
      <c r="H364" s="204"/>
    </row>
    <row r="365" spans="2:8">
      <c r="B365" s="211" t="s">
        <v>2334</v>
      </c>
      <c r="C365" s="212" t="s">
        <v>823</v>
      </c>
      <c r="D365" s="213" t="s">
        <v>2234</v>
      </c>
      <c r="E365" s="214" t="s">
        <v>1357</v>
      </c>
      <c r="F365" s="215"/>
      <c r="G365" s="230"/>
      <c r="H365" s="204"/>
    </row>
    <row r="366" spans="2:8">
      <c r="B366" s="211" t="s">
        <v>1040</v>
      </c>
      <c r="C366" s="212" t="s">
        <v>824</v>
      </c>
      <c r="D366" s="213" t="s">
        <v>2239</v>
      </c>
      <c r="E366" s="214" t="s">
        <v>2335</v>
      </c>
      <c r="F366" s="215"/>
      <c r="G366" s="230"/>
      <c r="H366" s="204"/>
    </row>
    <row r="367" spans="2:8">
      <c r="B367" s="211" t="s">
        <v>2336</v>
      </c>
      <c r="C367" s="212" t="s">
        <v>825</v>
      </c>
      <c r="D367" s="213" t="s">
        <v>1589</v>
      </c>
      <c r="E367" s="214" t="s">
        <v>2290</v>
      </c>
      <c r="F367" s="215"/>
      <c r="G367" s="230"/>
      <c r="H367" s="204"/>
    </row>
    <row r="368" spans="2:8">
      <c r="B368" s="211" t="s">
        <v>3065</v>
      </c>
      <c r="C368" s="212" t="s">
        <v>826</v>
      </c>
      <c r="D368" s="213" t="s">
        <v>1589</v>
      </c>
      <c r="E368" s="214" t="s">
        <v>1998</v>
      </c>
      <c r="F368" s="215" t="s">
        <v>1886</v>
      </c>
      <c r="G368" s="258"/>
      <c r="H368" s="204"/>
    </row>
    <row r="369" spans="2:8" ht="90">
      <c r="B369" s="211" t="s">
        <v>2495</v>
      </c>
      <c r="C369" s="212" t="s">
        <v>3066</v>
      </c>
      <c r="D369" s="213" t="s">
        <v>1367</v>
      </c>
      <c r="E369" s="214" t="s">
        <v>1368</v>
      </c>
      <c r="F369" s="215"/>
      <c r="G369" s="217" t="s">
        <v>2497</v>
      </c>
      <c r="H369" s="204"/>
    </row>
    <row r="370" spans="2:8" ht="105">
      <c r="B370" s="211" t="s">
        <v>1941</v>
      </c>
      <c r="C370" s="212" t="s">
        <v>3067</v>
      </c>
      <c r="D370" s="213" t="s">
        <v>1432</v>
      </c>
      <c r="E370" s="214" t="s">
        <v>1943</v>
      </c>
      <c r="F370" s="215" t="s">
        <v>1886</v>
      </c>
      <c r="G370" s="217" t="s">
        <v>3071</v>
      </c>
      <c r="H370" s="204"/>
    </row>
    <row r="371" spans="2:8" ht="45">
      <c r="B371" s="211" t="s">
        <v>1946</v>
      </c>
      <c r="C371" s="212" t="s">
        <v>3068</v>
      </c>
      <c r="D371" s="213" t="s">
        <v>1362</v>
      </c>
      <c r="E371" s="214" t="s">
        <v>1388</v>
      </c>
      <c r="F371" s="215"/>
      <c r="G371" s="217" t="s">
        <v>3072</v>
      </c>
      <c r="H371" s="204"/>
    </row>
    <row r="372" spans="2:8" ht="75">
      <c r="B372" s="211" t="s">
        <v>1949</v>
      </c>
      <c r="C372" s="212" t="s">
        <v>3069</v>
      </c>
      <c r="D372" s="213" t="s">
        <v>1387</v>
      </c>
      <c r="E372" s="214" t="s">
        <v>1388</v>
      </c>
      <c r="F372" s="215"/>
      <c r="G372" s="217" t="s">
        <v>3073</v>
      </c>
      <c r="H372" s="204"/>
    </row>
    <row r="373" spans="2:8" ht="75">
      <c r="B373" s="211" t="s">
        <v>1953</v>
      </c>
      <c r="C373" s="212" t="s">
        <v>3070</v>
      </c>
      <c r="D373" s="213" t="s">
        <v>1387</v>
      </c>
      <c r="E373" s="214" t="s">
        <v>1388</v>
      </c>
      <c r="F373" s="215"/>
      <c r="G373" s="217" t="s">
        <v>3074</v>
      </c>
      <c r="H373" s="204"/>
    </row>
    <row r="374" spans="2:8" ht="165">
      <c r="B374" s="211" t="s">
        <v>2506</v>
      </c>
      <c r="C374" s="212" t="s">
        <v>875</v>
      </c>
      <c r="D374" s="213" t="s">
        <v>1367</v>
      </c>
      <c r="E374" s="214" t="s">
        <v>3075</v>
      </c>
      <c r="F374" s="215"/>
      <c r="G374" s="217" t="s">
        <v>9642</v>
      </c>
      <c r="H374" s="204"/>
    </row>
    <row r="375" spans="2:8" ht="105">
      <c r="B375" s="211" t="s">
        <v>620</v>
      </c>
      <c r="C375" s="212" t="s">
        <v>876</v>
      </c>
      <c r="D375" s="213" t="s">
        <v>1432</v>
      </c>
      <c r="E375" s="214" t="s">
        <v>2603</v>
      </c>
      <c r="F375" s="215"/>
      <c r="G375" s="217" t="s">
        <v>3076</v>
      </c>
      <c r="H375" s="204"/>
    </row>
    <row r="376" spans="2:8" ht="105">
      <c r="B376" s="211" t="s">
        <v>2509</v>
      </c>
      <c r="C376" s="212" t="s">
        <v>877</v>
      </c>
      <c r="D376" s="213" t="s">
        <v>1397</v>
      </c>
      <c r="E376" s="214" t="s">
        <v>2603</v>
      </c>
      <c r="F376" s="215"/>
      <c r="G376" s="217" t="s">
        <v>3077</v>
      </c>
      <c r="H376" s="204"/>
    </row>
    <row r="377" spans="2:8" ht="75">
      <c r="B377" s="211" t="s">
        <v>2511</v>
      </c>
      <c r="C377" s="212" t="s">
        <v>3078</v>
      </c>
      <c r="D377" s="213" t="s">
        <v>1356</v>
      </c>
      <c r="E377" s="214" t="s">
        <v>1383</v>
      </c>
      <c r="F377" s="215" t="s">
        <v>1944</v>
      </c>
      <c r="G377" s="217" t="s">
        <v>3079</v>
      </c>
      <c r="H377" s="204"/>
    </row>
    <row r="378" spans="2:8" ht="30">
      <c r="B378" s="211" t="s">
        <v>2514</v>
      </c>
      <c r="C378" s="212" t="s">
        <v>3080</v>
      </c>
      <c r="D378" s="213" t="s">
        <v>1531</v>
      </c>
      <c r="E378" s="214" t="s">
        <v>1388</v>
      </c>
      <c r="F378" s="215"/>
      <c r="G378" s="217" t="s">
        <v>3081</v>
      </c>
      <c r="H378" s="204"/>
    </row>
    <row r="379" spans="2:8" ht="105">
      <c r="B379" s="211" t="s">
        <v>1381</v>
      </c>
      <c r="C379" s="212" t="s">
        <v>3082</v>
      </c>
      <c r="D379" s="213" t="s">
        <v>1356</v>
      </c>
      <c r="E379" s="214" t="s">
        <v>1383</v>
      </c>
      <c r="F379" s="215"/>
      <c r="G379" s="217" t="s">
        <v>3083</v>
      </c>
      <c r="H379" s="204"/>
    </row>
    <row r="380" spans="2:8" ht="90">
      <c r="B380" s="211" t="s">
        <v>1966</v>
      </c>
      <c r="C380" s="212" t="s">
        <v>3084</v>
      </c>
      <c r="D380" s="213" t="s">
        <v>1464</v>
      </c>
      <c r="E380" s="214" t="s">
        <v>1368</v>
      </c>
      <c r="F380" s="215"/>
      <c r="G380" s="217" t="s">
        <v>3086</v>
      </c>
      <c r="H380" s="204"/>
    </row>
    <row r="381" spans="2:8" ht="90">
      <c r="B381" s="211" t="s">
        <v>1969</v>
      </c>
      <c r="C381" s="212" t="s">
        <v>3085</v>
      </c>
      <c r="D381" s="213" t="s">
        <v>1464</v>
      </c>
      <c r="E381" s="214" t="s">
        <v>1368</v>
      </c>
      <c r="F381" s="215"/>
      <c r="G381" s="217" t="s">
        <v>3087</v>
      </c>
      <c r="H381" s="204"/>
    </row>
    <row r="382" spans="2:8" ht="60">
      <c r="B382" s="211" t="s">
        <v>1972</v>
      </c>
      <c r="C382" s="212" t="s">
        <v>3088</v>
      </c>
      <c r="D382" s="213" t="s">
        <v>1464</v>
      </c>
      <c r="E382" s="214" t="s">
        <v>1368</v>
      </c>
      <c r="F382" s="215"/>
      <c r="G382" s="217" t="s">
        <v>3089</v>
      </c>
      <c r="H382" s="204"/>
    </row>
    <row r="383" spans="2:8" ht="135">
      <c r="B383" s="211" t="s">
        <v>1978</v>
      </c>
      <c r="C383" s="212" t="s">
        <v>3090</v>
      </c>
      <c r="D383" s="213" t="s">
        <v>1980</v>
      </c>
      <c r="E383" s="214" t="s">
        <v>1648</v>
      </c>
      <c r="F383" s="215"/>
      <c r="G383" s="217" t="s">
        <v>3095</v>
      </c>
      <c r="H383" s="204"/>
    </row>
    <row r="384" spans="2:8" ht="135">
      <c r="B384" s="211" t="s">
        <v>1982</v>
      </c>
      <c r="C384" s="212" t="s">
        <v>3091</v>
      </c>
      <c r="D384" s="213" t="s">
        <v>1980</v>
      </c>
      <c r="E384" s="214" t="s">
        <v>1648</v>
      </c>
      <c r="F384" s="215"/>
      <c r="G384" s="217" t="s">
        <v>3096</v>
      </c>
      <c r="H384" s="204"/>
    </row>
    <row r="385" spans="2:8" ht="135">
      <c r="B385" s="211" t="s">
        <v>1985</v>
      </c>
      <c r="C385" s="212" t="s">
        <v>3092</v>
      </c>
      <c r="D385" s="213" t="s">
        <v>1980</v>
      </c>
      <c r="E385" s="214" t="s">
        <v>1648</v>
      </c>
      <c r="F385" s="215"/>
      <c r="G385" s="217" t="s">
        <v>3097</v>
      </c>
      <c r="H385" s="204"/>
    </row>
    <row r="386" spans="2:8" ht="150">
      <c r="B386" s="211" t="s">
        <v>1988</v>
      </c>
      <c r="C386" s="212" t="s">
        <v>3093</v>
      </c>
      <c r="D386" s="213" t="s">
        <v>1980</v>
      </c>
      <c r="E386" s="214" t="s">
        <v>1648</v>
      </c>
      <c r="F386" s="215"/>
      <c r="G386" s="217" t="s">
        <v>3098</v>
      </c>
      <c r="H386" s="204"/>
    </row>
    <row r="387" spans="2:8" ht="135">
      <c r="B387" s="211" t="s">
        <v>1991</v>
      </c>
      <c r="C387" s="212" t="s">
        <v>3094</v>
      </c>
      <c r="D387" s="213" t="s">
        <v>1980</v>
      </c>
      <c r="E387" s="214" t="s">
        <v>1648</v>
      </c>
      <c r="F387" s="215"/>
      <c r="G387" s="217" t="s">
        <v>3099</v>
      </c>
      <c r="H387" s="204"/>
    </row>
    <row r="388" spans="2:8" ht="120">
      <c r="B388" s="211" t="s">
        <v>1994</v>
      </c>
      <c r="C388" s="212" t="s">
        <v>3100</v>
      </c>
      <c r="D388" s="213" t="s">
        <v>1582</v>
      </c>
      <c r="E388" s="214" t="s">
        <v>1368</v>
      </c>
      <c r="F388" s="215"/>
      <c r="G388" s="217" t="s">
        <v>3101</v>
      </c>
      <c r="H388" s="204"/>
    </row>
    <row r="389" spans="2:8" ht="45">
      <c r="B389" s="211" t="s">
        <v>1997</v>
      </c>
      <c r="C389" s="212" t="s">
        <v>3102</v>
      </c>
      <c r="D389" s="213" t="s">
        <v>1529</v>
      </c>
      <c r="E389" s="214" t="s">
        <v>1368</v>
      </c>
      <c r="F389" s="215"/>
      <c r="G389" s="217" t="s">
        <v>3103</v>
      </c>
      <c r="H389" s="204"/>
    </row>
    <row r="390" spans="2:8" ht="105">
      <c r="B390" s="211" t="s">
        <v>2539</v>
      </c>
      <c r="C390" s="212" t="s">
        <v>3104</v>
      </c>
      <c r="D390" s="213" t="s">
        <v>1582</v>
      </c>
      <c r="E390" s="214" t="s">
        <v>1368</v>
      </c>
      <c r="F390" s="215"/>
      <c r="G390" s="217" t="s">
        <v>3105</v>
      </c>
      <c r="H390" s="204"/>
    </row>
    <row r="391" spans="2:8" ht="105">
      <c r="B391" s="211" t="s">
        <v>1171</v>
      </c>
      <c r="C391" s="212" t="s">
        <v>3106</v>
      </c>
      <c r="D391" s="213" t="s">
        <v>1367</v>
      </c>
      <c r="E391" s="214" t="s">
        <v>1368</v>
      </c>
      <c r="F391" s="215"/>
      <c r="G391" s="217" t="s">
        <v>3107</v>
      </c>
      <c r="H391" s="204"/>
    </row>
    <row r="392" spans="2:8" ht="75">
      <c r="B392" s="211" t="s">
        <v>1172</v>
      </c>
      <c r="C392" s="212" t="s">
        <v>3108</v>
      </c>
      <c r="D392" s="213" t="s">
        <v>1567</v>
      </c>
      <c r="E392" s="214" t="s">
        <v>1368</v>
      </c>
      <c r="F392" s="215"/>
      <c r="G392" s="217" t="s">
        <v>3109</v>
      </c>
      <c r="H392" s="204"/>
    </row>
    <row r="393" spans="2:8" ht="90">
      <c r="B393" s="211" t="s">
        <v>1173</v>
      </c>
      <c r="C393" s="212" t="s">
        <v>3110</v>
      </c>
      <c r="D393" s="213" t="s">
        <v>1393</v>
      </c>
      <c r="E393" s="214" t="s">
        <v>2415</v>
      </c>
      <c r="F393" s="215"/>
      <c r="G393" s="217" t="s">
        <v>3111</v>
      </c>
      <c r="H393" s="204"/>
    </row>
    <row r="394" spans="2:8" ht="60">
      <c r="B394" s="211" t="s">
        <v>40</v>
      </c>
      <c r="C394" s="212" t="s">
        <v>3112</v>
      </c>
      <c r="D394" s="213" t="s">
        <v>1662</v>
      </c>
      <c r="E394" s="214" t="s">
        <v>2240</v>
      </c>
      <c r="F394" s="215"/>
      <c r="G394" s="237" t="s">
        <v>2297</v>
      </c>
      <c r="H394" s="204"/>
    </row>
    <row r="395" spans="2:8" ht="135">
      <c r="B395" s="211" t="s">
        <v>3114</v>
      </c>
      <c r="C395" s="212" t="s">
        <v>3113</v>
      </c>
      <c r="D395" s="213" t="s">
        <v>2298</v>
      </c>
      <c r="E395" s="214" t="s">
        <v>3075</v>
      </c>
      <c r="F395" s="215"/>
      <c r="G395" s="237" t="s">
        <v>10827</v>
      </c>
      <c r="H395" s="204"/>
    </row>
    <row r="396" spans="2:8" ht="135">
      <c r="B396" s="211" t="s">
        <v>1174</v>
      </c>
      <c r="C396" s="212" t="s">
        <v>3115</v>
      </c>
      <c r="D396" s="213" t="s">
        <v>1367</v>
      </c>
      <c r="E396" s="214" t="s">
        <v>1368</v>
      </c>
      <c r="F396" s="215"/>
      <c r="G396" s="217" t="s">
        <v>3116</v>
      </c>
      <c r="H396" s="204"/>
    </row>
    <row r="397" spans="2:8" ht="105">
      <c r="B397" s="211" t="s">
        <v>1175</v>
      </c>
      <c r="C397" s="212" t="s">
        <v>3117</v>
      </c>
      <c r="D397" s="213" t="s">
        <v>1367</v>
      </c>
      <c r="E397" s="214" t="s">
        <v>1368</v>
      </c>
      <c r="F397" s="215"/>
      <c r="G397" s="217" t="s">
        <v>3118</v>
      </c>
      <c r="H397" s="204"/>
    </row>
    <row r="398" spans="2:8" ht="225">
      <c r="B398" s="211" t="s">
        <v>1176</v>
      </c>
      <c r="C398" s="212" t="s">
        <v>1262</v>
      </c>
      <c r="D398" s="213" t="s">
        <v>2242</v>
      </c>
      <c r="E398" s="214" t="s">
        <v>1368</v>
      </c>
      <c r="F398" s="215"/>
      <c r="G398" s="217" t="s">
        <v>10835</v>
      </c>
      <c r="H398" s="204"/>
    </row>
    <row r="399" spans="2:8" ht="180">
      <c r="B399" s="211" t="s">
        <v>1202</v>
      </c>
      <c r="C399" s="212" t="s">
        <v>1263</v>
      </c>
      <c r="D399" s="213" t="s">
        <v>2242</v>
      </c>
      <c r="E399" s="214" t="s">
        <v>1368</v>
      </c>
      <c r="F399" s="215"/>
      <c r="G399" s="217" t="s">
        <v>3119</v>
      </c>
      <c r="H399" s="204"/>
    </row>
    <row r="400" spans="2:8" ht="165">
      <c r="B400" s="211" t="s">
        <v>210</v>
      </c>
      <c r="C400" s="212" t="s">
        <v>1264</v>
      </c>
      <c r="D400" s="213" t="s">
        <v>1582</v>
      </c>
      <c r="E400" s="214" t="s">
        <v>2295</v>
      </c>
      <c r="F400" s="215"/>
      <c r="G400" s="217" t="s">
        <v>3120</v>
      </c>
      <c r="H400" s="204"/>
    </row>
    <row r="401" spans="2:8" ht="165">
      <c r="B401" s="211" t="s">
        <v>1193</v>
      </c>
      <c r="C401" s="212" t="s">
        <v>1265</v>
      </c>
      <c r="D401" s="213" t="s">
        <v>2241</v>
      </c>
      <c r="E401" s="214" t="s">
        <v>2295</v>
      </c>
      <c r="F401" s="215"/>
      <c r="G401" s="217" t="s">
        <v>3121</v>
      </c>
      <c r="H401" s="204"/>
    </row>
    <row r="402" spans="2:8" ht="180">
      <c r="B402" s="211" t="s">
        <v>1266</v>
      </c>
      <c r="C402" s="212" t="s">
        <v>1267</v>
      </c>
      <c r="D402" s="213" t="s">
        <v>2241</v>
      </c>
      <c r="E402" s="214" t="s">
        <v>2295</v>
      </c>
      <c r="F402" s="215"/>
      <c r="G402" s="217" t="s">
        <v>3122</v>
      </c>
      <c r="H402" s="204"/>
    </row>
    <row r="403" spans="2:8" ht="120">
      <c r="B403" s="211" t="s">
        <v>1177</v>
      </c>
      <c r="C403" s="212" t="s">
        <v>3123</v>
      </c>
      <c r="D403" s="213" t="s">
        <v>2234</v>
      </c>
      <c r="E403" s="214" t="s">
        <v>1357</v>
      </c>
      <c r="F403" s="215"/>
      <c r="G403" s="217" t="s">
        <v>9643</v>
      </c>
      <c r="H403" s="204"/>
    </row>
    <row r="404" spans="2:8" ht="90">
      <c r="B404" s="211" t="s">
        <v>1178</v>
      </c>
      <c r="C404" s="212" t="s">
        <v>3124</v>
      </c>
      <c r="D404" s="213" t="s">
        <v>1356</v>
      </c>
      <c r="E404" s="214" t="s">
        <v>1357</v>
      </c>
      <c r="F404" s="215"/>
      <c r="G404" s="217" t="s">
        <v>2362</v>
      </c>
      <c r="H404" s="204"/>
    </row>
    <row r="405" spans="2:8" ht="105">
      <c r="B405" s="211" t="s">
        <v>610</v>
      </c>
      <c r="C405" s="212" t="s">
        <v>3125</v>
      </c>
      <c r="D405" s="213" t="s">
        <v>2235</v>
      </c>
      <c r="E405" s="214" t="s">
        <v>1357</v>
      </c>
      <c r="F405" s="215"/>
      <c r="G405" s="217" t="s">
        <v>9644</v>
      </c>
      <c r="H405" s="204"/>
    </row>
    <row r="406" spans="2:8" ht="120">
      <c r="B406" s="211" t="s">
        <v>618</v>
      </c>
      <c r="C406" s="212" t="s">
        <v>3126</v>
      </c>
      <c r="D406" s="213" t="s">
        <v>1526</v>
      </c>
      <c r="E406" s="214" t="s">
        <v>1357</v>
      </c>
      <c r="F406" s="215"/>
      <c r="G406" s="217" t="s">
        <v>9645</v>
      </c>
      <c r="H406" s="204"/>
    </row>
    <row r="407" spans="2:8">
      <c r="B407" s="211" t="s">
        <v>1041</v>
      </c>
      <c r="C407" s="212" t="s">
        <v>3127</v>
      </c>
      <c r="D407" s="213" t="s">
        <v>1387</v>
      </c>
      <c r="E407" s="214" t="s">
        <v>1388</v>
      </c>
      <c r="F407" s="215"/>
      <c r="G407" s="217" t="s">
        <v>2324</v>
      </c>
      <c r="H407" s="204"/>
    </row>
    <row r="408" spans="2:8" ht="120">
      <c r="B408" s="211" t="s">
        <v>2571</v>
      </c>
      <c r="C408" s="212" t="s">
        <v>3128</v>
      </c>
      <c r="D408" s="213" t="s">
        <v>1389</v>
      </c>
      <c r="E408" s="214" t="s">
        <v>2415</v>
      </c>
      <c r="F408" s="215"/>
      <c r="G408" s="264" t="s">
        <v>3129</v>
      </c>
      <c r="H408" s="204"/>
    </row>
    <row r="409" spans="2:8" ht="105">
      <c r="B409" s="211" t="s">
        <v>2574</v>
      </c>
      <c r="C409" s="212" t="s">
        <v>840</v>
      </c>
      <c r="D409" s="213" t="s">
        <v>1389</v>
      </c>
      <c r="E409" s="214" t="s">
        <v>2415</v>
      </c>
      <c r="F409" s="215"/>
      <c r="G409" s="217" t="s">
        <v>3130</v>
      </c>
      <c r="H409" s="204"/>
    </row>
    <row r="410" spans="2:8" ht="105">
      <c r="B410" s="211" t="s">
        <v>2576</v>
      </c>
      <c r="C410" s="212" t="s">
        <v>841</v>
      </c>
      <c r="D410" s="213" t="s">
        <v>1389</v>
      </c>
      <c r="E410" s="214" t="s">
        <v>2415</v>
      </c>
      <c r="F410" s="215"/>
      <c r="G410" s="217" t="s">
        <v>3131</v>
      </c>
      <c r="H410" s="204"/>
    </row>
    <row r="411" spans="2:8" ht="75">
      <c r="B411" s="211" t="s">
        <v>2578</v>
      </c>
      <c r="C411" s="212" t="s">
        <v>842</v>
      </c>
      <c r="D411" s="213" t="s">
        <v>1389</v>
      </c>
      <c r="E411" s="214" t="s">
        <v>1368</v>
      </c>
      <c r="F411" s="215"/>
      <c r="G411" s="258" t="s">
        <v>3132</v>
      </c>
      <c r="H411" s="204"/>
    </row>
    <row r="412" spans="2:8" ht="105">
      <c r="B412" s="211" t="s">
        <v>2580</v>
      </c>
      <c r="C412" s="212" t="s">
        <v>843</v>
      </c>
      <c r="D412" s="213" t="s">
        <v>1389</v>
      </c>
      <c r="E412" s="214" t="s">
        <v>1648</v>
      </c>
      <c r="F412" s="215"/>
      <c r="G412" s="217" t="s">
        <v>3133</v>
      </c>
      <c r="H412" s="204"/>
    </row>
    <row r="413" spans="2:8" ht="105">
      <c r="B413" s="211" t="s">
        <v>2582</v>
      </c>
      <c r="C413" s="212" t="s">
        <v>844</v>
      </c>
      <c r="D413" s="213" t="s">
        <v>1389</v>
      </c>
      <c r="E413" s="214" t="s">
        <v>1648</v>
      </c>
      <c r="F413" s="215"/>
      <c r="G413" s="217" t="s">
        <v>3134</v>
      </c>
      <c r="H413" s="204"/>
    </row>
    <row r="414" spans="2:8" ht="105">
      <c r="B414" s="211" t="s">
        <v>2584</v>
      </c>
      <c r="C414" s="212" t="s">
        <v>845</v>
      </c>
      <c r="D414" s="213" t="s">
        <v>1389</v>
      </c>
      <c r="E414" s="214" t="s">
        <v>1648</v>
      </c>
      <c r="F414" s="215"/>
      <c r="G414" s="217" t="s">
        <v>3135</v>
      </c>
      <c r="H414" s="204"/>
    </row>
    <row r="415" spans="2:8" ht="105">
      <c r="B415" s="211" t="s">
        <v>2586</v>
      </c>
      <c r="C415" s="212" t="s">
        <v>846</v>
      </c>
      <c r="D415" s="213" t="s">
        <v>1389</v>
      </c>
      <c r="E415" s="214" t="s">
        <v>1648</v>
      </c>
      <c r="F415" s="215"/>
      <c r="G415" s="217" t="s">
        <v>3136</v>
      </c>
      <c r="H415" s="204"/>
    </row>
    <row r="416" spans="2:8" ht="105">
      <c r="B416" s="211" t="s">
        <v>2588</v>
      </c>
      <c r="C416" s="212" t="s">
        <v>847</v>
      </c>
      <c r="D416" s="213" t="s">
        <v>1389</v>
      </c>
      <c r="E416" s="214" t="s">
        <v>1648</v>
      </c>
      <c r="F416" s="215"/>
      <c r="G416" s="217" t="s">
        <v>3137</v>
      </c>
      <c r="H416" s="204"/>
    </row>
    <row r="417" spans="1:8" ht="75">
      <c r="B417" s="211" t="s">
        <v>2590</v>
      </c>
      <c r="C417" s="212" t="s">
        <v>848</v>
      </c>
      <c r="D417" s="213" t="s">
        <v>1389</v>
      </c>
      <c r="E417" s="214" t="s">
        <v>1368</v>
      </c>
      <c r="F417" s="215"/>
      <c r="G417" s="217" t="s">
        <v>3138</v>
      </c>
      <c r="H417" s="204"/>
    </row>
    <row r="418" spans="1:8" ht="60.75" thickBot="1">
      <c r="B418" s="211" t="s">
        <v>2592</v>
      </c>
      <c r="C418" s="212" t="s">
        <v>849</v>
      </c>
      <c r="D418" s="213" t="s">
        <v>1389</v>
      </c>
      <c r="E418" s="214" t="s">
        <v>1368</v>
      </c>
      <c r="F418" s="215"/>
      <c r="G418" s="217" t="s">
        <v>2363</v>
      </c>
      <c r="H418" s="204"/>
    </row>
    <row r="419" spans="1:8" s="44" customFormat="1" ht="20.100000000000001" customHeight="1" thickBot="1">
      <c r="A419" s="8"/>
      <c r="B419" s="201" t="s">
        <v>2249</v>
      </c>
      <c r="C419" s="202"/>
      <c r="D419" s="202"/>
      <c r="E419" s="202"/>
      <c r="F419" s="202"/>
      <c r="G419" s="203"/>
      <c r="H419" s="204"/>
    </row>
    <row r="420" spans="1:8" ht="30">
      <c r="B420" s="205" t="s">
        <v>1179</v>
      </c>
      <c r="C420" s="206" t="s">
        <v>3139</v>
      </c>
      <c r="D420" s="207" t="s">
        <v>1367</v>
      </c>
      <c r="E420" s="208" t="s">
        <v>1368</v>
      </c>
      <c r="F420" s="209"/>
      <c r="G420" s="210" t="s">
        <v>2286</v>
      </c>
      <c r="H420" s="204"/>
    </row>
    <row r="421" spans="1:8" ht="17.25" thickBot="1">
      <c r="B421" s="211" t="s">
        <v>1180</v>
      </c>
      <c r="C421" s="212" t="s">
        <v>3140</v>
      </c>
      <c r="D421" s="213" t="s">
        <v>2251</v>
      </c>
      <c r="E421" s="214" t="s">
        <v>1388</v>
      </c>
      <c r="F421" s="215"/>
      <c r="G421" s="217"/>
      <c r="H421" s="204"/>
    </row>
    <row r="422" spans="1:8" ht="17.25" thickBot="1">
      <c r="B422" s="201" t="s">
        <v>2338</v>
      </c>
      <c r="C422" s="202"/>
      <c r="D422" s="202"/>
      <c r="E422" s="202"/>
      <c r="F422" s="202"/>
      <c r="G422" s="203"/>
      <c r="H422" s="204"/>
    </row>
    <row r="423" spans="1:8" ht="60">
      <c r="B423" s="211" t="s">
        <v>3141</v>
      </c>
      <c r="C423" s="212" t="s">
        <v>827</v>
      </c>
      <c r="D423" s="256" t="s">
        <v>1567</v>
      </c>
      <c r="E423" s="257" t="s">
        <v>2246</v>
      </c>
      <c r="F423" s="215"/>
      <c r="G423" s="217" t="s">
        <v>3142</v>
      </c>
      <c r="H423" s="204"/>
    </row>
    <row r="424" spans="1:8" ht="195">
      <c r="B424" s="211" t="s">
        <v>3143</v>
      </c>
      <c r="C424" s="212" t="s">
        <v>828</v>
      </c>
      <c r="D424" s="213" t="s">
        <v>1582</v>
      </c>
      <c r="E424" s="214" t="s">
        <v>2246</v>
      </c>
      <c r="F424" s="215"/>
      <c r="G424" s="217" t="s">
        <v>3144</v>
      </c>
      <c r="H424" s="204"/>
    </row>
    <row r="425" spans="1:8" ht="105">
      <c r="B425" s="211" t="s">
        <v>640</v>
      </c>
      <c r="C425" s="212" t="s">
        <v>878</v>
      </c>
      <c r="D425" s="213" t="s">
        <v>1525</v>
      </c>
      <c r="E425" s="214" t="s">
        <v>2603</v>
      </c>
      <c r="F425" s="215"/>
      <c r="G425" s="217" t="s">
        <v>3145</v>
      </c>
      <c r="H425" s="204"/>
    </row>
    <row r="426" spans="1:8" ht="165">
      <c r="B426" s="211" t="s">
        <v>1268</v>
      </c>
      <c r="C426" s="212" t="s">
        <v>829</v>
      </c>
      <c r="D426" s="213" t="s">
        <v>2237</v>
      </c>
      <c r="E426" s="214" t="s">
        <v>2253</v>
      </c>
      <c r="F426" s="215"/>
      <c r="G426" s="217" t="s">
        <v>3146</v>
      </c>
      <c r="H426" s="204"/>
    </row>
    <row r="427" spans="1:8" ht="180.75" thickBot="1">
      <c r="B427" s="211" t="s">
        <v>1269</v>
      </c>
      <c r="C427" s="212" t="s">
        <v>830</v>
      </c>
      <c r="D427" s="213" t="s">
        <v>2242</v>
      </c>
      <c r="E427" s="214" t="s">
        <v>2253</v>
      </c>
      <c r="F427" s="215"/>
      <c r="G427" s="217" t="s">
        <v>3147</v>
      </c>
      <c r="H427" s="204"/>
    </row>
    <row r="428" spans="1:8" s="44" customFormat="1" ht="20.100000000000001" customHeight="1" thickBot="1">
      <c r="A428" s="8"/>
      <c r="B428" s="201" t="s">
        <v>2252</v>
      </c>
      <c r="C428" s="202"/>
      <c r="D428" s="202"/>
      <c r="E428" s="202"/>
      <c r="F428" s="202"/>
      <c r="G428" s="203"/>
      <c r="H428" s="204"/>
    </row>
    <row r="429" spans="1:8" ht="30">
      <c r="B429" s="211" t="s">
        <v>2608</v>
      </c>
      <c r="C429" s="212" t="s">
        <v>3148</v>
      </c>
      <c r="D429" s="256" t="s">
        <v>1567</v>
      </c>
      <c r="E429" s="257" t="s">
        <v>1368</v>
      </c>
      <c r="F429" s="215"/>
      <c r="G429" s="217" t="s">
        <v>3149</v>
      </c>
      <c r="H429" s="204"/>
    </row>
    <row r="430" spans="1:8" ht="45">
      <c r="B430" s="211" t="s">
        <v>2610</v>
      </c>
      <c r="C430" s="212" t="s">
        <v>3150</v>
      </c>
      <c r="D430" s="213" t="s">
        <v>2234</v>
      </c>
      <c r="E430" s="214" t="s">
        <v>1943</v>
      </c>
      <c r="F430" s="215"/>
      <c r="G430" s="217" t="s">
        <v>3151</v>
      </c>
      <c r="H430" s="204"/>
    </row>
    <row r="431" spans="1:8" ht="120">
      <c r="B431" s="211" t="s">
        <v>2612</v>
      </c>
      <c r="C431" s="212" t="s">
        <v>3152</v>
      </c>
      <c r="D431" s="213" t="s">
        <v>1522</v>
      </c>
      <c r="E431" s="214" t="s">
        <v>1943</v>
      </c>
      <c r="F431" s="215"/>
      <c r="G431" s="217" t="s">
        <v>3153</v>
      </c>
      <c r="H431" s="204"/>
    </row>
    <row r="432" spans="1:8" ht="120">
      <c r="B432" s="211" t="s">
        <v>2614</v>
      </c>
      <c r="C432" s="212" t="s">
        <v>3154</v>
      </c>
      <c r="D432" s="213" t="s">
        <v>1522</v>
      </c>
      <c r="E432" s="214" t="s">
        <v>1943</v>
      </c>
      <c r="F432" s="215"/>
      <c r="G432" s="217" t="s">
        <v>3155</v>
      </c>
      <c r="H432" s="204"/>
    </row>
    <row r="433" spans="2:8" ht="75">
      <c r="B433" s="211" t="s">
        <v>2616</v>
      </c>
      <c r="C433" s="212" t="s">
        <v>3156</v>
      </c>
      <c r="D433" s="213" t="s">
        <v>2235</v>
      </c>
      <c r="E433" s="214" t="s">
        <v>1943</v>
      </c>
      <c r="F433" s="215"/>
      <c r="G433" s="217" t="s">
        <v>3157</v>
      </c>
      <c r="H433" s="204"/>
    </row>
    <row r="434" spans="2:8" ht="105">
      <c r="B434" s="211" t="s">
        <v>619</v>
      </c>
      <c r="C434" s="212" t="s">
        <v>3158</v>
      </c>
      <c r="D434" s="213" t="s">
        <v>1526</v>
      </c>
      <c r="E434" s="214" t="s">
        <v>2283</v>
      </c>
      <c r="F434" s="215"/>
      <c r="G434" s="217" t="s">
        <v>3159</v>
      </c>
      <c r="H434" s="204"/>
    </row>
    <row r="435" spans="2:8" ht="120">
      <c r="B435" s="211" t="s">
        <v>2289</v>
      </c>
      <c r="C435" s="212" t="s">
        <v>3160</v>
      </c>
      <c r="D435" s="213" t="s">
        <v>1432</v>
      </c>
      <c r="E435" s="214" t="s">
        <v>1357</v>
      </c>
      <c r="F435" s="215"/>
      <c r="G435" s="217" t="s">
        <v>3161</v>
      </c>
      <c r="H435" s="204"/>
    </row>
    <row r="436" spans="2:8" ht="60">
      <c r="B436" s="211" t="s">
        <v>2620</v>
      </c>
      <c r="C436" s="212" t="s">
        <v>3162</v>
      </c>
      <c r="D436" s="213" t="s">
        <v>1367</v>
      </c>
      <c r="E436" s="214" t="s">
        <v>1368</v>
      </c>
      <c r="F436" s="215"/>
      <c r="G436" s="217" t="s">
        <v>2364</v>
      </c>
      <c r="H436" s="204"/>
    </row>
    <row r="437" spans="2:8" ht="75">
      <c r="B437" s="211" t="s">
        <v>2622</v>
      </c>
      <c r="C437" s="212" t="s">
        <v>3163</v>
      </c>
      <c r="D437" s="213" t="s">
        <v>1567</v>
      </c>
      <c r="E437" s="214" t="s">
        <v>1368</v>
      </c>
      <c r="F437" s="215"/>
      <c r="G437" s="217" t="s">
        <v>3164</v>
      </c>
      <c r="H437" s="204"/>
    </row>
    <row r="438" spans="2:8" ht="45">
      <c r="B438" s="211" t="s">
        <v>2624</v>
      </c>
      <c r="C438" s="212" t="s">
        <v>3165</v>
      </c>
      <c r="D438" s="213" t="s">
        <v>1393</v>
      </c>
      <c r="E438" s="214" t="s">
        <v>2415</v>
      </c>
      <c r="F438" s="215"/>
      <c r="G438" s="217" t="s">
        <v>3166</v>
      </c>
      <c r="H438" s="204"/>
    </row>
    <row r="439" spans="2:8" ht="180">
      <c r="B439" s="211" t="s">
        <v>1207</v>
      </c>
      <c r="C439" s="212" t="s">
        <v>1270</v>
      </c>
      <c r="D439" s="213" t="s">
        <v>2242</v>
      </c>
      <c r="E439" s="214" t="s">
        <v>1368</v>
      </c>
      <c r="F439" s="215"/>
      <c r="G439" s="217" t="s">
        <v>2365</v>
      </c>
      <c r="H439" s="204"/>
    </row>
    <row r="440" spans="2:8" ht="180">
      <c r="B440" s="211" t="s">
        <v>1208</v>
      </c>
      <c r="C440" s="212" t="s">
        <v>1271</v>
      </c>
      <c r="D440" s="213" t="s">
        <v>2242</v>
      </c>
      <c r="E440" s="214" t="s">
        <v>1368</v>
      </c>
      <c r="F440" s="215"/>
      <c r="G440" s="217" t="s">
        <v>2366</v>
      </c>
      <c r="H440" s="204"/>
    </row>
    <row r="441" spans="2:8" ht="165">
      <c r="B441" s="211" t="s">
        <v>1209</v>
      </c>
      <c r="C441" s="212" t="s">
        <v>1272</v>
      </c>
      <c r="D441" s="213" t="s">
        <v>2241</v>
      </c>
      <c r="E441" s="214" t="s">
        <v>2295</v>
      </c>
      <c r="F441" s="215"/>
      <c r="G441" s="217" t="s">
        <v>3167</v>
      </c>
      <c r="H441" s="204"/>
    </row>
    <row r="442" spans="2:8" ht="165.75" thickBot="1">
      <c r="B442" s="211" t="s">
        <v>1210</v>
      </c>
      <c r="C442" s="212" t="s">
        <v>1273</v>
      </c>
      <c r="D442" s="213" t="s">
        <v>2241</v>
      </c>
      <c r="E442" s="214" t="s">
        <v>2295</v>
      </c>
      <c r="F442" s="215"/>
      <c r="G442" s="217" t="s">
        <v>2367</v>
      </c>
      <c r="H442" s="204"/>
    </row>
    <row r="443" spans="2:8" ht="20.100000000000001" customHeight="1" thickBot="1">
      <c r="B443" s="201" t="s">
        <v>2368</v>
      </c>
      <c r="C443" s="202"/>
      <c r="D443" s="202"/>
      <c r="E443" s="202"/>
      <c r="F443" s="202"/>
      <c r="G443" s="203"/>
      <c r="H443" s="204"/>
    </row>
    <row r="444" spans="2:8" ht="75">
      <c r="B444" s="205" t="s">
        <v>396</v>
      </c>
      <c r="C444" s="206" t="s">
        <v>1149</v>
      </c>
      <c r="D444" s="207" t="s">
        <v>1567</v>
      </c>
      <c r="E444" s="208" t="s">
        <v>1443</v>
      </c>
      <c r="F444" s="209" t="s">
        <v>2018</v>
      </c>
      <c r="G444" s="210" t="s">
        <v>3168</v>
      </c>
      <c r="H444" s="204"/>
    </row>
    <row r="445" spans="2:8" ht="75">
      <c r="B445" s="211" t="s">
        <v>1147</v>
      </c>
      <c r="C445" s="212" t="s">
        <v>1150</v>
      </c>
      <c r="D445" s="213" t="s">
        <v>2329</v>
      </c>
      <c r="E445" s="214" t="s">
        <v>1858</v>
      </c>
      <c r="F445" s="215" t="s">
        <v>2018</v>
      </c>
      <c r="G445" s="217" t="s">
        <v>3169</v>
      </c>
      <c r="H445" s="204"/>
    </row>
    <row r="446" spans="2:8" ht="75">
      <c r="B446" s="211" t="s">
        <v>1151</v>
      </c>
      <c r="C446" s="212" t="s">
        <v>1152</v>
      </c>
      <c r="D446" s="213" t="s">
        <v>2228</v>
      </c>
      <c r="E446" s="214" t="s">
        <v>1444</v>
      </c>
      <c r="F446" s="215"/>
      <c r="G446" s="217" t="s">
        <v>3170</v>
      </c>
      <c r="H446" s="204"/>
    </row>
    <row r="447" spans="2:8" ht="60">
      <c r="B447" s="211" t="s">
        <v>1153</v>
      </c>
      <c r="C447" s="212" t="s">
        <v>1154</v>
      </c>
      <c r="D447" s="213" t="s">
        <v>1526</v>
      </c>
      <c r="E447" s="214" t="s">
        <v>1858</v>
      </c>
      <c r="F447" s="215"/>
      <c r="G447" s="229" t="s">
        <v>3171</v>
      </c>
      <c r="H447" s="204"/>
    </row>
    <row r="448" spans="2:8">
      <c r="B448" s="211" t="s">
        <v>1155</v>
      </c>
      <c r="C448" s="212" t="s">
        <v>1156</v>
      </c>
      <c r="D448" s="213" t="s">
        <v>2234</v>
      </c>
      <c r="E448" s="214" t="s">
        <v>1858</v>
      </c>
      <c r="F448" s="215"/>
      <c r="G448" s="230"/>
      <c r="H448" s="204"/>
    </row>
    <row r="449" spans="1:8">
      <c r="B449" s="211" t="s">
        <v>397</v>
      </c>
      <c r="C449" s="212" t="s">
        <v>1157</v>
      </c>
      <c r="D449" s="213" t="s">
        <v>2239</v>
      </c>
      <c r="E449" s="214" t="s">
        <v>1858</v>
      </c>
      <c r="F449" s="215"/>
      <c r="G449" s="230"/>
      <c r="H449" s="204"/>
    </row>
    <row r="450" spans="1:8">
      <c r="B450" s="211" t="s">
        <v>1148</v>
      </c>
      <c r="C450" s="212" t="s">
        <v>1158</v>
      </c>
      <c r="D450" s="213" t="s">
        <v>1589</v>
      </c>
      <c r="E450" s="214" t="s">
        <v>1443</v>
      </c>
      <c r="F450" s="215"/>
      <c r="G450" s="258"/>
      <c r="H450" s="204"/>
    </row>
    <row r="451" spans="1:8" ht="120">
      <c r="B451" s="211" t="s">
        <v>1274</v>
      </c>
      <c r="C451" s="212" t="s">
        <v>1159</v>
      </c>
      <c r="D451" s="213" t="s">
        <v>3172</v>
      </c>
      <c r="E451" s="214" t="s">
        <v>2232</v>
      </c>
      <c r="F451" s="215"/>
      <c r="G451" s="217" t="s">
        <v>3173</v>
      </c>
      <c r="H451" s="204"/>
    </row>
    <row r="452" spans="1:8" ht="135">
      <c r="B452" s="211" t="s">
        <v>1275</v>
      </c>
      <c r="C452" s="212" t="s">
        <v>1186</v>
      </c>
      <c r="D452" s="213" t="s">
        <v>1522</v>
      </c>
      <c r="E452" s="214" t="s">
        <v>2280</v>
      </c>
      <c r="F452" s="215"/>
      <c r="G452" s="217" t="s">
        <v>3174</v>
      </c>
      <c r="H452" s="204"/>
    </row>
    <row r="453" spans="1:8" ht="135">
      <c r="B453" s="211" t="s">
        <v>1276</v>
      </c>
      <c r="C453" s="212" t="s">
        <v>1187</v>
      </c>
      <c r="D453" s="213" t="s">
        <v>1522</v>
      </c>
      <c r="E453" s="214" t="s">
        <v>2280</v>
      </c>
      <c r="F453" s="215"/>
      <c r="G453" s="217" t="s">
        <v>3175</v>
      </c>
      <c r="H453" s="204"/>
    </row>
    <row r="454" spans="1:8" ht="135">
      <c r="B454" s="211" t="s">
        <v>1277</v>
      </c>
      <c r="C454" s="212" t="s">
        <v>1160</v>
      </c>
      <c r="D454" s="213" t="s">
        <v>2666</v>
      </c>
      <c r="E454" s="214" t="s">
        <v>2280</v>
      </c>
      <c r="F454" s="215"/>
      <c r="G454" s="217" t="s">
        <v>3176</v>
      </c>
      <c r="H454" s="204"/>
    </row>
    <row r="455" spans="1:8" ht="120">
      <c r="B455" s="211" t="s">
        <v>1278</v>
      </c>
      <c r="C455" s="212" t="s">
        <v>1161</v>
      </c>
      <c r="D455" s="213" t="s">
        <v>2326</v>
      </c>
      <c r="E455" s="214" t="s">
        <v>2280</v>
      </c>
      <c r="F455" s="215"/>
      <c r="G455" s="217" t="s">
        <v>3177</v>
      </c>
      <c r="H455" s="204"/>
    </row>
    <row r="456" spans="1:8" ht="120">
      <c r="B456" s="211" t="s">
        <v>222</v>
      </c>
      <c r="C456" s="212" t="s">
        <v>1162</v>
      </c>
      <c r="D456" s="213" t="s">
        <v>2370</v>
      </c>
      <c r="E456" s="214" t="s">
        <v>2280</v>
      </c>
      <c r="F456" s="215"/>
      <c r="G456" s="217" t="s">
        <v>3173</v>
      </c>
      <c r="H456" s="204"/>
    </row>
    <row r="457" spans="1:8" ht="120">
      <c r="B457" s="211" t="s">
        <v>223</v>
      </c>
      <c r="C457" s="212" t="s">
        <v>3178</v>
      </c>
      <c r="D457" s="213" t="s">
        <v>1525</v>
      </c>
      <c r="E457" s="214" t="s">
        <v>2280</v>
      </c>
      <c r="F457" s="215"/>
      <c r="G457" s="217" t="s">
        <v>3173</v>
      </c>
      <c r="H457" s="204"/>
    </row>
    <row r="458" spans="1:8" ht="120">
      <c r="B458" s="211" t="s">
        <v>1195</v>
      </c>
      <c r="C458" s="212" t="s">
        <v>1163</v>
      </c>
      <c r="D458" s="213" t="s">
        <v>2242</v>
      </c>
      <c r="E458" s="214" t="s">
        <v>1368</v>
      </c>
      <c r="F458" s="215"/>
      <c r="G458" s="217" t="s">
        <v>3179</v>
      </c>
      <c r="H458" s="204"/>
    </row>
    <row r="459" spans="1:8" ht="135.75" thickBot="1">
      <c r="B459" s="211" t="s">
        <v>1196</v>
      </c>
      <c r="C459" s="212" t="s">
        <v>1164</v>
      </c>
      <c r="D459" s="213" t="s">
        <v>2243</v>
      </c>
      <c r="E459" s="214" t="s">
        <v>2247</v>
      </c>
      <c r="F459" s="215"/>
      <c r="G459" s="217" t="s">
        <v>3180</v>
      </c>
      <c r="H459" s="204"/>
    </row>
    <row r="460" spans="1:8">
      <c r="B460" s="272"/>
      <c r="C460" s="273"/>
      <c r="D460" s="274"/>
      <c r="E460" s="227"/>
      <c r="F460" s="227"/>
      <c r="G460" s="276"/>
      <c r="H460" s="277"/>
    </row>
    <row r="461" spans="1:8" ht="17.25" thickBot="1">
      <c r="B461" s="278"/>
      <c r="C461" s="279"/>
      <c r="D461" s="280"/>
      <c r="E461" s="281"/>
      <c r="F461" s="281"/>
      <c r="G461" s="283"/>
      <c r="H461" s="277"/>
    </row>
    <row r="462" spans="1:8" ht="18.75">
      <c r="A462" s="186"/>
      <c r="B462" s="333" t="s">
        <v>3181</v>
      </c>
      <c r="C462" s="334"/>
      <c r="D462" s="334"/>
      <c r="E462" s="334"/>
      <c r="F462" s="334"/>
      <c r="G462" s="288"/>
      <c r="H462" s="204"/>
    </row>
    <row r="463" spans="1:8">
      <c r="A463" s="186"/>
      <c r="B463" s="336" t="s">
        <v>2371</v>
      </c>
      <c r="C463" s="337"/>
      <c r="D463" s="337"/>
      <c r="E463" s="337"/>
      <c r="F463" s="337"/>
      <c r="G463" s="288"/>
      <c r="H463" s="204"/>
    </row>
    <row r="464" spans="1:8">
      <c r="A464" s="186"/>
      <c r="B464" s="336" t="s">
        <v>3182</v>
      </c>
      <c r="C464" s="337" t="s">
        <v>3183</v>
      </c>
      <c r="D464" s="196"/>
      <c r="E464" s="337"/>
      <c r="F464" s="337"/>
      <c r="G464" s="288"/>
      <c r="H464" s="204"/>
    </row>
    <row r="465" spans="1:8">
      <c r="A465" s="186"/>
      <c r="B465" s="336" t="s">
        <v>3184</v>
      </c>
      <c r="C465" s="357"/>
      <c r="D465" s="337"/>
      <c r="E465" s="337"/>
      <c r="F465" s="337"/>
      <c r="G465" s="288"/>
      <c r="H465" s="204"/>
    </row>
    <row r="466" spans="1:8">
      <c r="A466" s="186"/>
      <c r="B466" s="336" t="s">
        <v>3185</v>
      </c>
      <c r="C466" s="357"/>
      <c r="D466" s="337"/>
      <c r="E466" s="337"/>
      <c r="F466" s="337"/>
      <c r="G466" s="288"/>
      <c r="H466" s="204"/>
    </row>
    <row r="467" spans="1:8">
      <c r="A467" s="186"/>
      <c r="B467" s="336" t="s">
        <v>3186</v>
      </c>
      <c r="C467" s="357"/>
      <c r="D467" s="337"/>
      <c r="E467" s="337"/>
      <c r="F467" s="337"/>
      <c r="G467" s="288"/>
      <c r="H467" s="204"/>
    </row>
    <row r="468" spans="1:8">
      <c r="A468" s="186"/>
      <c r="B468" s="336" t="s">
        <v>2373</v>
      </c>
      <c r="C468" s="357"/>
      <c r="D468" s="337"/>
      <c r="E468" s="337"/>
      <c r="F468" s="337"/>
      <c r="G468" s="288"/>
      <c r="H468" s="204"/>
    </row>
    <row r="469" spans="1:8">
      <c r="A469" s="186"/>
      <c r="B469" s="336" t="s">
        <v>2374</v>
      </c>
      <c r="C469" s="357"/>
      <c r="D469" s="337"/>
      <c r="E469" s="337"/>
      <c r="F469" s="337"/>
      <c r="G469" s="288"/>
      <c r="H469" s="204"/>
    </row>
    <row r="470" spans="1:8">
      <c r="A470" s="186"/>
      <c r="B470" s="336" t="s">
        <v>3187</v>
      </c>
      <c r="C470" s="337"/>
      <c r="D470" s="337"/>
      <c r="E470" s="337"/>
      <c r="F470" s="337"/>
      <c r="G470" s="288"/>
      <c r="H470" s="204"/>
    </row>
    <row r="471" spans="1:8">
      <c r="B471" s="336" t="s">
        <v>3188</v>
      </c>
      <c r="C471" s="337"/>
      <c r="D471" s="337"/>
      <c r="E471" s="337"/>
      <c r="F471" s="337"/>
      <c r="G471" s="288"/>
      <c r="H471" s="204"/>
    </row>
    <row r="472" spans="1:8">
      <c r="A472" s="186"/>
      <c r="B472" s="336" t="s">
        <v>3189</v>
      </c>
      <c r="C472" s="337"/>
      <c r="D472" s="337"/>
      <c r="E472" s="337"/>
      <c r="F472" s="337"/>
      <c r="G472" s="288"/>
      <c r="H472" s="204"/>
    </row>
    <row r="473" spans="1:8">
      <c r="A473" s="186"/>
      <c r="B473" s="336" t="s">
        <v>3190</v>
      </c>
      <c r="C473" s="337"/>
      <c r="D473" s="337"/>
      <c r="E473" s="337"/>
      <c r="F473" s="337"/>
      <c r="G473" s="288"/>
      <c r="H473" s="204"/>
    </row>
    <row r="474" spans="1:8">
      <c r="A474" s="186"/>
      <c r="B474" s="336" t="s">
        <v>3191</v>
      </c>
      <c r="C474" s="337"/>
      <c r="D474" s="337"/>
      <c r="E474" s="337"/>
      <c r="F474" s="337"/>
      <c r="G474" s="288"/>
      <c r="H474" s="204"/>
    </row>
    <row r="475" spans="1:8">
      <c r="A475" s="186"/>
      <c r="B475" s="336"/>
      <c r="C475" s="337"/>
      <c r="D475" s="337"/>
      <c r="E475" s="337"/>
      <c r="F475" s="337"/>
      <c r="G475" s="288"/>
      <c r="H475" s="204"/>
    </row>
    <row r="476" spans="1:8" ht="18.75">
      <c r="A476" s="186"/>
      <c r="B476" s="333" t="s">
        <v>2255</v>
      </c>
      <c r="C476" s="334"/>
      <c r="D476" s="334"/>
      <c r="E476" s="334"/>
      <c r="F476" s="334"/>
      <c r="G476" s="288"/>
      <c r="H476" s="204"/>
    </row>
    <row r="477" spans="1:8">
      <c r="A477" s="186"/>
      <c r="B477" s="336" t="s">
        <v>2630</v>
      </c>
      <c r="C477" s="337"/>
      <c r="D477" s="337"/>
      <c r="E477" s="337"/>
      <c r="F477" s="337"/>
      <c r="G477" s="288"/>
      <c r="H477" s="204"/>
    </row>
    <row r="478" spans="1:8">
      <c r="A478" s="186"/>
      <c r="B478" s="336" t="s">
        <v>2256</v>
      </c>
      <c r="C478" s="337"/>
      <c r="D478" s="337"/>
      <c r="E478" s="337"/>
      <c r="F478" s="337"/>
      <c r="G478" s="288"/>
      <c r="H478" s="204"/>
    </row>
    <row r="479" spans="1:8">
      <c r="A479" s="186"/>
      <c r="B479" s="336" t="s">
        <v>2257</v>
      </c>
      <c r="C479" s="337"/>
      <c r="D479" s="337"/>
      <c r="E479" s="337"/>
      <c r="F479" s="337"/>
      <c r="G479" s="288"/>
      <c r="H479" s="204"/>
    </row>
    <row r="480" spans="1:8">
      <c r="A480" s="186"/>
      <c r="B480" s="336" t="s">
        <v>2258</v>
      </c>
      <c r="C480" s="337"/>
      <c r="D480" s="337"/>
      <c r="E480" s="337"/>
      <c r="F480" s="337"/>
      <c r="G480" s="288"/>
      <c r="H480" s="204"/>
    </row>
    <row r="481" spans="1:8">
      <c r="A481" s="186"/>
      <c r="B481" s="336" t="s">
        <v>2259</v>
      </c>
      <c r="C481" s="337"/>
      <c r="D481" s="337"/>
      <c r="E481" s="337"/>
      <c r="F481" s="337"/>
      <c r="G481" s="288"/>
      <c r="H481" s="204"/>
    </row>
    <row r="482" spans="1:8">
      <c r="A482" s="186"/>
      <c r="B482" s="336" t="s">
        <v>2260</v>
      </c>
      <c r="C482" s="337"/>
      <c r="D482" s="337"/>
      <c r="E482" s="337"/>
      <c r="F482" s="337"/>
      <c r="G482" s="288"/>
      <c r="H482" s="204"/>
    </row>
    <row r="483" spans="1:8">
      <c r="A483" s="186"/>
      <c r="B483" s="336" t="s">
        <v>2261</v>
      </c>
      <c r="C483" s="337"/>
      <c r="D483" s="337"/>
      <c r="E483" s="337"/>
      <c r="F483" s="337"/>
      <c r="G483" s="288"/>
      <c r="H483" s="204"/>
    </row>
    <row r="484" spans="1:8">
      <c r="A484" s="186"/>
      <c r="B484" s="336"/>
      <c r="C484" s="337"/>
      <c r="D484" s="337"/>
      <c r="E484" s="337"/>
      <c r="F484" s="337"/>
      <c r="G484" s="288"/>
      <c r="H484" s="204"/>
    </row>
    <row r="485" spans="1:8">
      <c r="A485" s="186"/>
      <c r="B485" s="336" t="s">
        <v>2262</v>
      </c>
      <c r="C485" s="337"/>
      <c r="D485" s="337"/>
      <c r="E485" s="337"/>
      <c r="F485" s="337"/>
      <c r="G485" s="288"/>
      <c r="H485" s="204"/>
    </row>
    <row r="486" spans="1:8">
      <c r="A486" s="186"/>
      <c r="B486" s="336"/>
      <c r="C486" s="337"/>
      <c r="D486" s="337"/>
      <c r="E486" s="337"/>
      <c r="F486" s="337"/>
      <c r="G486" s="288"/>
      <c r="H486" s="204"/>
    </row>
    <row r="487" spans="1:8">
      <c r="A487" s="186"/>
      <c r="B487" s="336" t="s">
        <v>3192</v>
      </c>
      <c r="C487" s="337"/>
      <c r="D487" s="337"/>
      <c r="E487" s="337"/>
      <c r="F487" s="337"/>
      <c r="G487" s="288"/>
      <c r="H487" s="204"/>
    </row>
    <row r="488" spans="1:8">
      <c r="A488" s="186"/>
      <c r="B488" s="336" t="s">
        <v>3193</v>
      </c>
      <c r="C488" s="337"/>
      <c r="D488" s="337"/>
      <c r="E488" s="337"/>
      <c r="F488" s="337"/>
      <c r="G488" s="288"/>
      <c r="H488" s="204"/>
    </row>
    <row r="489" spans="1:8">
      <c r="A489" s="186"/>
      <c r="B489" s="336"/>
      <c r="C489" s="337"/>
      <c r="D489" s="337"/>
      <c r="E489" s="337"/>
      <c r="F489" s="337"/>
      <c r="G489" s="288"/>
      <c r="H489" s="204"/>
    </row>
    <row r="490" spans="1:8" ht="18.75">
      <c r="A490" s="186"/>
      <c r="B490" s="333" t="s">
        <v>3194</v>
      </c>
      <c r="C490" s="334"/>
      <c r="D490" s="334"/>
      <c r="E490" s="334"/>
      <c r="F490" s="334"/>
      <c r="G490" s="288"/>
      <c r="H490" s="204"/>
    </row>
    <row r="491" spans="1:8">
      <c r="A491" s="186"/>
      <c r="B491" s="336" t="s">
        <v>3195</v>
      </c>
      <c r="C491" s="337"/>
      <c r="D491" s="337"/>
      <c r="E491" s="337"/>
      <c r="F491" s="337"/>
      <c r="G491" s="288"/>
      <c r="H491" s="204"/>
    </row>
    <row r="492" spans="1:8">
      <c r="A492" s="186"/>
      <c r="B492" s="336" t="s">
        <v>2120</v>
      </c>
      <c r="C492" s="337"/>
      <c r="D492" s="337"/>
      <c r="E492" s="337"/>
      <c r="F492" s="337"/>
      <c r="G492" s="288"/>
      <c r="H492" s="204"/>
    </row>
    <row r="493" spans="1:8">
      <c r="A493" s="186"/>
      <c r="B493" s="336" t="s">
        <v>3196</v>
      </c>
      <c r="C493" s="337"/>
      <c r="D493" s="337"/>
      <c r="E493" s="337"/>
      <c r="F493" s="337"/>
      <c r="G493" s="288"/>
      <c r="H493" s="204"/>
    </row>
    <row r="494" spans="1:8">
      <c r="A494" s="186"/>
      <c r="B494" s="336" t="s">
        <v>3197</v>
      </c>
      <c r="C494" s="337"/>
      <c r="D494" s="337"/>
      <c r="E494" s="337"/>
      <c r="F494" s="337"/>
      <c r="G494" s="288"/>
      <c r="H494" s="204"/>
    </row>
    <row r="495" spans="1:8">
      <c r="A495" s="186"/>
      <c r="B495" s="336" t="s">
        <v>3198</v>
      </c>
      <c r="C495" s="337"/>
      <c r="D495" s="337"/>
      <c r="E495" s="337"/>
      <c r="F495" s="337"/>
      <c r="G495" s="288"/>
      <c r="H495" s="204"/>
    </row>
    <row r="496" spans="1:8">
      <c r="A496" s="186"/>
      <c r="B496" s="336"/>
      <c r="C496" s="337"/>
      <c r="D496" s="337"/>
      <c r="E496" s="337"/>
      <c r="F496" s="337"/>
      <c r="G496" s="288"/>
      <c r="H496" s="204"/>
    </row>
    <row r="497" spans="1:8">
      <c r="A497" s="186"/>
      <c r="B497" s="336" t="s">
        <v>3199</v>
      </c>
      <c r="C497" s="337"/>
      <c r="D497" s="337"/>
      <c r="E497" s="337"/>
      <c r="F497" s="337"/>
      <c r="G497" s="288"/>
      <c r="H497" s="204"/>
    </row>
    <row r="498" spans="1:8">
      <c r="A498" s="186"/>
      <c r="B498" s="336"/>
      <c r="C498" s="337"/>
      <c r="D498" s="337"/>
      <c r="E498" s="337"/>
      <c r="F498" s="337"/>
      <c r="G498" s="288"/>
      <c r="H498" s="204"/>
    </row>
    <row r="499" spans="1:8">
      <c r="A499" s="186"/>
      <c r="B499" s="336" t="s">
        <v>3200</v>
      </c>
      <c r="C499" s="337"/>
      <c r="D499" s="337"/>
      <c r="E499" s="337"/>
      <c r="F499" s="337"/>
      <c r="G499" s="288"/>
      <c r="H499" s="204"/>
    </row>
    <row r="500" spans="1:8">
      <c r="A500" s="186"/>
      <c r="B500" s="336" t="s">
        <v>3201</v>
      </c>
      <c r="C500" s="337"/>
      <c r="D500" s="337"/>
      <c r="E500" s="337"/>
      <c r="F500" s="337"/>
      <c r="G500" s="288"/>
      <c r="H500" s="204"/>
    </row>
    <row r="501" spans="1:8">
      <c r="A501" s="186"/>
      <c r="B501" s="336"/>
      <c r="C501" s="337"/>
      <c r="D501" s="337"/>
      <c r="E501" s="337"/>
      <c r="F501" s="337"/>
      <c r="G501" s="288"/>
      <c r="H501" s="204"/>
    </row>
    <row r="502" spans="1:8" ht="18.75">
      <c r="A502" s="186"/>
      <c r="B502" s="333" t="s">
        <v>2263</v>
      </c>
      <c r="C502" s="334"/>
      <c r="D502" s="334"/>
      <c r="E502" s="334"/>
      <c r="F502" s="334"/>
      <c r="G502" s="288"/>
      <c r="H502" s="204"/>
    </row>
    <row r="503" spans="1:8">
      <c r="A503" s="186"/>
      <c r="B503" s="336" t="s">
        <v>2264</v>
      </c>
      <c r="C503" s="337"/>
      <c r="D503" s="337"/>
      <c r="E503" s="337"/>
      <c r="F503" s="337"/>
      <c r="G503" s="288"/>
      <c r="H503" s="204"/>
    </row>
    <row r="504" spans="1:8">
      <c r="A504" s="186"/>
      <c r="B504" s="336" t="s">
        <v>2256</v>
      </c>
      <c r="C504" s="337"/>
      <c r="D504" s="337"/>
      <c r="E504" s="337"/>
      <c r="F504" s="337"/>
      <c r="G504" s="288"/>
      <c r="H504" s="204"/>
    </row>
    <row r="505" spans="1:8">
      <c r="A505" s="186"/>
      <c r="B505" s="336" t="s">
        <v>2265</v>
      </c>
      <c r="C505" s="337"/>
      <c r="D505" s="337"/>
      <c r="E505" s="337"/>
      <c r="F505" s="337"/>
      <c r="G505" s="288"/>
      <c r="H505" s="204"/>
    </row>
    <row r="506" spans="1:8">
      <c r="A506" s="186"/>
      <c r="B506" s="336" t="s">
        <v>2266</v>
      </c>
      <c r="C506" s="337"/>
      <c r="D506" s="337"/>
      <c r="E506" s="337"/>
      <c r="F506" s="337"/>
      <c r="G506" s="288"/>
      <c r="H506" s="204"/>
    </row>
    <row r="507" spans="1:8">
      <c r="A507" s="186"/>
      <c r="B507" s="336" t="s">
        <v>2267</v>
      </c>
      <c r="C507" s="337"/>
      <c r="D507" s="337"/>
      <c r="E507" s="337"/>
      <c r="F507" s="337"/>
      <c r="G507" s="288"/>
      <c r="H507" s="204"/>
    </row>
    <row r="508" spans="1:8">
      <c r="A508" s="186"/>
      <c r="B508" s="336"/>
      <c r="C508" s="337"/>
      <c r="D508" s="337"/>
      <c r="E508" s="337"/>
      <c r="F508" s="337"/>
      <c r="G508" s="288"/>
      <c r="H508" s="204"/>
    </row>
    <row r="509" spans="1:8">
      <c r="A509" s="186"/>
      <c r="B509" s="336" t="s">
        <v>2268</v>
      </c>
      <c r="C509" s="337"/>
      <c r="D509" s="337"/>
      <c r="E509" s="337"/>
      <c r="F509" s="337"/>
      <c r="G509" s="288"/>
      <c r="H509" s="204"/>
    </row>
    <row r="510" spans="1:8">
      <c r="A510" s="186"/>
      <c r="B510" s="336"/>
      <c r="C510" s="337"/>
      <c r="D510" s="337"/>
      <c r="E510" s="337"/>
      <c r="F510" s="337"/>
      <c r="G510" s="288"/>
      <c r="H510" s="204"/>
    </row>
    <row r="511" spans="1:8">
      <c r="A511" s="186"/>
      <c r="B511" s="336" t="s">
        <v>2269</v>
      </c>
      <c r="C511" s="337"/>
      <c r="D511" s="337"/>
      <c r="E511" s="337"/>
      <c r="F511" s="337"/>
      <c r="G511" s="288"/>
      <c r="H511" s="204"/>
    </row>
    <row r="512" spans="1:8">
      <c r="A512" s="186"/>
      <c r="B512" s="336" t="s">
        <v>2270</v>
      </c>
      <c r="C512" s="337"/>
      <c r="D512" s="337"/>
      <c r="E512" s="337"/>
      <c r="F512" s="337"/>
      <c r="G512" s="288"/>
      <c r="H512" s="204"/>
    </row>
    <row r="513" spans="1:8">
      <c r="A513" s="186"/>
      <c r="B513" s="336"/>
      <c r="C513" s="337"/>
      <c r="D513" s="337"/>
      <c r="E513" s="337"/>
      <c r="F513" s="337"/>
      <c r="G513" s="288"/>
      <c r="H513" s="204"/>
    </row>
    <row r="514" spans="1:8" ht="18.75">
      <c r="A514" s="186"/>
      <c r="B514" s="333" t="s">
        <v>3202</v>
      </c>
      <c r="C514" s="334"/>
      <c r="D514" s="334"/>
      <c r="E514" s="334"/>
      <c r="F514" s="334"/>
      <c r="G514" s="288"/>
      <c r="H514" s="204"/>
    </row>
    <row r="515" spans="1:8">
      <c r="A515" s="186"/>
      <c r="B515" s="336" t="s">
        <v>3203</v>
      </c>
      <c r="C515" s="337"/>
      <c r="D515" s="337"/>
      <c r="E515" s="337"/>
      <c r="F515" s="337"/>
      <c r="G515" s="288"/>
      <c r="H515" s="204"/>
    </row>
    <row r="516" spans="1:8">
      <c r="A516" s="186"/>
      <c r="B516" s="336" t="s">
        <v>3204</v>
      </c>
      <c r="C516" s="337"/>
      <c r="D516" s="337"/>
      <c r="E516" s="337"/>
      <c r="F516" s="337"/>
      <c r="G516" s="288"/>
      <c r="H516" s="204"/>
    </row>
    <row r="517" spans="1:8">
      <c r="A517" s="186"/>
      <c r="B517" s="336"/>
      <c r="C517" s="337"/>
      <c r="D517" s="337"/>
      <c r="E517" s="337"/>
      <c r="F517" s="337"/>
      <c r="G517" s="288"/>
      <c r="H517" s="204"/>
    </row>
    <row r="518" spans="1:8">
      <c r="A518" s="186"/>
      <c r="B518" s="336" t="s">
        <v>2376</v>
      </c>
      <c r="C518" s="337"/>
      <c r="D518" s="337"/>
      <c r="E518" s="337"/>
      <c r="F518" s="337"/>
      <c r="G518" s="288"/>
      <c r="H518" s="204"/>
    </row>
    <row r="519" spans="1:8">
      <c r="A519" s="186"/>
      <c r="B519" s="336" t="s">
        <v>2377</v>
      </c>
      <c r="C519" s="337"/>
      <c r="D519" s="337"/>
      <c r="E519" s="337"/>
      <c r="F519" s="337"/>
      <c r="G519" s="288"/>
      <c r="H519" s="204"/>
    </row>
    <row r="520" spans="1:8">
      <c r="A520" s="186"/>
      <c r="B520" s="336" t="s">
        <v>2378</v>
      </c>
      <c r="C520" s="337"/>
      <c r="D520" s="337" t="s">
        <v>3205</v>
      </c>
      <c r="E520" s="337"/>
      <c r="F520" s="337"/>
      <c r="G520" s="288"/>
      <c r="H520" s="204"/>
    </row>
    <row r="521" spans="1:8">
      <c r="A521" s="186"/>
      <c r="B521" s="336" t="s">
        <v>2379</v>
      </c>
      <c r="C521" s="337"/>
      <c r="D521" s="337" t="s">
        <v>2380</v>
      </c>
      <c r="E521" s="337"/>
      <c r="F521" s="337"/>
      <c r="G521" s="288"/>
      <c r="H521" s="204"/>
    </row>
    <row r="522" spans="1:8">
      <c r="A522" s="186"/>
      <c r="B522" s="336" t="s">
        <v>2381</v>
      </c>
      <c r="C522" s="337"/>
      <c r="D522" s="337"/>
      <c r="E522" s="337"/>
      <c r="F522" s="337"/>
      <c r="G522" s="288"/>
      <c r="H522" s="204"/>
    </row>
    <row r="523" spans="1:8">
      <c r="A523" s="186"/>
      <c r="B523" s="336" t="s">
        <v>3206</v>
      </c>
      <c r="C523" s="337"/>
      <c r="D523" s="337"/>
      <c r="E523" s="337"/>
      <c r="F523" s="337"/>
      <c r="G523" s="288"/>
      <c r="H523" s="204"/>
    </row>
    <row r="524" spans="1:8">
      <c r="A524" s="186"/>
      <c r="B524" s="336" t="s">
        <v>2383</v>
      </c>
      <c r="C524" s="337"/>
      <c r="D524" s="337"/>
      <c r="E524" s="337"/>
      <c r="F524" s="337"/>
      <c r="G524" s="288"/>
      <c r="H524" s="204"/>
    </row>
    <row r="525" spans="1:8">
      <c r="A525" s="186"/>
      <c r="B525" s="336" t="s">
        <v>2384</v>
      </c>
      <c r="C525" s="337"/>
      <c r="D525" s="337"/>
      <c r="E525" s="337"/>
      <c r="F525" s="337"/>
      <c r="G525" s="288"/>
      <c r="H525" s="204"/>
    </row>
    <row r="526" spans="1:8">
      <c r="A526" s="186"/>
      <c r="B526" s="336" t="s">
        <v>2385</v>
      </c>
      <c r="C526" s="337"/>
      <c r="D526" s="337"/>
      <c r="E526" s="337"/>
      <c r="F526" s="337"/>
      <c r="G526" s="288"/>
      <c r="H526" s="204"/>
    </row>
    <row r="527" spans="1:8">
      <c r="A527" s="186"/>
      <c r="B527" s="336" t="s">
        <v>3207</v>
      </c>
      <c r="C527" s="337"/>
      <c r="D527" s="337"/>
      <c r="E527" s="337"/>
      <c r="F527" s="337"/>
      <c r="G527" s="288"/>
      <c r="H527" s="204"/>
    </row>
    <row r="528" spans="1:8">
      <c r="A528" s="186"/>
      <c r="B528" s="336"/>
      <c r="C528" s="337"/>
      <c r="D528" s="337"/>
      <c r="E528" s="337"/>
      <c r="F528" s="337"/>
      <c r="G528" s="288"/>
      <c r="H528" s="204"/>
    </row>
    <row r="529" spans="1:8">
      <c r="A529" s="186"/>
      <c r="B529" s="336" t="s">
        <v>2387</v>
      </c>
      <c r="C529" s="337"/>
      <c r="D529" s="337"/>
      <c r="E529" s="337"/>
      <c r="F529" s="337"/>
      <c r="G529" s="288"/>
      <c r="H529" s="204"/>
    </row>
    <row r="530" spans="1:8">
      <c r="A530" s="186"/>
      <c r="B530" s="336" t="s">
        <v>2388</v>
      </c>
      <c r="C530" s="337"/>
      <c r="D530" s="337"/>
      <c r="E530" s="337"/>
      <c r="F530" s="337"/>
      <c r="G530" s="288"/>
      <c r="H530" s="204"/>
    </row>
    <row r="531" spans="1:8">
      <c r="A531" s="186"/>
      <c r="B531" s="336" t="s">
        <v>3208</v>
      </c>
      <c r="C531" s="337"/>
      <c r="D531" s="337"/>
      <c r="E531" s="337"/>
      <c r="F531" s="337"/>
      <c r="G531" s="288"/>
      <c r="H531" s="204"/>
    </row>
    <row r="532" spans="1:8">
      <c r="A532" s="186"/>
      <c r="B532" s="336" t="s">
        <v>3209</v>
      </c>
      <c r="C532" s="337"/>
      <c r="D532" s="337"/>
      <c r="E532" s="337"/>
      <c r="F532" s="337"/>
      <c r="G532" s="288"/>
      <c r="H532" s="204"/>
    </row>
    <row r="533" spans="1:8">
      <c r="A533" s="186"/>
      <c r="B533" s="336"/>
      <c r="C533" s="337"/>
      <c r="D533" s="337"/>
      <c r="E533" s="337"/>
      <c r="F533" s="337"/>
      <c r="G533" s="288"/>
      <c r="H533" s="204"/>
    </row>
    <row r="534" spans="1:8">
      <c r="A534" s="186"/>
      <c r="B534" s="336" t="s">
        <v>2390</v>
      </c>
      <c r="C534" s="337"/>
      <c r="D534" s="337"/>
      <c r="E534" s="337"/>
      <c r="F534" s="337"/>
      <c r="G534" s="288"/>
      <c r="H534" s="204"/>
    </row>
    <row r="535" spans="1:8">
      <c r="A535" s="186"/>
      <c r="B535" s="336" t="s">
        <v>3210</v>
      </c>
      <c r="C535" s="337"/>
      <c r="D535" s="337"/>
      <c r="E535" s="337"/>
      <c r="F535" s="337"/>
      <c r="G535" s="288"/>
      <c r="H535" s="204"/>
    </row>
    <row r="536" spans="1:8">
      <c r="A536" s="186"/>
      <c r="B536" s="336" t="s">
        <v>2391</v>
      </c>
      <c r="C536" s="337"/>
      <c r="D536" s="337"/>
      <c r="E536" s="337"/>
      <c r="F536" s="337"/>
      <c r="G536" s="288"/>
      <c r="H536" s="204"/>
    </row>
    <row r="537" spans="1:8">
      <c r="A537" s="186"/>
      <c r="B537" s="336" t="s">
        <v>2392</v>
      </c>
      <c r="C537" s="337"/>
      <c r="D537" s="337"/>
      <c r="E537" s="337"/>
      <c r="F537" s="337"/>
      <c r="G537" s="288"/>
      <c r="H537" s="204"/>
    </row>
    <row r="538" spans="1:8">
      <c r="A538" s="186"/>
      <c r="B538" s="336" t="s">
        <v>3211</v>
      </c>
      <c r="C538" s="337"/>
      <c r="D538" s="337"/>
      <c r="E538" s="337"/>
      <c r="F538" s="337"/>
      <c r="G538" s="288"/>
      <c r="H538" s="204"/>
    </row>
    <row r="539" spans="1:8" ht="17.25" thickBot="1">
      <c r="B539" s="358"/>
      <c r="C539" s="279"/>
      <c r="D539" s="280"/>
      <c r="E539" s="281"/>
      <c r="F539" s="281"/>
      <c r="G539" s="309"/>
      <c r="H539" s="204"/>
    </row>
    <row r="540" spans="1:8" ht="20.100000000000001" customHeight="1">
      <c r="B540" s="224"/>
      <c r="C540" s="224"/>
      <c r="D540" s="225"/>
      <c r="E540" s="226"/>
      <c r="F540" s="226"/>
      <c r="G540" s="224"/>
      <c r="H540"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7">
    <outlinePr summaryBelow="0"/>
    <pageSetUpPr fitToPage="1"/>
  </sheetPr>
  <dimension ref="A1:H258"/>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14</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17.25" thickBot="1">
      <c r="B5" s="205" t="s">
        <v>9646</v>
      </c>
      <c r="C5" s="206" t="s">
        <v>9647</v>
      </c>
      <c r="D5" s="207" t="s">
        <v>1367</v>
      </c>
      <c r="E5" s="208" t="s">
        <v>9648</v>
      </c>
      <c r="F5" s="209" t="s">
        <v>9649</v>
      </c>
      <c r="G5" s="210" t="s">
        <v>2227</v>
      </c>
      <c r="H5" s="204"/>
    </row>
    <row r="6" spans="1:8" s="44" customFormat="1" ht="20.100000000000001" customHeight="1" thickBot="1">
      <c r="A6" s="8"/>
      <c r="B6" s="201" t="s">
        <v>9650</v>
      </c>
      <c r="C6" s="202"/>
      <c r="D6" s="202"/>
      <c r="E6" s="202"/>
      <c r="F6" s="202"/>
      <c r="G6" s="203"/>
      <c r="H6" s="204"/>
    </row>
    <row r="7" spans="1:8">
      <c r="B7" s="205" t="s">
        <v>9651</v>
      </c>
      <c r="C7" s="206" t="s">
        <v>9652</v>
      </c>
      <c r="D7" s="207" t="s">
        <v>2228</v>
      </c>
      <c r="E7" s="208" t="s">
        <v>6913</v>
      </c>
      <c r="F7" s="209" t="s">
        <v>1358</v>
      </c>
      <c r="G7" s="538" t="s">
        <v>2230</v>
      </c>
      <c r="H7" s="204"/>
    </row>
    <row r="8" spans="1:8" ht="30">
      <c r="B8" s="211" t="s">
        <v>924</v>
      </c>
      <c r="C8" s="212" t="s">
        <v>9653</v>
      </c>
      <c r="D8" s="213" t="s">
        <v>2228</v>
      </c>
      <c r="E8" s="214" t="s">
        <v>6913</v>
      </c>
      <c r="F8" s="215"/>
      <c r="G8" s="237" t="s">
        <v>9654</v>
      </c>
      <c r="H8" s="204"/>
    </row>
    <row r="9" spans="1:8" ht="30">
      <c r="B9" s="259" t="s">
        <v>2271</v>
      </c>
      <c r="C9" s="260" t="s">
        <v>9655</v>
      </c>
      <c r="D9" s="261" t="s">
        <v>2231</v>
      </c>
      <c r="E9" s="262" t="s">
        <v>4671</v>
      </c>
      <c r="F9" s="263"/>
      <c r="G9" s="351" t="s">
        <v>9656</v>
      </c>
      <c r="H9" s="204"/>
    </row>
    <row r="10" spans="1:8" ht="30">
      <c r="B10" s="211" t="s">
        <v>920</v>
      </c>
      <c r="C10" s="212" t="s">
        <v>9657</v>
      </c>
      <c r="D10" s="213" t="s">
        <v>1526</v>
      </c>
      <c r="E10" s="214" t="s">
        <v>4671</v>
      </c>
      <c r="F10" s="215" t="s">
        <v>1358</v>
      </c>
      <c r="G10" s="237" t="s">
        <v>8543</v>
      </c>
      <c r="H10" s="204"/>
    </row>
    <row r="11" spans="1:8" ht="30">
      <c r="B11" s="211" t="s">
        <v>9658</v>
      </c>
      <c r="C11" s="212" t="s">
        <v>9659</v>
      </c>
      <c r="D11" s="213" t="s">
        <v>1362</v>
      </c>
      <c r="E11" s="214" t="s">
        <v>6913</v>
      </c>
      <c r="F11" s="215"/>
      <c r="G11" s="237" t="s">
        <v>10022</v>
      </c>
      <c r="H11" s="204"/>
    </row>
    <row r="12" spans="1:8" ht="30">
      <c r="B12" s="211" t="s">
        <v>925</v>
      </c>
      <c r="C12" s="212" t="s">
        <v>9660</v>
      </c>
      <c r="D12" s="213" t="s">
        <v>1387</v>
      </c>
      <c r="E12" s="214" t="s">
        <v>6913</v>
      </c>
      <c r="F12" s="215"/>
      <c r="G12" s="237" t="s">
        <v>10023</v>
      </c>
      <c r="H12" s="204"/>
    </row>
    <row r="13" spans="1:8" ht="30">
      <c r="B13" s="211" t="s">
        <v>812</v>
      </c>
      <c r="C13" s="212" t="s">
        <v>9661</v>
      </c>
      <c r="D13" s="213" t="s">
        <v>1367</v>
      </c>
      <c r="E13" s="214" t="s">
        <v>4685</v>
      </c>
      <c r="F13" s="215"/>
      <c r="G13" s="237" t="s">
        <v>10024</v>
      </c>
      <c r="H13" s="204"/>
    </row>
    <row r="14" spans="1:8" ht="45">
      <c r="B14" s="259" t="s">
        <v>919</v>
      </c>
      <c r="C14" s="260" t="s">
        <v>9662</v>
      </c>
      <c r="D14" s="261" t="s">
        <v>1367</v>
      </c>
      <c r="E14" s="262" t="s">
        <v>4685</v>
      </c>
      <c r="F14" s="263"/>
      <c r="G14" s="351" t="s">
        <v>10025</v>
      </c>
      <c r="H14" s="204"/>
    </row>
    <row r="15" spans="1:8" ht="30">
      <c r="B15" s="211" t="s">
        <v>927</v>
      </c>
      <c r="C15" s="212" t="s">
        <v>9663</v>
      </c>
      <c r="D15" s="213" t="s">
        <v>1367</v>
      </c>
      <c r="E15" s="214" t="s">
        <v>4685</v>
      </c>
      <c r="F15" s="215"/>
      <c r="G15" s="237" t="s">
        <v>10026</v>
      </c>
      <c r="H15" s="204"/>
    </row>
    <row r="16" spans="1:8" ht="30">
      <c r="B16" s="211" t="s">
        <v>928</v>
      </c>
      <c r="C16" s="212" t="s">
        <v>9664</v>
      </c>
      <c r="D16" s="213" t="s">
        <v>1367</v>
      </c>
      <c r="E16" s="214" t="s">
        <v>4685</v>
      </c>
      <c r="F16" s="215"/>
      <c r="G16" s="237" t="s">
        <v>10027</v>
      </c>
      <c r="H16" s="204"/>
    </row>
    <row r="17" spans="1:8" ht="60">
      <c r="B17" s="211" t="s">
        <v>9665</v>
      </c>
      <c r="C17" s="212" t="s">
        <v>9666</v>
      </c>
      <c r="D17" s="213" t="s">
        <v>2231</v>
      </c>
      <c r="E17" s="214" t="s">
        <v>4671</v>
      </c>
      <c r="F17" s="215"/>
      <c r="G17" s="237" t="s">
        <v>10006</v>
      </c>
      <c r="H17" s="204"/>
    </row>
    <row r="18" spans="1:8" ht="45">
      <c r="A18" s="186"/>
      <c r="B18" s="259" t="s">
        <v>9667</v>
      </c>
      <c r="C18" s="260" t="s">
        <v>9668</v>
      </c>
      <c r="D18" s="261" t="s">
        <v>1526</v>
      </c>
      <c r="E18" s="262" t="s">
        <v>4671</v>
      </c>
      <c r="F18" s="263"/>
      <c r="G18" s="351" t="s">
        <v>9669</v>
      </c>
      <c r="H18" s="204"/>
    </row>
    <row r="19" spans="1:8" ht="30">
      <c r="B19" s="211" t="s">
        <v>9670</v>
      </c>
      <c r="C19" s="212" t="s">
        <v>9671</v>
      </c>
      <c r="D19" s="213" t="s">
        <v>2234</v>
      </c>
      <c r="E19" s="214" t="s">
        <v>4671</v>
      </c>
      <c r="F19" s="215"/>
      <c r="G19" s="237" t="s">
        <v>10028</v>
      </c>
      <c r="H19" s="204"/>
    </row>
    <row r="20" spans="1:8" ht="30">
      <c r="B20" s="211" t="s">
        <v>9672</v>
      </c>
      <c r="C20" s="212" t="s">
        <v>9673</v>
      </c>
      <c r="D20" s="213" t="s">
        <v>1356</v>
      </c>
      <c r="E20" s="214" t="s">
        <v>4671</v>
      </c>
      <c r="F20" s="215"/>
      <c r="G20" s="237" t="s">
        <v>10029</v>
      </c>
      <c r="H20" s="204"/>
    </row>
    <row r="21" spans="1:8" ht="60">
      <c r="B21" s="211" t="s">
        <v>9674</v>
      </c>
      <c r="C21" s="212" t="s">
        <v>9675</v>
      </c>
      <c r="D21" s="213" t="s">
        <v>2235</v>
      </c>
      <c r="E21" s="214" t="s">
        <v>4671</v>
      </c>
      <c r="F21" s="215"/>
      <c r="G21" s="237" t="s">
        <v>10030</v>
      </c>
      <c r="H21" s="204"/>
    </row>
    <row r="22" spans="1:8" ht="75">
      <c r="B22" s="259" t="s">
        <v>621</v>
      </c>
      <c r="C22" s="260" t="s">
        <v>9676</v>
      </c>
      <c r="D22" s="261" t="s">
        <v>1526</v>
      </c>
      <c r="E22" s="262" t="s">
        <v>4671</v>
      </c>
      <c r="F22" s="263"/>
      <c r="G22" s="351" t="s">
        <v>10031</v>
      </c>
      <c r="H22" s="204"/>
    </row>
    <row r="23" spans="1:8" ht="75">
      <c r="B23" s="211" t="s">
        <v>178</v>
      </c>
      <c r="C23" s="212" t="s">
        <v>9677</v>
      </c>
      <c r="D23" s="213" t="s">
        <v>1574</v>
      </c>
      <c r="E23" s="214" t="s">
        <v>5234</v>
      </c>
      <c r="F23" s="215"/>
      <c r="G23" s="237" t="s">
        <v>9678</v>
      </c>
      <c r="H23" s="204"/>
    </row>
    <row r="24" spans="1:8" ht="90">
      <c r="B24" s="211" t="s">
        <v>179</v>
      </c>
      <c r="C24" s="212" t="s">
        <v>9679</v>
      </c>
      <c r="D24" s="213" t="s">
        <v>1393</v>
      </c>
      <c r="E24" s="214" t="s">
        <v>4671</v>
      </c>
      <c r="F24" s="215"/>
      <c r="G24" s="237" t="s">
        <v>9680</v>
      </c>
      <c r="H24" s="204"/>
    </row>
    <row r="25" spans="1:8" ht="105">
      <c r="B25" s="211" t="s">
        <v>209</v>
      </c>
      <c r="C25" s="212" t="s">
        <v>9681</v>
      </c>
      <c r="D25" s="213" t="s">
        <v>2237</v>
      </c>
      <c r="E25" s="214" t="s">
        <v>4685</v>
      </c>
      <c r="F25" s="215"/>
      <c r="G25" s="237" t="s">
        <v>9682</v>
      </c>
      <c r="H25" s="204"/>
    </row>
    <row r="26" spans="1:8" ht="45">
      <c r="B26" s="211" t="s">
        <v>9683</v>
      </c>
      <c r="C26" s="212" t="s">
        <v>9684</v>
      </c>
      <c r="D26" s="213" t="s">
        <v>2234</v>
      </c>
      <c r="E26" s="214" t="s">
        <v>4671</v>
      </c>
      <c r="F26" s="215"/>
      <c r="G26" s="237" t="s">
        <v>10032</v>
      </c>
      <c r="H26" s="204"/>
    </row>
    <row r="27" spans="1:8" ht="90">
      <c r="B27" s="211" t="s">
        <v>9685</v>
      </c>
      <c r="C27" s="212" t="s">
        <v>9686</v>
      </c>
      <c r="D27" s="213" t="s">
        <v>1526</v>
      </c>
      <c r="E27" s="214" t="s">
        <v>4671</v>
      </c>
      <c r="F27" s="215"/>
      <c r="G27" s="237" t="s">
        <v>9687</v>
      </c>
      <c r="H27" s="204"/>
    </row>
    <row r="28" spans="1:8" ht="90">
      <c r="B28" s="211" t="s">
        <v>9688</v>
      </c>
      <c r="C28" s="212" t="s">
        <v>9689</v>
      </c>
      <c r="D28" s="213" t="s">
        <v>1526</v>
      </c>
      <c r="E28" s="214" t="s">
        <v>4671</v>
      </c>
      <c r="F28" s="215"/>
      <c r="G28" s="237" t="s">
        <v>9690</v>
      </c>
      <c r="H28" s="204"/>
    </row>
    <row r="29" spans="1:8" ht="75">
      <c r="B29" s="211" t="s">
        <v>9691</v>
      </c>
      <c r="C29" s="212" t="s">
        <v>9692</v>
      </c>
      <c r="D29" s="213" t="s">
        <v>2235</v>
      </c>
      <c r="E29" s="214" t="s">
        <v>4671</v>
      </c>
      <c r="F29" s="215"/>
      <c r="G29" s="237" t="s">
        <v>10033</v>
      </c>
      <c r="H29" s="204"/>
    </row>
    <row r="30" spans="1:8" ht="75">
      <c r="B30" s="211" t="s">
        <v>9693</v>
      </c>
      <c r="C30" s="212" t="s">
        <v>9694</v>
      </c>
      <c r="D30" s="213" t="s">
        <v>1526</v>
      </c>
      <c r="E30" s="214" t="s">
        <v>4671</v>
      </c>
      <c r="F30" s="215"/>
      <c r="G30" s="237" t="s">
        <v>10034</v>
      </c>
      <c r="H30" s="204"/>
    </row>
    <row r="31" spans="1:8">
      <c r="B31" s="211" t="s">
        <v>9695</v>
      </c>
      <c r="C31" s="212" t="s">
        <v>9696</v>
      </c>
      <c r="D31" s="213" t="s">
        <v>2275</v>
      </c>
      <c r="E31" s="214" t="s">
        <v>1999</v>
      </c>
      <c r="F31" s="215"/>
      <c r="G31" s="237" t="s">
        <v>9697</v>
      </c>
      <c r="H31" s="204"/>
    </row>
    <row r="32" spans="1:8" ht="30">
      <c r="B32" s="211" t="s">
        <v>9698</v>
      </c>
      <c r="C32" s="212" t="s">
        <v>9699</v>
      </c>
      <c r="D32" s="213" t="s">
        <v>1389</v>
      </c>
      <c r="E32" s="214" t="s">
        <v>4685</v>
      </c>
      <c r="F32" s="215"/>
      <c r="G32" s="237" t="s">
        <v>9700</v>
      </c>
      <c r="H32" s="204"/>
    </row>
    <row r="33" spans="1:8" ht="45.75" thickBot="1">
      <c r="B33" s="211" t="s">
        <v>373</v>
      </c>
      <c r="C33" s="212" t="s">
        <v>9701</v>
      </c>
      <c r="D33" s="213" t="s">
        <v>1389</v>
      </c>
      <c r="E33" s="214" t="s">
        <v>4685</v>
      </c>
      <c r="F33" s="215"/>
      <c r="G33" s="237" t="s">
        <v>9702</v>
      </c>
      <c r="H33" s="204"/>
    </row>
    <row r="34" spans="1:8">
      <c r="B34" s="249" t="s">
        <v>9703</v>
      </c>
      <c r="C34" s="250"/>
      <c r="D34" s="250"/>
      <c r="E34" s="250"/>
      <c r="F34" s="250"/>
      <c r="G34" s="251"/>
      <c r="H34" s="204"/>
    </row>
    <row r="35" spans="1:8">
      <c r="B35" s="356" t="s">
        <v>9704</v>
      </c>
      <c r="C35" s="330"/>
      <c r="D35" s="330"/>
      <c r="E35" s="330"/>
      <c r="F35" s="330"/>
      <c r="G35" s="331"/>
      <c r="H35" s="204"/>
    </row>
    <row r="36" spans="1:8" ht="17.25" thickBot="1">
      <c r="B36" s="252" t="s">
        <v>10035</v>
      </c>
      <c r="C36" s="253"/>
      <c r="D36" s="253"/>
      <c r="E36" s="253"/>
      <c r="F36" s="253"/>
      <c r="G36" s="254"/>
      <c r="H36" s="204"/>
    </row>
    <row r="37" spans="1:8" s="44" customFormat="1" ht="20.100000000000001" customHeight="1" thickBot="1">
      <c r="A37" s="8"/>
      <c r="B37" s="341" t="s">
        <v>9705</v>
      </c>
      <c r="C37" s="342"/>
      <c r="D37" s="342"/>
      <c r="E37" s="342"/>
      <c r="F37" s="342"/>
      <c r="G37" s="565"/>
      <c r="H37" s="204"/>
    </row>
    <row r="38" spans="1:8" ht="45">
      <c r="B38" s="211" t="s">
        <v>930</v>
      </c>
      <c r="C38" s="212" t="s">
        <v>9706</v>
      </c>
      <c r="D38" s="256" t="s">
        <v>1356</v>
      </c>
      <c r="E38" s="257" t="s">
        <v>1357</v>
      </c>
      <c r="F38" s="215" t="s">
        <v>4226</v>
      </c>
      <c r="G38" s="237" t="s">
        <v>9707</v>
      </c>
      <c r="H38" s="204"/>
    </row>
    <row r="39" spans="1:8" ht="45">
      <c r="B39" s="211" t="s">
        <v>931</v>
      </c>
      <c r="C39" s="212" t="s">
        <v>9708</v>
      </c>
      <c r="D39" s="213" t="s">
        <v>2228</v>
      </c>
      <c r="E39" s="214" t="s">
        <v>6913</v>
      </c>
      <c r="F39" s="215" t="s">
        <v>4226</v>
      </c>
      <c r="G39" s="237" t="s">
        <v>2344</v>
      </c>
      <c r="H39" s="204"/>
    </row>
    <row r="40" spans="1:8" ht="180">
      <c r="B40" s="235" t="s">
        <v>932</v>
      </c>
      <c r="C40" s="212" t="s">
        <v>9709</v>
      </c>
      <c r="D40" s="213" t="s">
        <v>2242</v>
      </c>
      <c r="E40" s="4" t="s">
        <v>1998</v>
      </c>
      <c r="F40" s="236" t="s">
        <v>4226</v>
      </c>
      <c r="G40" s="346" t="s">
        <v>9710</v>
      </c>
      <c r="H40" s="238"/>
    </row>
    <row r="41" spans="1:8" ht="105">
      <c r="B41" s="211" t="s">
        <v>933</v>
      </c>
      <c r="C41" s="212" t="s">
        <v>9711</v>
      </c>
      <c r="D41" s="213" t="s">
        <v>1393</v>
      </c>
      <c r="E41" s="214" t="s">
        <v>4671</v>
      </c>
      <c r="F41" s="215" t="s">
        <v>4226</v>
      </c>
      <c r="G41" s="237" t="s">
        <v>2713</v>
      </c>
      <c r="H41" s="204"/>
    </row>
    <row r="42" spans="1:8" ht="105">
      <c r="B42" s="211" t="s">
        <v>934</v>
      </c>
      <c r="C42" s="212" t="s">
        <v>9712</v>
      </c>
      <c r="D42" s="213" t="s">
        <v>1574</v>
      </c>
      <c r="E42" s="214" t="s">
        <v>4671</v>
      </c>
      <c r="F42" s="215" t="s">
        <v>4226</v>
      </c>
      <c r="G42" s="237" t="s">
        <v>2713</v>
      </c>
      <c r="H42" s="204"/>
    </row>
    <row r="43" spans="1:8" ht="120">
      <c r="B43" s="211" t="s">
        <v>935</v>
      </c>
      <c r="C43" s="212" t="s">
        <v>9713</v>
      </c>
      <c r="D43" s="213" t="s">
        <v>1367</v>
      </c>
      <c r="E43" s="214" t="s">
        <v>1998</v>
      </c>
      <c r="F43" s="215" t="s">
        <v>4226</v>
      </c>
      <c r="G43" s="237" t="s">
        <v>10036</v>
      </c>
      <c r="H43" s="204"/>
    </row>
    <row r="44" spans="1:8" ht="105">
      <c r="B44" s="211" t="s">
        <v>936</v>
      </c>
      <c r="C44" s="212" t="s">
        <v>9714</v>
      </c>
      <c r="D44" s="213" t="s">
        <v>2346</v>
      </c>
      <c r="E44" s="214" t="s">
        <v>9715</v>
      </c>
      <c r="F44" s="215" t="s">
        <v>4226</v>
      </c>
      <c r="G44" s="237" t="s">
        <v>2713</v>
      </c>
      <c r="H44" s="204"/>
    </row>
    <row r="45" spans="1:8" ht="105">
      <c r="B45" s="211" t="s">
        <v>937</v>
      </c>
      <c r="C45" s="212" t="s">
        <v>9716</v>
      </c>
      <c r="D45" s="213" t="s">
        <v>1426</v>
      </c>
      <c r="E45" s="214" t="s">
        <v>1999</v>
      </c>
      <c r="F45" s="215" t="s">
        <v>4226</v>
      </c>
      <c r="G45" s="435" t="s">
        <v>2713</v>
      </c>
      <c r="H45" s="204"/>
    </row>
    <row r="46" spans="1:8" ht="105.75" thickBot="1">
      <c r="B46" s="211" t="s">
        <v>938</v>
      </c>
      <c r="C46" s="212" t="s">
        <v>9717</v>
      </c>
      <c r="D46" s="213" t="s">
        <v>1426</v>
      </c>
      <c r="E46" s="214" t="s">
        <v>1999</v>
      </c>
      <c r="F46" s="215" t="s">
        <v>4226</v>
      </c>
      <c r="G46" s="237" t="s">
        <v>2713</v>
      </c>
      <c r="H46" s="204"/>
    </row>
    <row r="47" spans="1:8" s="44" customFormat="1" ht="20.100000000000001" customHeight="1" thickBot="1">
      <c r="A47" s="8"/>
      <c r="B47" s="341" t="s">
        <v>9718</v>
      </c>
      <c r="C47" s="342"/>
      <c r="D47" s="342"/>
      <c r="E47" s="342"/>
      <c r="F47" s="342"/>
      <c r="G47" s="565"/>
      <c r="H47" s="204"/>
    </row>
    <row r="48" spans="1:8">
      <c r="B48" s="211" t="s">
        <v>939</v>
      </c>
      <c r="C48" s="212" t="s">
        <v>9720</v>
      </c>
      <c r="D48" s="256" t="s">
        <v>1356</v>
      </c>
      <c r="E48" s="257" t="s">
        <v>1357</v>
      </c>
      <c r="F48" s="215" t="s">
        <v>4226</v>
      </c>
      <c r="G48" s="351" t="s">
        <v>9719</v>
      </c>
      <c r="H48" s="204"/>
    </row>
    <row r="49" spans="1:8">
      <c r="B49" s="211" t="s">
        <v>940</v>
      </c>
      <c r="C49" s="212" t="s">
        <v>9721</v>
      </c>
      <c r="D49" s="213" t="s">
        <v>2228</v>
      </c>
      <c r="E49" s="214" t="s">
        <v>6913</v>
      </c>
      <c r="F49" s="215" t="s">
        <v>4226</v>
      </c>
      <c r="G49" s="346"/>
      <c r="H49" s="204"/>
    </row>
    <row r="50" spans="1:8">
      <c r="B50" s="235" t="s">
        <v>941</v>
      </c>
      <c r="C50" s="212" t="s">
        <v>9722</v>
      </c>
      <c r="D50" s="213" t="s">
        <v>2242</v>
      </c>
      <c r="E50" s="4" t="s">
        <v>1998</v>
      </c>
      <c r="F50" s="236" t="s">
        <v>4226</v>
      </c>
      <c r="G50" s="346"/>
      <c r="H50" s="238"/>
    </row>
    <row r="51" spans="1:8">
      <c r="B51" s="211" t="s">
        <v>942</v>
      </c>
      <c r="C51" s="212" t="s">
        <v>9723</v>
      </c>
      <c r="D51" s="213" t="s">
        <v>1393</v>
      </c>
      <c r="E51" s="214" t="s">
        <v>4671</v>
      </c>
      <c r="F51" s="236" t="s">
        <v>4226</v>
      </c>
      <c r="G51" s="346"/>
      <c r="H51" s="204"/>
    </row>
    <row r="52" spans="1:8">
      <c r="B52" s="211" t="s">
        <v>943</v>
      </c>
      <c r="C52" s="212" t="s">
        <v>9724</v>
      </c>
      <c r="D52" s="213" t="s">
        <v>1574</v>
      </c>
      <c r="E52" s="214" t="s">
        <v>4671</v>
      </c>
      <c r="F52" s="236" t="s">
        <v>4226</v>
      </c>
      <c r="G52" s="346"/>
      <c r="H52" s="204"/>
    </row>
    <row r="53" spans="1:8">
      <c r="B53" s="211" t="s">
        <v>944</v>
      </c>
      <c r="C53" s="212" t="s">
        <v>9725</v>
      </c>
      <c r="D53" s="213" t="s">
        <v>1367</v>
      </c>
      <c r="E53" s="214" t="s">
        <v>1998</v>
      </c>
      <c r="F53" s="236" t="s">
        <v>4226</v>
      </c>
      <c r="G53" s="346"/>
      <c r="H53" s="204"/>
    </row>
    <row r="54" spans="1:8">
      <c r="B54" s="211" t="s">
        <v>945</v>
      </c>
      <c r="C54" s="212" t="s">
        <v>9726</v>
      </c>
      <c r="D54" s="213" t="s">
        <v>2346</v>
      </c>
      <c r="E54" s="214" t="s">
        <v>9715</v>
      </c>
      <c r="F54" s="236" t="s">
        <v>4226</v>
      </c>
      <c r="G54" s="346"/>
      <c r="H54" s="204"/>
    </row>
    <row r="55" spans="1:8">
      <c r="B55" s="211" t="s">
        <v>946</v>
      </c>
      <c r="C55" s="212" t="s">
        <v>9727</v>
      </c>
      <c r="D55" s="213" t="s">
        <v>1426</v>
      </c>
      <c r="E55" s="214" t="s">
        <v>1999</v>
      </c>
      <c r="F55" s="236" t="s">
        <v>4226</v>
      </c>
      <c r="G55" s="346"/>
      <c r="H55" s="204"/>
    </row>
    <row r="56" spans="1:8" ht="17.25" thickBot="1">
      <c r="B56" s="211" t="s">
        <v>947</v>
      </c>
      <c r="C56" s="212" t="s">
        <v>9728</v>
      </c>
      <c r="D56" s="213" t="s">
        <v>1426</v>
      </c>
      <c r="E56" s="214" t="s">
        <v>1999</v>
      </c>
      <c r="F56" s="236" t="s">
        <v>4226</v>
      </c>
      <c r="G56" s="346"/>
      <c r="H56" s="204"/>
    </row>
    <row r="57" spans="1:8" s="44" customFormat="1" ht="20.100000000000001" customHeight="1" thickBot="1">
      <c r="A57" s="8"/>
      <c r="B57" s="341" t="s">
        <v>9729</v>
      </c>
      <c r="C57" s="342"/>
      <c r="D57" s="342"/>
      <c r="E57" s="342"/>
      <c r="F57" s="342"/>
      <c r="G57" s="565"/>
      <c r="H57" s="204"/>
    </row>
    <row r="58" spans="1:8">
      <c r="B58" s="211" t="s">
        <v>948</v>
      </c>
      <c r="C58" s="212" t="s">
        <v>9730</v>
      </c>
      <c r="D58" s="256" t="s">
        <v>1356</v>
      </c>
      <c r="E58" s="257" t="s">
        <v>1357</v>
      </c>
      <c r="F58" s="215" t="s">
        <v>4226</v>
      </c>
      <c r="G58" s="351" t="s">
        <v>9719</v>
      </c>
      <c r="H58" s="204"/>
    </row>
    <row r="59" spans="1:8">
      <c r="B59" s="211" t="s">
        <v>949</v>
      </c>
      <c r="C59" s="212" t="s">
        <v>9731</v>
      </c>
      <c r="D59" s="213" t="s">
        <v>2228</v>
      </c>
      <c r="E59" s="214" t="s">
        <v>6913</v>
      </c>
      <c r="F59" s="215" t="s">
        <v>4226</v>
      </c>
      <c r="G59" s="346"/>
      <c r="H59" s="204"/>
    </row>
    <row r="60" spans="1:8">
      <c r="B60" s="235" t="s">
        <v>950</v>
      </c>
      <c r="C60" s="212" t="s">
        <v>9732</v>
      </c>
      <c r="D60" s="213" t="s">
        <v>2242</v>
      </c>
      <c r="E60" s="4" t="s">
        <v>1998</v>
      </c>
      <c r="F60" s="236" t="s">
        <v>4226</v>
      </c>
      <c r="G60" s="346"/>
      <c r="H60" s="238"/>
    </row>
    <row r="61" spans="1:8">
      <c r="B61" s="211" t="s">
        <v>951</v>
      </c>
      <c r="C61" s="212" t="s">
        <v>9733</v>
      </c>
      <c r="D61" s="213" t="s">
        <v>1393</v>
      </c>
      <c r="E61" s="214" t="s">
        <v>4671</v>
      </c>
      <c r="F61" s="236" t="s">
        <v>4226</v>
      </c>
      <c r="G61" s="346"/>
      <c r="H61" s="204"/>
    </row>
    <row r="62" spans="1:8">
      <c r="B62" s="211" t="s">
        <v>952</v>
      </c>
      <c r="C62" s="212" t="s">
        <v>9734</v>
      </c>
      <c r="D62" s="213" t="s">
        <v>1574</v>
      </c>
      <c r="E62" s="214" t="s">
        <v>4671</v>
      </c>
      <c r="F62" s="236" t="s">
        <v>4226</v>
      </c>
      <c r="G62" s="346"/>
      <c r="H62" s="204"/>
    </row>
    <row r="63" spans="1:8">
      <c r="B63" s="211" t="s">
        <v>953</v>
      </c>
      <c r="C63" s="212" t="s">
        <v>9735</v>
      </c>
      <c r="D63" s="213" t="s">
        <v>1367</v>
      </c>
      <c r="E63" s="214" t="s">
        <v>1998</v>
      </c>
      <c r="F63" s="236" t="s">
        <v>4226</v>
      </c>
      <c r="G63" s="346"/>
      <c r="H63" s="204"/>
    </row>
    <row r="64" spans="1:8">
      <c r="B64" s="211" t="s">
        <v>954</v>
      </c>
      <c r="C64" s="212" t="s">
        <v>9736</v>
      </c>
      <c r="D64" s="213" t="s">
        <v>2346</v>
      </c>
      <c r="E64" s="214" t="s">
        <v>9715</v>
      </c>
      <c r="F64" s="236" t="s">
        <v>4226</v>
      </c>
      <c r="G64" s="346"/>
      <c r="H64" s="204"/>
    </row>
    <row r="65" spans="1:8">
      <c r="B65" s="211" t="s">
        <v>955</v>
      </c>
      <c r="C65" s="212" t="s">
        <v>9737</v>
      </c>
      <c r="D65" s="213" t="s">
        <v>1426</v>
      </c>
      <c r="E65" s="214" t="s">
        <v>1999</v>
      </c>
      <c r="F65" s="236" t="s">
        <v>4226</v>
      </c>
      <c r="G65" s="346"/>
      <c r="H65" s="204"/>
    </row>
    <row r="66" spans="1:8" ht="17.25" thickBot="1">
      <c r="B66" s="211" t="s">
        <v>956</v>
      </c>
      <c r="C66" s="212" t="s">
        <v>9738</v>
      </c>
      <c r="D66" s="213" t="s">
        <v>1426</v>
      </c>
      <c r="E66" s="214" t="s">
        <v>1999</v>
      </c>
      <c r="F66" s="236" t="s">
        <v>4226</v>
      </c>
      <c r="G66" s="346"/>
      <c r="H66" s="204"/>
    </row>
    <row r="67" spans="1:8" s="44" customFormat="1" ht="20.100000000000001" customHeight="1" thickBot="1">
      <c r="A67" s="8"/>
      <c r="B67" s="341" t="s">
        <v>9739</v>
      </c>
      <c r="C67" s="342"/>
      <c r="D67" s="342"/>
      <c r="E67" s="342"/>
      <c r="F67" s="342"/>
      <c r="G67" s="565"/>
      <c r="H67" s="204"/>
    </row>
    <row r="68" spans="1:8">
      <c r="B68" s="211" t="s">
        <v>957</v>
      </c>
      <c r="C68" s="212" t="s">
        <v>9740</v>
      </c>
      <c r="D68" s="256" t="s">
        <v>1356</v>
      </c>
      <c r="E68" s="257" t="s">
        <v>1357</v>
      </c>
      <c r="F68" s="215" t="s">
        <v>4226</v>
      </c>
      <c r="G68" s="351" t="s">
        <v>9719</v>
      </c>
      <c r="H68" s="204"/>
    </row>
    <row r="69" spans="1:8">
      <c r="B69" s="211" t="s">
        <v>958</v>
      </c>
      <c r="C69" s="212" t="s">
        <v>9741</v>
      </c>
      <c r="D69" s="213" t="s">
        <v>2228</v>
      </c>
      <c r="E69" s="214" t="s">
        <v>6913</v>
      </c>
      <c r="F69" s="215" t="s">
        <v>4226</v>
      </c>
      <c r="G69" s="346"/>
      <c r="H69" s="204"/>
    </row>
    <row r="70" spans="1:8">
      <c r="B70" s="235" t="s">
        <v>959</v>
      </c>
      <c r="C70" s="212" t="s">
        <v>9742</v>
      </c>
      <c r="D70" s="213" t="s">
        <v>2242</v>
      </c>
      <c r="E70" s="4" t="s">
        <v>1998</v>
      </c>
      <c r="F70" s="236" t="s">
        <v>4226</v>
      </c>
      <c r="G70" s="346"/>
      <c r="H70" s="238"/>
    </row>
    <row r="71" spans="1:8">
      <c r="B71" s="211" t="s">
        <v>960</v>
      </c>
      <c r="C71" s="212" t="s">
        <v>9743</v>
      </c>
      <c r="D71" s="213" t="s">
        <v>1393</v>
      </c>
      <c r="E71" s="214" t="s">
        <v>4671</v>
      </c>
      <c r="F71" s="236" t="s">
        <v>4226</v>
      </c>
      <c r="G71" s="346"/>
      <c r="H71" s="204"/>
    </row>
    <row r="72" spans="1:8">
      <c r="B72" s="211" t="s">
        <v>961</v>
      </c>
      <c r="C72" s="212" t="s">
        <v>9744</v>
      </c>
      <c r="D72" s="213" t="s">
        <v>1574</v>
      </c>
      <c r="E72" s="214" t="s">
        <v>4671</v>
      </c>
      <c r="F72" s="236" t="s">
        <v>4226</v>
      </c>
      <c r="G72" s="346"/>
      <c r="H72" s="204"/>
    </row>
    <row r="73" spans="1:8">
      <c r="B73" s="211" t="s">
        <v>962</v>
      </c>
      <c r="C73" s="212" t="s">
        <v>9745</v>
      </c>
      <c r="D73" s="213" t="s">
        <v>1367</v>
      </c>
      <c r="E73" s="214" t="s">
        <v>1998</v>
      </c>
      <c r="F73" s="236" t="s">
        <v>4226</v>
      </c>
      <c r="G73" s="346"/>
      <c r="H73" s="204"/>
    </row>
    <row r="74" spans="1:8">
      <c r="B74" s="211" t="s">
        <v>963</v>
      </c>
      <c r="C74" s="212" t="s">
        <v>9746</v>
      </c>
      <c r="D74" s="213" t="s">
        <v>2346</v>
      </c>
      <c r="E74" s="214" t="s">
        <v>9715</v>
      </c>
      <c r="F74" s="236" t="s">
        <v>4226</v>
      </c>
      <c r="G74" s="346"/>
      <c r="H74" s="204"/>
    </row>
    <row r="75" spans="1:8">
      <c r="B75" s="211" t="s">
        <v>964</v>
      </c>
      <c r="C75" s="212" t="s">
        <v>9747</v>
      </c>
      <c r="D75" s="213" t="s">
        <v>1426</v>
      </c>
      <c r="E75" s="214" t="s">
        <v>1999</v>
      </c>
      <c r="F75" s="236" t="s">
        <v>4226</v>
      </c>
      <c r="G75" s="346"/>
      <c r="H75" s="204"/>
    </row>
    <row r="76" spans="1:8" ht="17.25" thickBot="1">
      <c r="B76" s="211" t="s">
        <v>965</v>
      </c>
      <c r="C76" s="212" t="s">
        <v>9748</v>
      </c>
      <c r="D76" s="213" t="s">
        <v>1426</v>
      </c>
      <c r="E76" s="214" t="s">
        <v>1999</v>
      </c>
      <c r="F76" s="236" t="s">
        <v>4226</v>
      </c>
      <c r="G76" s="346"/>
      <c r="H76" s="204"/>
    </row>
    <row r="77" spans="1:8" s="44" customFormat="1" ht="20.100000000000001" customHeight="1" thickBot="1">
      <c r="A77" s="8"/>
      <c r="B77" s="341" t="s">
        <v>9749</v>
      </c>
      <c r="C77" s="342"/>
      <c r="D77" s="342"/>
      <c r="E77" s="342"/>
      <c r="F77" s="342"/>
      <c r="G77" s="565"/>
      <c r="H77" s="204"/>
    </row>
    <row r="78" spans="1:8">
      <c r="B78" s="211" t="s">
        <v>966</v>
      </c>
      <c r="C78" s="212" t="s">
        <v>9750</v>
      </c>
      <c r="D78" s="256" t="s">
        <v>1356</v>
      </c>
      <c r="E78" s="257" t="s">
        <v>1357</v>
      </c>
      <c r="F78" s="215" t="s">
        <v>4226</v>
      </c>
      <c r="G78" s="351" t="s">
        <v>9719</v>
      </c>
      <c r="H78" s="204"/>
    </row>
    <row r="79" spans="1:8">
      <c r="B79" s="211" t="s">
        <v>967</v>
      </c>
      <c r="C79" s="212" t="s">
        <v>9751</v>
      </c>
      <c r="D79" s="213" t="s">
        <v>2228</v>
      </c>
      <c r="E79" s="214" t="s">
        <v>6913</v>
      </c>
      <c r="F79" s="215" t="s">
        <v>4226</v>
      </c>
      <c r="G79" s="346"/>
      <c r="H79" s="204"/>
    </row>
    <row r="80" spans="1:8">
      <c r="A80" s="566"/>
      <c r="B80" s="235" t="s">
        <v>968</v>
      </c>
      <c r="C80" s="212" t="s">
        <v>9752</v>
      </c>
      <c r="D80" s="213" t="s">
        <v>2242</v>
      </c>
      <c r="E80" s="4" t="s">
        <v>1998</v>
      </c>
      <c r="F80" s="236" t="s">
        <v>4226</v>
      </c>
      <c r="G80" s="346"/>
      <c r="H80" s="238"/>
    </row>
    <row r="81" spans="1:8">
      <c r="B81" s="211" t="s">
        <v>969</v>
      </c>
      <c r="C81" s="212" t="s">
        <v>9753</v>
      </c>
      <c r="D81" s="213" t="s">
        <v>1393</v>
      </c>
      <c r="E81" s="214" t="s">
        <v>4671</v>
      </c>
      <c r="F81" s="236" t="s">
        <v>4226</v>
      </c>
      <c r="G81" s="346"/>
      <c r="H81" s="204"/>
    </row>
    <row r="82" spans="1:8">
      <c r="B82" s="211" t="s">
        <v>970</v>
      </c>
      <c r="C82" s="212" t="s">
        <v>9754</v>
      </c>
      <c r="D82" s="213" t="s">
        <v>1574</v>
      </c>
      <c r="E82" s="214" t="s">
        <v>4671</v>
      </c>
      <c r="F82" s="236" t="s">
        <v>4226</v>
      </c>
      <c r="G82" s="346"/>
      <c r="H82" s="204"/>
    </row>
    <row r="83" spans="1:8">
      <c r="B83" s="211" t="s">
        <v>971</v>
      </c>
      <c r="C83" s="212" t="s">
        <v>9755</v>
      </c>
      <c r="D83" s="213" t="s">
        <v>1367</v>
      </c>
      <c r="E83" s="214" t="s">
        <v>1998</v>
      </c>
      <c r="F83" s="236" t="s">
        <v>4226</v>
      </c>
      <c r="G83" s="346"/>
      <c r="H83" s="204"/>
    </row>
    <row r="84" spans="1:8">
      <c r="B84" s="211" t="s">
        <v>972</v>
      </c>
      <c r="C84" s="212" t="s">
        <v>9756</v>
      </c>
      <c r="D84" s="213" t="s">
        <v>2346</v>
      </c>
      <c r="E84" s="214" t="s">
        <v>9715</v>
      </c>
      <c r="F84" s="236" t="s">
        <v>4226</v>
      </c>
      <c r="G84" s="346"/>
      <c r="H84" s="204"/>
    </row>
    <row r="85" spans="1:8">
      <c r="B85" s="211" t="s">
        <v>973</v>
      </c>
      <c r="C85" s="212" t="s">
        <v>9757</v>
      </c>
      <c r="D85" s="213" t="s">
        <v>1426</v>
      </c>
      <c r="E85" s="214" t="s">
        <v>1999</v>
      </c>
      <c r="F85" s="236" t="s">
        <v>4226</v>
      </c>
      <c r="G85" s="346"/>
      <c r="H85" s="204"/>
    </row>
    <row r="86" spans="1:8" ht="17.25" thickBot="1">
      <c r="B86" s="211" t="s">
        <v>974</v>
      </c>
      <c r="C86" s="212" t="s">
        <v>9758</v>
      </c>
      <c r="D86" s="213" t="s">
        <v>1426</v>
      </c>
      <c r="E86" s="214" t="s">
        <v>1999</v>
      </c>
      <c r="F86" s="236" t="s">
        <v>4226</v>
      </c>
      <c r="G86" s="346"/>
      <c r="H86" s="204"/>
    </row>
    <row r="87" spans="1:8" s="44" customFormat="1" ht="20.100000000000001" customHeight="1" thickBot="1">
      <c r="A87" s="8"/>
      <c r="B87" s="341" t="s">
        <v>9759</v>
      </c>
      <c r="C87" s="342"/>
      <c r="D87" s="342"/>
      <c r="E87" s="342"/>
      <c r="F87" s="342"/>
      <c r="G87" s="565"/>
      <c r="H87" s="204"/>
    </row>
    <row r="88" spans="1:8">
      <c r="B88" s="211" t="s">
        <v>975</v>
      </c>
      <c r="C88" s="212" t="s">
        <v>9760</v>
      </c>
      <c r="D88" s="256" t="s">
        <v>1356</v>
      </c>
      <c r="E88" s="257" t="s">
        <v>1357</v>
      </c>
      <c r="F88" s="215" t="s">
        <v>4226</v>
      </c>
      <c r="G88" s="351" t="s">
        <v>9719</v>
      </c>
      <c r="H88" s="204"/>
    </row>
    <row r="89" spans="1:8">
      <c r="B89" s="211" t="s">
        <v>976</v>
      </c>
      <c r="C89" s="212" t="s">
        <v>9761</v>
      </c>
      <c r="D89" s="213" t="s">
        <v>2228</v>
      </c>
      <c r="E89" s="214" t="s">
        <v>6913</v>
      </c>
      <c r="F89" s="215" t="s">
        <v>4226</v>
      </c>
      <c r="G89" s="346"/>
      <c r="H89" s="204"/>
    </row>
    <row r="90" spans="1:8">
      <c r="A90" s="566"/>
      <c r="B90" s="235" t="s">
        <v>977</v>
      </c>
      <c r="C90" s="212" t="s">
        <v>9762</v>
      </c>
      <c r="D90" s="213" t="s">
        <v>2242</v>
      </c>
      <c r="E90" s="4" t="s">
        <v>1998</v>
      </c>
      <c r="F90" s="236" t="s">
        <v>4226</v>
      </c>
      <c r="G90" s="346"/>
      <c r="H90" s="238"/>
    </row>
    <row r="91" spans="1:8">
      <c r="B91" s="211" t="s">
        <v>978</v>
      </c>
      <c r="C91" s="212" t="s">
        <v>9763</v>
      </c>
      <c r="D91" s="213" t="s">
        <v>1393</v>
      </c>
      <c r="E91" s="214" t="s">
        <v>4671</v>
      </c>
      <c r="F91" s="236" t="s">
        <v>4226</v>
      </c>
      <c r="G91" s="346"/>
      <c r="H91" s="204"/>
    </row>
    <row r="92" spans="1:8">
      <c r="B92" s="211" t="s">
        <v>979</v>
      </c>
      <c r="C92" s="212" t="s">
        <v>9764</v>
      </c>
      <c r="D92" s="213" t="s">
        <v>1574</v>
      </c>
      <c r="E92" s="214" t="s">
        <v>4671</v>
      </c>
      <c r="F92" s="236" t="s">
        <v>4226</v>
      </c>
      <c r="G92" s="346"/>
      <c r="H92" s="204"/>
    </row>
    <row r="93" spans="1:8">
      <c r="B93" s="211" t="s">
        <v>980</v>
      </c>
      <c r="C93" s="212" t="s">
        <v>9765</v>
      </c>
      <c r="D93" s="213" t="s">
        <v>1367</v>
      </c>
      <c r="E93" s="214" t="s">
        <v>1998</v>
      </c>
      <c r="F93" s="236" t="s">
        <v>4226</v>
      </c>
      <c r="G93" s="346"/>
      <c r="H93" s="204"/>
    </row>
    <row r="94" spans="1:8">
      <c r="B94" s="211" t="s">
        <v>981</v>
      </c>
      <c r="C94" s="212" t="s">
        <v>9766</v>
      </c>
      <c r="D94" s="213" t="s">
        <v>2346</v>
      </c>
      <c r="E94" s="214" t="s">
        <v>9715</v>
      </c>
      <c r="F94" s="236" t="s">
        <v>4226</v>
      </c>
      <c r="G94" s="346"/>
      <c r="H94" s="204"/>
    </row>
    <row r="95" spans="1:8">
      <c r="B95" s="211" t="s">
        <v>982</v>
      </c>
      <c r="C95" s="212" t="s">
        <v>9767</v>
      </c>
      <c r="D95" s="213" t="s">
        <v>1426</v>
      </c>
      <c r="E95" s="214" t="s">
        <v>1999</v>
      </c>
      <c r="F95" s="236" t="s">
        <v>4226</v>
      </c>
      <c r="G95" s="346"/>
      <c r="H95" s="204"/>
    </row>
    <row r="96" spans="1:8" ht="17.25" thickBot="1">
      <c r="B96" s="211" t="s">
        <v>983</v>
      </c>
      <c r="C96" s="212" t="s">
        <v>9768</v>
      </c>
      <c r="D96" s="213" t="s">
        <v>1426</v>
      </c>
      <c r="E96" s="214" t="s">
        <v>1999</v>
      </c>
      <c r="F96" s="236" t="s">
        <v>4226</v>
      </c>
      <c r="G96" s="346"/>
      <c r="H96" s="204"/>
    </row>
    <row r="97" spans="1:8" s="44" customFormat="1" ht="20.100000000000001" customHeight="1" thickBot="1">
      <c r="A97" s="8"/>
      <c r="B97" s="341" t="s">
        <v>9769</v>
      </c>
      <c r="C97" s="342"/>
      <c r="D97" s="342"/>
      <c r="E97" s="342"/>
      <c r="F97" s="342"/>
      <c r="G97" s="565"/>
      <c r="H97" s="204"/>
    </row>
    <row r="98" spans="1:8">
      <c r="B98" s="211" t="s">
        <v>984</v>
      </c>
      <c r="C98" s="212" t="s">
        <v>9770</v>
      </c>
      <c r="D98" s="256" t="s">
        <v>1356</v>
      </c>
      <c r="E98" s="257" t="s">
        <v>1357</v>
      </c>
      <c r="F98" s="215" t="s">
        <v>4226</v>
      </c>
      <c r="G98" s="351" t="s">
        <v>9719</v>
      </c>
      <c r="H98" s="204"/>
    </row>
    <row r="99" spans="1:8">
      <c r="B99" s="211" t="s">
        <v>985</v>
      </c>
      <c r="C99" s="212" t="s">
        <v>9771</v>
      </c>
      <c r="D99" s="213" t="s">
        <v>2228</v>
      </c>
      <c r="E99" s="214" t="s">
        <v>6913</v>
      </c>
      <c r="F99" s="215" t="s">
        <v>4226</v>
      </c>
      <c r="G99" s="346"/>
      <c r="H99" s="204"/>
    </row>
    <row r="100" spans="1:8">
      <c r="A100" s="566"/>
      <c r="B100" s="235" t="s">
        <v>986</v>
      </c>
      <c r="C100" s="212" t="s">
        <v>9772</v>
      </c>
      <c r="D100" s="213" t="s">
        <v>2242</v>
      </c>
      <c r="E100" s="4" t="s">
        <v>1998</v>
      </c>
      <c r="F100" s="236" t="s">
        <v>4226</v>
      </c>
      <c r="G100" s="346"/>
      <c r="H100" s="238"/>
    </row>
    <row r="101" spans="1:8">
      <c r="B101" s="211" t="s">
        <v>987</v>
      </c>
      <c r="C101" s="212" t="s">
        <v>9773</v>
      </c>
      <c r="D101" s="213" t="s">
        <v>1393</v>
      </c>
      <c r="E101" s="214" t="s">
        <v>4671</v>
      </c>
      <c r="F101" s="236" t="s">
        <v>4226</v>
      </c>
      <c r="G101" s="346"/>
      <c r="H101" s="204"/>
    </row>
    <row r="102" spans="1:8">
      <c r="B102" s="211" t="s">
        <v>988</v>
      </c>
      <c r="C102" s="212" t="s">
        <v>9774</v>
      </c>
      <c r="D102" s="213" t="s">
        <v>1574</v>
      </c>
      <c r="E102" s="214" t="s">
        <v>4671</v>
      </c>
      <c r="F102" s="236" t="s">
        <v>4226</v>
      </c>
      <c r="G102" s="346"/>
      <c r="H102" s="204"/>
    </row>
    <row r="103" spans="1:8">
      <c r="B103" s="211" t="s">
        <v>989</v>
      </c>
      <c r="C103" s="212" t="s">
        <v>9775</v>
      </c>
      <c r="D103" s="213" t="s">
        <v>1367</v>
      </c>
      <c r="E103" s="214" t="s">
        <v>1998</v>
      </c>
      <c r="F103" s="236" t="s">
        <v>4226</v>
      </c>
      <c r="G103" s="346"/>
      <c r="H103" s="204"/>
    </row>
    <row r="104" spans="1:8">
      <c r="B104" s="211" t="s">
        <v>990</v>
      </c>
      <c r="C104" s="212" t="s">
        <v>9776</v>
      </c>
      <c r="D104" s="213" t="s">
        <v>2346</v>
      </c>
      <c r="E104" s="214" t="s">
        <v>9715</v>
      </c>
      <c r="F104" s="236" t="s">
        <v>4226</v>
      </c>
      <c r="G104" s="346"/>
      <c r="H104" s="204"/>
    </row>
    <row r="105" spans="1:8">
      <c r="B105" s="211" t="s">
        <v>991</v>
      </c>
      <c r="C105" s="212" t="s">
        <v>9777</v>
      </c>
      <c r="D105" s="213" t="s">
        <v>1426</v>
      </c>
      <c r="E105" s="214" t="s">
        <v>1999</v>
      </c>
      <c r="F105" s="236" t="s">
        <v>4226</v>
      </c>
      <c r="G105" s="346"/>
      <c r="H105" s="204"/>
    </row>
    <row r="106" spans="1:8" ht="17.25" thickBot="1">
      <c r="B106" s="211" t="s">
        <v>992</v>
      </c>
      <c r="C106" s="212" t="s">
        <v>9778</v>
      </c>
      <c r="D106" s="213" t="s">
        <v>1426</v>
      </c>
      <c r="E106" s="214" t="s">
        <v>1999</v>
      </c>
      <c r="F106" s="236" t="s">
        <v>4226</v>
      </c>
      <c r="G106" s="346"/>
      <c r="H106" s="204"/>
    </row>
    <row r="107" spans="1:8" s="44" customFormat="1" ht="20.100000000000001" customHeight="1" thickBot="1">
      <c r="A107" s="8"/>
      <c r="B107" s="341" t="s">
        <v>9779</v>
      </c>
      <c r="C107" s="342"/>
      <c r="D107" s="342"/>
      <c r="E107" s="342"/>
      <c r="F107" s="342"/>
      <c r="G107" s="565"/>
      <c r="H107" s="204"/>
    </row>
    <row r="108" spans="1:8">
      <c r="B108" s="211" t="s">
        <v>993</v>
      </c>
      <c r="C108" s="212" t="s">
        <v>9780</v>
      </c>
      <c r="D108" s="256" t="s">
        <v>1356</v>
      </c>
      <c r="E108" s="257" t="s">
        <v>1357</v>
      </c>
      <c r="F108" s="215" t="s">
        <v>4226</v>
      </c>
      <c r="G108" s="351" t="s">
        <v>9719</v>
      </c>
      <c r="H108" s="204"/>
    </row>
    <row r="109" spans="1:8">
      <c r="B109" s="211" t="s">
        <v>994</v>
      </c>
      <c r="C109" s="212" t="s">
        <v>9781</v>
      </c>
      <c r="D109" s="213" t="s">
        <v>2228</v>
      </c>
      <c r="E109" s="214" t="s">
        <v>6913</v>
      </c>
      <c r="F109" s="215" t="s">
        <v>4226</v>
      </c>
      <c r="G109" s="346"/>
      <c r="H109" s="204"/>
    </row>
    <row r="110" spans="1:8">
      <c r="A110" s="566"/>
      <c r="B110" s="235" t="s">
        <v>995</v>
      </c>
      <c r="C110" s="212" t="s">
        <v>9782</v>
      </c>
      <c r="D110" s="213" t="s">
        <v>2242</v>
      </c>
      <c r="E110" s="4" t="s">
        <v>1998</v>
      </c>
      <c r="F110" s="236" t="s">
        <v>4226</v>
      </c>
      <c r="G110" s="346"/>
      <c r="H110" s="238"/>
    </row>
    <row r="111" spans="1:8">
      <c r="B111" s="211" t="s">
        <v>996</v>
      </c>
      <c r="C111" s="212" t="s">
        <v>9783</v>
      </c>
      <c r="D111" s="213" t="s">
        <v>1393</v>
      </c>
      <c r="E111" s="214" t="s">
        <v>4671</v>
      </c>
      <c r="F111" s="236" t="s">
        <v>4226</v>
      </c>
      <c r="G111" s="346"/>
      <c r="H111" s="204"/>
    </row>
    <row r="112" spans="1:8">
      <c r="B112" s="211" t="s">
        <v>997</v>
      </c>
      <c r="C112" s="212" t="s">
        <v>9784</v>
      </c>
      <c r="D112" s="213" t="s">
        <v>1574</v>
      </c>
      <c r="E112" s="214" t="s">
        <v>4671</v>
      </c>
      <c r="F112" s="236" t="s">
        <v>4226</v>
      </c>
      <c r="G112" s="346"/>
      <c r="H112" s="204"/>
    </row>
    <row r="113" spans="1:8">
      <c r="B113" s="211" t="s">
        <v>998</v>
      </c>
      <c r="C113" s="212" t="s">
        <v>9785</v>
      </c>
      <c r="D113" s="213" t="s">
        <v>1367</v>
      </c>
      <c r="E113" s="214" t="s">
        <v>1998</v>
      </c>
      <c r="F113" s="236" t="s">
        <v>4226</v>
      </c>
      <c r="G113" s="346"/>
      <c r="H113" s="204"/>
    </row>
    <row r="114" spans="1:8">
      <c r="B114" s="211" t="s">
        <v>999</v>
      </c>
      <c r="C114" s="212" t="s">
        <v>9786</v>
      </c>
      <c r="D114" s="213" t="s">
        <v>2346</v>
      </c>
      <c r="E114" s="214" t="s">
        <v>9715</v>
      </c>
      <c r="F114" s="236" t="s">
        <v>4226</v>
      </c>
      <c r="G114" s="346"/>
      <c r="H114" s="204"/>
    </row>
    <row r="115" spans="1:8">
      <c r="B115" s="211" t="s">
        <v>1000</v>
      </c>
      <c r="C115" s="212" t="s">
        <v>9787</v>
      </c>
      <c r="D115" s="213" t="s">
        <v>1426</v>
      </c>
      <c r="E115" s="214" t="s">
        <v>1999</v>
      </c>
      <c r="F115" s="236" t="s">
        <v>4226</v>
      </c>
      <c r="G115" s="346"/>
      <c r="H115" s="204"/>
    </row>
    <row r="116" spans="1:8" ht="17.25" thickBot="1">
      <c r="B116" s="211" t="s">
        <v>1001</v>
      </c>
      <c r="C116" s="212" t="s">
        <v>9788</v>
      </c>
      <c r="D116" s="213" t="s">
        <v>1426</v>
      </c>
      <c r="E116" s="214" t="s">
        <v>1999</v>
      </c>
      <c r="F116" s="236" t="s">
        <v>4226</v>
      </c>
      <c r="G116" s="346"/>
      <c r="H116" s="204"/>
    </row>
    <row r="117" spans="1:8" s="44" customFormat="1" ht="20.100000000000001" customHeight="1" thickBot="1">
      <c r="A117" s="8"/>
      <c r="B117" s="341" t="s">
        <v>9789</v>
      </c>
      <c r="C117" s="342"/>
      <c r="D117" s="342"/>
      <c r="E117" s="342"/>
      <c r="F117" s="342"/>
      <c r="G117" s="565"/>
      <c r="H117" s="204"/>
    </row>
    <row r="118" spans="1:8">
      <c r="B118" s="211" t="s">
        <v>1002</v>
      </c>
      <c r="C118" s="212" t="s">
        <v>9790</v>
      </c>
      <c r="D118" s="256" t="s">
        <v>1356</v>
      </c>
      <c r="E118" s="257" t="s">
        <v>1357</v>
      </c>
      <c r="F118" s="215" t="s">
        <v>4226</v>
      </c>
      <c r="G118" s="351" t="s">
        <v>9719</v>
      </c>
      <c r="H118" s="204"/>
    </row>
    <row r="119" spans="1:8">
      <c r="B119" s="211" t="s">
        <v>1003</v>
      </c>
      <c r="C119" s="212" t="s">
        <v>9791</v>
      </c>
      <c r="D119" s="213" t="s">
        <v>2228</v>
      </c>
      <c r="E119" s="214" t="s">
        <v>6913</v>
      </c>
      <c r="F119" s="215" t="s">
        <v>4226</v>
      </c>
      <c r="G119" s="346"/>
      <c r="H119" s="204"/>
    </row>
    <row r="120" spans="1:8">
      <c r="A120" s="566"/>
      <c r="B120" s="235" t="s">
        <v>1004</v>
      </c>
      <c r="C120" s="212" t="s">
        <v>9792</v>
      </c>
      <c r="D120" s="213" t="s">
        <v>2242</v>
      </c>
      <c r="E120" s="4" t="s">
        <v>1998</v>
      </c>
      <c r="F120" s="236" t="s">
        <v>4226</v>
      </c>
      <c r="G120" s="346"/>
      <c r="H120" s="238"/>
    </row>
    <row r="121" spans="1:8">
      <c r="B121" s="211" t="s">
        <v>1005</v>
      </c>
      <c r="C121" s="212" t="s">
        <v>9793</v>
      </c>
      <c r="D121" s="213" t="s">
        <v>1393</v>
      </c>
      <c r="E121" s="214" t="s">
        <v>4671</v>
      </c>
      <c r="F121" s="236" t="s">
        <v>4226</v>
      </c>
      <c r="G121" s="346"/>
      <c r="H121" s="204"/>
    </row>
    <row r="122" spans="1:8">
      <c r="B122" s="211" t="s">
        <v>1006</v>
      </c>
      <c r="C122" s="212" t="s">
        <v>9794</v>
      </c>
      <c r="D122" s="213" t="s">
        <v>1574</v>
      </c>
      <c r="E122" s="214" t="s">
        <v>4671</v>
      </c>
      <c r="F122" s="236" t="s">
        <v>4226</v>
      </c>
      <c r="G122" s="346"/>
      <c r="H122" s="204"/>
    </row>
    <row r="123" spans="1:8">
      <c r="B123" s="211" t="s">
        <v>1007</v>
      </c>
      <c r="C123" s="212" t="s">
        <v>9795</v>
      </c>
      <c r="D123" s="213" t="s">
        <v>1367</v>
      </c>
      <c r="E123" s="214" t="s">
        <v>1998</v>
      </c>
      <c r="F123" s="236" t="s">
        <v>4226</v>
      </c>
      <c r="G123" s="346"/>
      <c r="H123" s="204"/>
    </row>
    <row r="124" spans="1:8">
      <c r="B124" s="211" t="s">
        <v>1008</v>
      </c>
      <c r="C124" s="212" t="s">
        <v>9796</v>
      </c>
      <c r="D124" s="213" t="s">
        <v>2346</v>
      </c>
      <c r="E124" s="214" t="s">
        <v>9715</v>
      </c>
      <c r="F124" s="236" t="s">
        <v>4226</v>
      </c>
      <c r="G124" s="346"/>
      <c r="H124" s="204"/>
    </row>
    <row r="125" spans="1:8">
      <c r="B125" s="211" t="s">
        <v>1009</v>
      </c>
      <c r="C125" s="212" t="s">
        <v>9797</v>
      </c>
      <c r="D125" s="213" t="s">
        <v>1426</v>
      </c>
      <c r="E125" s="214" t="s">
        <v>1999</v>
      </c>
      <c r="F125" s="236" t="s">
        <v>4226</v>
      </c>
      <c r="G125" s="346"/>
      <c r="H125" s="204"/>
    </row>
    <row r="126" spans="1:8" ht="17.25" thickBot="1">
      <c r="B126" s="211" t="s">
        <v>1010</v>
      </c>
      <c r="C126" s="212" t="s">
        <v>9798</v>
      </c>
      <c r="D126" s="213" t="s">
        <v>1426</v>
      </c>
      <c r="E126" s="214" t="s">
        <v>1999</v>
      </c>
      <c r="F126" s="236" t="s">
        <v>4226</v>
      </c>
      <c r="G126" s="346"/>
      <c r="H126" s="204"/>
    </row>
    <row r="127" spans="1:8" s="44" customFormat="1" ht="20.100000000000001" customHeight="1" thickBot="1">
      <c r="A127" s="8"/>
      <c r="B127" s="341" t="s">
        <v>9799</v>
      </c>
      <c r="C127" s="342"/>
      <c r="D127" s="342"/>
      <c r="E127" s="342"/>
      <c r="F127" s="342"/>
      <c r="G127" s="565"/>
      <c r="H127" s="204"/>
    </row>
    <row r="128" spans="1:8">
      <c r="B128" s="211" t="s">
        <v>1011</v>
      </c>
      <c r="C128" s="212" t="s">
        <v>9800</v>
      </c>
      <c r="D128" s="256" t="s">
        <v>1356</v>
      </c>
      <c r="E128" s="257" t="s">
        <v>1357</v>
      </c>
      <c r="F128" s="215" t="s">
        <v>4226</v>
      </c>
      <c r="G128" s="351" t="s">
        <v>9719</v>
      </c>
      <c r="H128" s="204"/>
    </row>
    <row r="129" spans="1:8">
      <c r="B129" s="211" t="s">
        <v>1012</v>
      </c>
      <c r="C129" s="212" t="s">
        <v>9801</v>
      </c>
      <c r="D129" s="213" t="s">
        <v>2228</v>
      </c>
      <c r="E129" s="214" t="s">
        <v>6913</v>
      </c>
      <c r="F129" s="215" t="s">
        <v>4226</v>
      </c>
      <c r="G129" s="346"/>
      <c r="H129" s="204"/>
    </row>
    <row r="130" spans="1:8">
      <c r="A130" s="566"/>
      <c r="B130" s="235" t="s">
        <v>1013</v>
      </c>
      <c r="C130" s="212" t="s">
        <v>9802</v>
      </c>
      <c r="D130" s="213" t="s">
        <v>2242</v>
      </c>
      <c r="E130" s="4" t="s">
        <v>1998</v>
      </c>
      <c r="F130" s="236" t="s">
        <v>4226</v>
      </c>
      <c r="G130" s="346"/>
      <c r="H130" s="238"/>
    </row>
    <row r="131" spans="1:8">
      <c r="B131" s="211" t="s">
        <v>1014</v>
      </c>
      <c r="C131" s="212" t="s">
        <v>9803</v>
      </c>
      <c r="D131" s="213" t="s">
        <v>1393</v>
      </c>
      <c r="E131" s="214" t="s">
        <v>4671</v>
      </c>
      <c r="F131" s="236" t="s">
        <v>4226</v>
      </c>
      <c r="G131" s="346"/>
      <c r="H131" s="204"/>
    </row>
    <row r="132" spans="1:8">
      <c r="B132" s="211" t="s">
        <v>1015</v>
      </c>
      <c r="C132" s="212" t="s">
        <v>9804</v>
      </c>
      <c r="D132" s="213" t="s">
        <v>1574</v>
      </c>
      <c r="E132" s="214" t="s">
        <v>4671</v>
      </c>
      <c r="F132" s="236" t="s">
        <v>4226</v>
      </c>
      <c r="G132" s="346"/>
      <c r="H132" s="204"/>
    </row>
    <row r="133" spans="1:8">
      <c r="B133" s="211" t="s">
        <v>1016</v>
      </c>
      <c r="C133" s="212" t="s">
        <v>9805</v>
      </c>
      <c r="D133" s="213" t="s">
        <v>1367</v>
      </c>
      <c r="E133" s="214" t="s">
        <v>1998</v>
      </c>
      <c r="F133" s="236" t="s">
        <v>4226</v>
      </c>
      <c r="G133" s="346"/>
      <c r="H133" s="204"/>
    </row>
    <row r="134" spans="1:8">
      <c r="B134" s="211" t="s">
        <v>1017</v>
      </c>
      <c r="C134" s="212" t="s">
        <v>9806</v>
      </c>
      <c r="D134" s="213" t="s">
        <v>2346</v>
      </c>
      <c r="E134" s="214" t="s">
        <v>9715</v>
      </c>
      <c r="F134" s="236" t="s">
        <v>4226</v>
      </c>
      <c r="G134" s="346"/>
      <c r="H134" s="204"/>
    </row>
    <row r="135" spans="1:8">
      <c r="B135" s="211" t="s">
        <v>1018</v>
      </c>
      <c r="C135" s="212" t="s">
        <v>9807</v>
      </c>
      <c r="D135" s="213" t="s">
        <v>1426</v>
      </c>
      <c r="E135" s="214" t="s">
        <v>1999</v>
      </c>
      <c r="F135" s="236" t="s">
        <v>4226</v>
      </c>
      <c r="G135" s="346"/>
      <c r="H135" s="204"/>
    </row>
    <row r="136" spans="1:8" ht="17.25" thickBot="1">
      <c r="B136" s="211" t="s">
        <v>1019</v>
      </c>
      <c r="C136" s="212" t="s">
        <v>9808</v>
      </c>
      <c r="D136" s="213" t="s">
        <v>1426</v>
      </c>
      <c r="E136" s="214" t="s">
        <v>1999</v>
      </c>
      <c r="F136" s="236" t="s">
        <v>4226</v>
      </c>
      <c r="G136" s="346"/>
      <c r="H136" s="204"/>
    </row>
    <row r="137" spans="1:8" s="44" customFormat="1" ht="20.100000000000001" customHeight="1" thickBot="1">
      <c r="A137" s="8"/>
      <c r="B137" s="341" t="s">
        <v>9809</v>
      </c>
      <c r="C137" s="342"/>
      <c r="D137" s="342"/>
      <c r="E137" s="342"/>
      <c r="F137" s="342"/>
      <c r="G137" s="565"/>
      <c r="H137" s="204"/>
    </row>
    <row r="138" spans="1:8">
      <c r="B138" s="211" t="s">
        <v>1021</v>
      </c>
      <c r="C138" s="212" t="s">
        <v>9810</v>
      </c>
      <c r="D138" s="256" t="s">
        <v>1356</v>
      </c>
      <c r="E138" s="257" t="s">
        <v>1357</v>
      </c>
      <c r="F138" s="215" t="s">
        <v>4226</v>
      </c>
      <c r="G138" s="351" t="s">
        <v>9719</v>
      </c>
      <c r="H138" s="204"/>
    </row>
    <row r="139" spans="1:8">
      <c r="B139" s="211" t="s">
        <v>1022</v>
      </c>
      <c r="C139" s="212" t="s">
        <v>9811</v>
      </c>
      <c r="D139" s="213" t="s">
        <v>2228</v>
      </c>
      <c r="E139" s="214" t="s">
        <v>6913</v>
      </c>
      <c r="F139" s="215" t="s">
        <v>4226</v>
      </c>
      <c r="G139" s="346"/>
      <c r="H139" s="204"/>
    </row>
    <row r="140" spans="1:8">
      <c r="A140" s="566"/>
      <c r="B140" s="235" t="s">
        <v>1023</v>
      </c>
      <c r="C140" s="212" t="s">
        <v>9812</v>
      </c>
      <c r="D140" s="213" t="s">
        <v>2242</v>
      </c>
      <c r="E140" s="4" t="s">
        <v>1998</v>
      </c>
      <c r="F140" s="236" t="s">
        <v>4226</v>
      </c>
      <c r="G140" s="346"/>
      <c r="H140" s="238"/>
    </row>
    <row r="141" spans="1:8">
      <c r="B141" s="211" t="s">
        <v>1024</v>
      </c>
      <c r="C141" s="212" t="s">
        <v>9813</v>
      </c>
      <c r="D141" s="213" t="s">
        <v>1393</v>
      </c>
      <c r="E141" s="214" t="s">
        <v>4671</v>
      </c>
      <c r="F141" s="236" t="s">
        <v>4226</v>
      </c>
      <c r="G141" s="346"/>
      <c r="H141" s="204"/>
    </row>
    <row r="142" spans="1:8">
      <c r="B142" s="211" t="s">
        <v>1025</v>
      </c>
      <c r="C142" s="212" t="s">
        <v>9814</v>
      </c>
      <c r="D142" s="213" t="s">
        <v>1574</v>
      </c>
      <c r="E142" s="214" t="s">
        <v>4671</v>
      </c>
      <c r="F142" s="236" t="s">
        <v>4226</v>
      </c>
      <c r="G142" s="346"/>
      <c r="H142" s="204"/>
    </row>
    <row r="143" spans="1:8">
      <c r="B143" s="211" t="s">
        <v>1026</v>
      </c>
      <c r="C143" s="212" t="s">
        <v>9815</v>
      </c>
      <c r="D143" s="213" t="s">
        <v>1367</v>
      </c>
      <c r="E143" s="214" t="s">
        <v>1998</v>
      </c>
      <c r="F143" s="236" t="s">
        <v>4226</v>
      </c>
      <c r="G143" s="346"/>
      <c r="H143" s="204"/>
    </row>
    <row r="144" spans="1:8">
      <c r="B144" s="211" t="s">
        <v>1027</v>
      </c>
      <c r="C144" s="212" t="s">
        <v>9816</v>
      </c>
      <c r="D144" s="213" t="s">
        <v>2346</v>
      </c>
      <c r="E144" s="214" t="s">
        <v>9715</v>
      </c>
      <c r="F144" s="236" t="s">
        <v>4226</v>
      </c>
      <c r="G144" s="346"/>
      <c r="H144" s="204"/>
    </row>
    <row r="145" spans="1:8">
      <c r="B145" s="211" t="s">
        <v>1028</v>
      </c>
      <c r="C145" s="212" t="s">
        <v>9817</v>
      </c>
      <c r="D145" s="213" t="s">
        <v>1426</v>
      </c>
      <c r="E145" s="214" t="s">
        <v>1999</v>
      </c>
      <c r="F145" s="236" t="s">
        <v>4226</v>
      </c>
      <c r="G145" s="346"/>
      <c r="H145" s="204"/>
    </row>
    <row r="146" spans="1:8" ht="17.25" thickBot="1">
      <c r="B146" s="211" t="s">
        <v>1029</v>
      </c>
      <c r="C146" s="212" t="s">
        <v>9818</v>
      </c>
      <c r="D146" s="213" t="s">
        <v>1426</v>
      </c>
      <c r="E146" s="214" t="s">
        <v>1999</v>
      </c>
      <c r="F146" s="236" t="s">
        <v>4226</v>
      </c>
      <c r="G146" s="346"/>
      <c r="H146" s="204"/>
    </row>
    <row r="147" spans="1:8" s="44" customFormat="1" ht="20.100000000000001" customHeight="1" thickBot="1">
      <c r="A147" s="8"/>
      <c r="B147" s="341" t="s">
        <v>9819</v>
      </c>
      <c r="C147" s="342"/>
      <c r="D147" s="342"/>
      <c r="E147" s="342"/>
      <c r="F147" s="342"/>
      <c r="G147" s="565"/>
      <c r="H147" s="204"/>
    </row>
    <row r="148" spans="1:8">
      <c r="B148" s="211" t="s">
        <v>1031</v>
      </c>
      <c r="C148" s="212" t="s">
        <v>9820</v>
      </c>
      <c r="D148" s="256" t="s">
        <v>1356</v>
      </c>
      <c r="E148" s="257" t="s">
        <v>1357</v>
      </c>
      <c r="F148" s="215" t="s">
        <v>4226</v>
      </c>
      <c r="G148" s="351" t="s">
        <v>9719</v>
      </c>
      <c r="H148" s="204"/>
    </row>
    <row r="149" spans="1:8">
      <c r="B149" s="211" t="s">
        <v>1032</v>
      </c>
      <c r="C149" s="212" t="s">
        <v>9821</v>
      </c>
      <c r="D149" s="213" t="s">
        <v>2228</v>
      </c>
      <c r="E149" s="214" t="s">
        <v>6913</v>
      </c>
      <c r="F149" s="215" t="s">
        <v>4226</v>
      </c>
      <c r="G149" s="346"/>
      <c r="H149" s="204"/>
    </row>
    <row r="150" spans="1:8">
      <c r="A150" s="566"/>
      <c r="B150" s="235" t="s">
        <v>1033</v>
      </c>
      <c r="C150" s="212" t="s">
        <v>9822</v>
      </c>
      <c r="D150" s="213" t="s">
        <v>2242</v>
      </c>
      <c r="E150" s="4" t="s">
        <v>1998</v>
      </c>
      <c r="F150" s="236" t="s">
        <v>4226</v>
      </c>
      <c r="G150" s="346"/>
      <c r="H150" s="238"/>
    </row>
    <row r="151" spans="1:8">
      <c r="B151" s="211" t="s">
        <v>1034</v>
      </c>
      <c r="C151" s="212" t="s">
        <v>9823</v>
      </c>
      <c r="D151" s="213" t="s">
        <v>1393</v>
      </c>
      <c r="E151" s="214" t="s">
        <v>4671</v>
      </c>
      <c r="F151" s="236" t="s">
        <v>4226</v>
      </c>
      <c r="G151" s="346"/>
      <c r="H151" s="204"/>
    </row>
    <row r="152" spans="1:8">
      <c r="B152" s="211" t="s">
        <v>1035</v>
      </c>
      <c r="C152" s="212" t="s">
        <v>9824</v>
      </c>
      <c r="D152" s="213" t="s">
        <v>1574</v>
      </c>
      <c r="E152" s="214" t="s">
        <v>4671</v>
      </c>
      <c r="F152" s="236" t="s">
        <v>4226</v>
      </c>
      <c r="G152" s="346"/>
      <c r="H152" s="204"/>
    </row>
    <row r="153" spans="1:8">
      <c r="B153" s="211" t="s">
        <v>1036</v>
      </c>
      <c r="C153" s="212" t="s">
        <v>9825</v>
      </c>
      <c r="D153" s="213" t="s">
        <v>1367</v>
      </c>
      <c r="E153" s="214" t="s">
        <v>1998</v>
      </c>
      <c r="F153" s="236" t="s">
        <v>4226</v>
      </c>
      <c r="G153" s="346"/>
      <c r="H153" s="204"/>
    </row>
    <row r="154" spans="1:8">
      <c r="B154" s="211" t="s">
        <v>1037</v>
      </c>
      <c r="C154" s="212" t="s">
        <v>9826</v>
      </c>
      <c r="D154" s="213" t="s">
        <v>2346</v>
      </c>
      <c r="E154" s="214" t="s">
        <v>9715</v>
      </c>
      <c r="F154" s="236" t="s">
        <v>4226</v>
      </c>
      <c r="G154" s="346"/>
      <c r="H154" s="204"/>
    </row>
    <row r="155" spans="1:8">
      <c r="B155" s="211" t="s">
        <v>1038</v>
      </c>
      <c r="C155" s="212" t="s">
        <v>9827</v>
      </c>
      <c r="D155" s="213" t="s">
        <v>1426</v>
      </c>
      <c r="E155" s="214" t="s">
        <v>1999</v>
      </c>
      <c r="F155" s="236" t="s">
        <v>4226</v>
      </c>
      <c r="G155" s="346"/>
      <c r="H155" s="204"/>
    </row>
    <row r="156" spans="1:8" ht="17.25" thickBot="1">
      <c r="B156" s="211" t="s">
        <v>1039</v>
      </c>
      <c r="C156" s="212" t="s">
        <v>9828</v>
      </c>
      <c r="D156" s="213" t="s">
        <v>1426</v>
      </c>
      <c r="E156" s="214" t="s">
        <v>1999</v>
      </c>
      <c r="F156" s="236" t="s">
        <v>4226</v>
      </c>
      <c r="G156" s="346"/>
      <c r="H156" s="204"/>
    </row>
    <row r="157" spans="1:8" s="44" customFormat="1" ht="20.100000000000001" customHeight="1" thickBot="1">
      <c r="A157" s="8"/>
      <c r="B157" s="201" t="s">
        <v>9829</v>
      </c>
      <c r="C157" s="202"/>
      <c r="D157" s="202"/>
      <c r="E157" s="202"/>
      <c r="F157" s="202"/>
      <c r="G157" s="203"/>
      <c r="H157" s="204"/>
    </row>
    <row r="158" spans="1:8">
      <c r="B158" s="205" t="s">
        <v>9830</v>
      </c>
      <c r="C158" s="206" t="s">
        <v>9831</v>
      </c>
      <c r="D158" s="207" t="s">
        <v>2277</v>
      </c>
      <c r="E158" s="208" t="s">
        <v>4671</v>
      </c>
      <c r="F158" s="209"/>
      <c r="G158" s="538"/>
      <c r="H158" s="204"/>
    </row>
    <row r="159" spans="1:8">
      <c r="B159" s="211" t="s">
        <v>9832</v>
      </c>
      <c r="C159" s="212" t="s">
        <v>9833</v>
      </c>
      <c r="D159" s="213" t="s">
        <v>2278</v>
      </c>
      <c r="E159" s="214" t="s">
        <v>1999</v>
      </c>
      <c r="F159" s="215"/>
      <c r="G159" s="237"/>
      <c r="H159" s="204"/>
    </row>
    <row r="160" spans="1:8" ht="16.5" customHeight="1">
      <c r="B160" s="211" t="s">
        <v>9834</v>
      </c>
      <c r="C160" s="212" t="s">
        <v>9835</v>
      </c>
      <c r="D160" s="213" t="s">
        <v>2277</v>
      </c>
      <c r="E160" s="214" t="s">
        <v>4671</v>
      </c>
      <c r="F160" s="215"/>
      <c r="G160" s="351" t="s">
        <v>9836</v>
      </c>
      <c r="H160" s="204"/>
    </row>
    <row r="161" spans="1:8">
      <c r="B161" s="211" t="s">
        <v>9837</v>
      </c>
      <c r="C161" s="212" t="s">
        <v>9838</v>
      </c>
      <c r="D161" s="213" t="s">
        <v>2278</v>
      </c>
      <c r="E161" s="214" t="s">
        <v>1999</v>
      </c>
      <c r="F161" s="215"/>
      <c r="G161" s="237"/>
      <c r="H161" s="204"/>
    </row>
    <row r="162" spans="1:8" ht="16.5" customHeight="1">
      <c r="B162" s="211" t="s">
        <v>9839</v>
      </c>
      <c r="C162" s="212" t="s">
        <v>9840</v>
      </c>
      <c r="D162" s="213" t="s">
        <v>2277</v>
      </c>
      <c r="E162" s="214" t="s">
        <v>4671</v>
      </c>
      <c r="F162" s="215"/>
      <c r="G162" s="351" t="s">
        <v>9841</v>
      </c>
      <c r="H162" s="204"/>
    </row>
    <row r="163" spans="1:8">
      <c r="B163" s="211" t="s">
        <v>9842</v>
      </c>
      <c r="C163" s="212" t="s">
        <v>9843</v>
      </c>
      <c r="D163" s="213" t="s">
        <v>2278</v>
      </c>
      <c r="E163" s="214" t="s">
        <v>1999</v>
      </c>
      <c r="F163" s="215"/>
      <c r="G163" s="237"/>
      <c r="H163" s="204"/>
    </row>
    <row r="164" spans="1:8">
      <c r="B164" s="211" t="s">
        <v>9844</v>
      </c>
      <c r="C164" s="212" t="s">
        <v>9845</v>
      </c>
      <c r="D164" s="213" t="s">
        <v>2277</v>
      </c>
      <c r="E164" s="214" t="s">
        <v>4671</v>
      </c>
      <c r="F164" s="215"/>
      <c r="G164" s="351" t="s">
        <v>9846</v>
      </c>
      <c r="H164" s="204"/>
    </row>
    <row r="165" spans="1:8">
      <c r="B165" s="211" t="s">
        <v>9847</v>
      </c>
      <c r="C165" s="212" t="s">
        <v>9848</v>
      </c>
      <c r="D165" s="213" t="s">
        <v>2278</v>
      </c>
      <c r="E165" s="214" t="s">
        <v>1999</v>
      </c>
      <c r="F165" s="215"/>
      <c r="G165" s="237"/>
      <c r="H165" s="204"/>
    </row>
    <row r="166" spans="1:8" ht="16.5" customHeight="1">
      <c r="B166" s="211" t="s">
        <v>9849</v>
      </c>
      <c r="C166" s="212" t="s">
        <v>9850</v>
      </c>
      <c r="D166" s="213" t="s">
        <v>2277</v>
      </c>
      <c r="E166" s="214" t="s">
        <v>4671</v>
      </c>
      <c r="F166" s="215"/>
      <c r="G166" s="351" t="s">
        <v>9851</v>
      </c>
      <c r="H166" s="204"/>
    </row>
    <row r="167" spans="1:8" ht="17.25" thickBot="1">
      <c r="B167" s="211" t="s">
        <v>9852</v>
      </c>
      <c r="C167" s="212" t="s">
        <v>9853</v>
      </c>
      <c r="D167" s="213" t="s">
        <v>2278</v>
      </c>
      <c r="E167" s="214" t="s">
        <v>1999</v>
      </c>
      <c r="F167" s="215"/>
      <c r="G167" s="237"/>
      <c r="H167" s="204"/>
    </row>
    <row r="168" spans="1:8" ht="20.100000000000001" customHeight="1" thickBot="1">
      <c r="B168" s="201" t="s">
        <v>9854</v>
      </c>
      <c r="C168" s="202"/>
      <c r="D168" s="202"/>
      <c r="E168" s="202"/>
      <c r="F168" s="202"/>
      <c r="G168" s="203"/>
      <c r="H168" s="204"/>
    </row>
    <row r="169" spans="1:8" ht="60">
      <c r="A169" s="186"/>
      <c r="B169" s="259" t="s">
        <v>515</v>
      </c>
      <c r="C169" s="260" t="s">
        <v>9855</v>
      </c>
      <c r="D169" s="261" t="s">
        <v>1367</v>
      </c>
      <c r="E169" s="262" t="s">
        <v>1998</v>
      </c>
      <c r="F169" s="263" t="s">
        <v>4226</v>
      </c>
      <c r="G169" s="351" t="s">
        <v>9856</v>
      </c>
      <c r="H169" s="204"/>
    </row>
    <row r="170" spans="1:8">
      <c r="B170" s="211" t="s">
        <v>9857</v>
      </c>
      <c r="C170" s="212" t="s">
        <v>9858</v>
      </c>
      <c r="D170" s="213" t="s">
        <v>1356</v>
      </c>
      <c r="E170" s="214" t="s">
        <v>4671</v>
      </c>
      <c r="F170" s="215"/>
      <c r="G170" s="237" t="s">
        <v>9859</v>
      </c>
      <c r="H170" s="204"/>
    </row>
    <row r="171" spans="1:8">
      <c r="B171" s="211" t="s">
        <v>810</v>
      </c>
      <c r="C171" s="212" t="s">
        <v>9860</v>
      </c>
      <c r="D171" s="213" t="s">
        <v>1913</v>
      </c>
      <c r="E171" s="214" t="s">
        <v>4671</v>
      </c>
      <c r="F171" s="215"/>
      <c r="G171" s="237" t="s">
        <v>2349</v>
      </c>
      <c r="H171" s="204"/>
    </row>
    <row r="172" spans="1:8" ht="17.25" thickBot="1">
      <c r="B172" s="211" t="s">
        <v>9861</v>
      </c>
      <c r="C172" s="212" t="s">
        <v>9862</v>
      </c>
      <c r="D172" s="213" t="s">
        <v>1362</v>
      </c>
      <c r="E172" s="214" t="s">
        <v>1999</v>
      </c>
      <c r="F172" s="215"/>
      <c r="G172" s="237" t="s">
        <v>2349</v>
      </c>
      <c r="H172" s="204"/>
    </row>
    <row r="173" spans="1:8" s="44" customFormat="1">
      <c r="A173" s="8"/>
      <c r="B173" s="249" t="s">
        <v>9863</v>
      </c>
      <c r="C173" s="249"/>
      <c r="D173" s="250"/>
      <c r="E173" s="250"/>
      <c r="F173" s="250"/>
      <c r="G173" s="251"/>
      <c r="H173" s="204"/>
    </row>
    <row r="174" spans="1:8" s="44" customFormat="1" ht="17.25" thickBot="1">
      <c r="A174" s="8"/>
      <c r="B174" s="252" t="s">
        <v>9864</v>
      </c>
      <c r="C174" s="252"/>
      <c r="D174" s="253"/>
      <c r="E174" s="253"/>
      <c r="F174" s="253"/>
      <c r="G174" s="254"/>
      <c r="H174" s="204"/>
    </row>
    <row r="175" spans="1:8" ht="45">
      <c r="B175" s="211" t="s">
        <v>408</v>
      </c>
      <c r="C175" s="212" t="s">
        <v>9865</v>
      </c>
      <c r="D175" s="213" t="s">
        <v>2326</v>
      </c>
      <c r="E175" s="214" t="s">
        <v>1858</v>
      </c>
      <c r="F175" s="215"/>
      <c r="G175" s="237" t="s">
        <v>9866</v>
      </c>
      <c r="H175" s="204"/>
    </row>
    <row r="176" spans="1:8" ht="30">
      <c r="B176" s="211" t="s">
        <v>9868</v>
      </c>
      <c r="C176" s="212" t="s">
        <v>9869</v>
      </c>
      <c r="D176" s="213" t="s">
        <v>2234</v>
      </c>
      <c r="E176" s="214" t="s">
        <v>4671</v>
      </c>
      <c r="F176" s="215"/>
      <c r="G176" s="237" t="s">
        <v>9870</v>
      </c>
      <c r="H176" s="204"/>
    </row>
    <row r="177" spans="2:8" ht="90">
      <c r="B177" s="211" t="s">
        <v>9871</v>
      </c>
      <c r="C177" s="212" t="s">
        <v>9872</v>
      </c>
      <c r="D177" s="261" t="s">
        <v>1526</v>
      </c>
      <c r="E177" s="214" t="s">
        <v>4671</v>
      </c>
      <c r="F177" s="215"/>
      <c r="G177" s="237" t="s">
        <v>9873</v>
      </c>
      <c r="H177" s="204"/>
    </row>
    <row r="178" spans="2:8" ht="90">
      <c r="B178" s="211" t="s">
        <v>9874</v>
      </c>
      <c r="C178" s="212" t="s">
        <v>9875</v>
      </c>
      <c r="D178" s="261" t="s">
        <v>1526</v>
      </c>
      <c r="E178" s="214" t="s">
        <v>4671</v>
      </c>
      <c r="F178" s="215"/>
      <c r="G178" s="237" t="s">
        <v>9876</v>
      </c>
      <c r="H178" s="204"/>
    </row>
    <row r="179" spans="2:8" ht="60">
      <c r="B179" s="211" t="s">
        <v>9877</v>
      </c>
      <c r="C179" s="212" t="s">
        <v>9878</v>
      </c>
      <c r="D179" s="213" t="s">
        <v>2235</v>
      </c>
      <c r="E179" s="214" t="s">
        <v>4671</v>
      </c>
      <c r="F179" s="215"/>
      <c r="G179" s="237" t="s">
        <v>9879</v>
      </c>
      <c r="H179" s="204"/>
    </row>
    <row r="180" spans="2:8" ht="75">
      <c r="B180" s="259" t="s">
        <v>624</v>
      </c>
      <c r="C180" s="260" t="s">
        <v>9880</v>
      </c>
      <c r="D180" s="261" t="s">
        <v>1526</v>
      </c>
      <c r="E180" s="262" t="s">
        <v>4671</v>
      </c>
      <c r="F180" s="263"/>
      <c r="G180" s="351" t="s">
        <v>9881</v>
      </c>
      <c r="H180" s="204"/>
    </row>
    <row r="181" spans="2:8" ht="60">
      <c r="B181" s="211" t="s">
        <v>9882</v>
      </c>
      <c r="C181" s="212" t="s">
        <v>9883</v>
      </c>
      <c r="D181" s="213" t="s">
        <v>1372</v>
      </c>
      <c r="E181" s="214" t="s">
        <v>4671</v>
      </c>
      <c r="F181" s="215" t="s">
        <v>4226</v>
      </c>
      <c r="G181" s="237" t="s">
        <v>10007</v>
      </c>
      <c r="H181" s="204"/>
    </row>
    <row r="182" spans="2:8" ht="60">
      <c r="B182" s="211" t="s">
        <v>9884</v>
      </c>
      <c r="C182" s="212" t="s">
        <v>9885</v>
      </c>
      <c r="D182" s="213" t="s">
        <v>1525</v>
      </c>
      <c r="E182" s="214" t="s">
        <v>1357</v>
      </c>
      <c r="F182" s="215"/>
      <c r="G182" s="237" t="s">
        <v>10037</v>
      </c>
      <c r="H182" s="204"/>
    </row>
    <row r="183" spans="2:8" ht="90">
      <c r="B183" s="211" t="s">
        <v>9886</v>
      </c>
      <c r="C183" s="212" t="s">
        <v>9887</v>
      </c>
      <c r="D183" s="213" t="s">
        <v>1367</v>
      </c>
      <c r="E183" s="214" t="s">
        <v>1998</v>
      </c>
      <c r="F183" s="215"/>
      <c r="G183" s="237" t="s">
        <v>10008</v>
      </c>
      <c r="H183" s="204"/>
    </row>
    <row r="184" spans="2:8" ht="30">
      <c r="B184" s="211" t="s">
        <v>9888</v>
      </c>
      <c r="C184" s="212" t="s">
        <v>9889</v>
      </c>
      <c r="D184" s="213" t="s">
        <v>1567</v>
      </c>
      <c r="E184" s="214" t="s">
        <v>1998</v>
      </c>
      <c r="F184" s="215"/>
      <c r="G184" s="237" t="s">
        <v>9890</v>
      </c>
      <c r="H184" s="204"/>
    </row>
    <row r="185" spans="2:8" ht="45">
      <c r="B185" s="211" t="s">
        <v>9891</v>
      </c>
      <c r="C185" s="212" t="s">
        <v>9892</v>
      </c>
      <c r="D185" s="213" t="s">
        <v>1393</v>
      </c>
      <c r="E185" s="214" t="s">
        <v>4685</v>
      </c>
      <c r="F185" s="215"/>
      <c r="G185" s="237" t="s">
        <v>10038</v>
      </c>
      <c r="H185" s="204"/>
    </row>
    <row r="186" spans="2:8" ht="60">
      <c r="B186" s="211" t="s">
        <v>40</v>
      </c>
      <c r="C186" s="212" t="s">
        <v>9893</v>
      </c>
      <c r="D186" s="213" t="s">
        <v>1662</v>
      </c>
      <c r="E186" s="214" t="s">
        <v>2244</v>
      </c>
      <c r="F186" s="215"/>
      <c r="G186" s="237" t="s">
        <v>2297</v>
      </c>
      <c r="H186" s="204"/>
    </row>
    <row r="187" spans="2:8" ht="135">
      <c r="B187" s="211" t="s">
        <v>41</v>
      </c>
      <c r="C187" s="212" t="s">
        <v>9894</v>
      </c>
      <c r="D187" s="213" t="s">
        <v>2298</v>
      </c>
      <c r="E187" s="214" t="s">
        <v>2309</v>
      </c>
      <c r="F187" s="215"/>
      <c r="G187" s="237" t="s">
        <v>10828</v>
      </c>
      <c r="H187" s="204"/>
    </row>
    <row r="188" spans="2:8" ht="75">
      <c r="B188" s="211" t="s">
        <v>9895</v>
      </c>
      <c r="C188" s="212" t="s">
        <v>9896</v>
      </c>
      <c r="D188" s="213" t="s">
        <v>1367</v>
      </c>
      <c r="E188" s="214" t="s">
        <v>1998</v>
      </c>
      <c r="F188" s="215"/>
      <c r="G188" s="237" t="s">
        <v>10039</v>
      </c>
      <c r="H188" s="204"/>
    </row>
    <row r="189" spans="2:8" ht="90">
      <c r="B189" s="211" t="s">
        <v>9897</v>
      </c>
      <c r="C189" s="212" t="s">
        <v>9898</v>
      </c>
      <c r="D189" s="213" t="s">
        <v>1367</v>
      </c>
      <c r="E189" s="214" t="s">
        <v>1998</v>
      </c>
      <c r="F189" s="215"/>
      <c r="G189" s="237" t="s">
        <v>10040</v>
      </c>
      <c r="H189" s="204"/>
    </row>
    <row r="190" spans="2:8" ht="120">
      <c r="B190" s="235" t="s">
        <v>9899</v>
      </c>
      <c r="C190" s="212" t="s">
        <v>9900</v>
      </c>
      <c r="D190" s="213" t="s">
        <v>2242</v>
      </c>
      <c r="E190" s="4" t="s">
        <v>1998</v>
      </c>
      <c r="F190" s="236"/>
      <c r="G190" s="435" t="s">
        <v>9901</v>
      </c>
      <c r="H190" s="238"/>
    </row>
    <row r="191" spans="2:8" ht="135">
      <c r="B191" s="235" t="s">
        <v>9902</v>
      </c>
      <c r="C191" s="212" t="s">
        <v>9903</v>
      </c>
      <c r="D191" s="213" t="s">
        <v>2242</v>
      </c>
      <c r="E191" s="4" t="s">
        <v>1998</v>
      </c>
      <c r="F191" s="236"/>
      <c r="G191" s="237" t="s">
        <v>9904</v>
      </c>
      <c r="H191" s="238"/>
    </row>
    <row r="192" spans="2:8" ht="135">
      <c r="B192" s="211" t="s">
        <v>317</v>
      </c>
      <c r="C192" s="212" t="s">
        <v>9905</v>
      </c>
      <c r="D192" s="213" t="s">
        <v>2241</v>
      </c>
      <c r="E192" s="214" t="s">
        <v>4685</v>
      </c>
      <c r="F192" s="215"/>
      <c r="G192" s="237" t="s">
        <v>9906</v>
      </c>
      <c r="H192" s="204"/>
    </row>
    <row r="193" spans="2:8" ht="135">
      <c r="B193" s="211" t="s">
        <v>318</v>
      </c>
      <c r="C193" s="212" t="s">
        <v>9907</v>
      </c>
      <c r="D193" s="213" t="s">
        <v>2241</v>
      </c>
      <c r="E193" s="214" t="s">
        <v>4685</v>
      </c>
      <c r="F193" s="215"/>
      <c r="G193" s="237" t="s">
        <v>9908</v>
      </c>
      <c r="H193" s="204"/>
    </row>
    <row r="194" spans="2:8" ht="17.25" thickBot="1">
      <c r="B194" s="218" t="s">
        <v>9909</v>
      </c>
      <c r="C194" s="219" t="s">
        <v>9910</v>
      </c>
      <c r="D194" s="220" t="s">
        <v>2275</v>
      </c>
      <c r="E194" s="221" t="s">
        <v>1999</v>
      </c>
      <c r="F194" s="222"/>
      <c r="G194" s="542"/>
      <c r="H194" s="204"/>
    </row>
    <row r="195" spans="2:8">
      <c r="B195" s="249" t="s">
        <v>9911</v>
      </c>
      <c r="C195" s="250"/>
      <c r="D195" s="250"/>
      <c r="E195" s="250"/>
      <c r="F195" s="250"/>
      <c r="G195" s="251"/>
      <c r="H195" s="204"/>
    </row>
    <row r="196" spans="2:8" ht="17.25" thickBot="1">
      <c r="B196" s="252" t="s">
        <v>9864</v>
      </c>
      <c r="C196" s="253"/>
      <c r="D196" s="253"/>
      <c r="E196" s="253"/>
      <c r="F196" s="253"/>
      <c r="G196" s="254"/>
      <c r="H196" s="204"/>
    </row>
    <row r="197" spans="2:8" ht="45">
      <c r="B197" s="211" t="s">
        <v>9912</v>
      </c>
      <c r="C197" s="212" t="s">
        <v>9913</v>
      </c>
      <c r="D197" s="213" t="s">
        <v>2234</v>
      </c>
      <c r="E197" s="214" t="s">
        <v>9914</v>
      </c>
      <c r="F197" s="215"/>
      <c r="G197" s="237" t="s">
        <v>10041</v>
      </c>
      <c r="H197" s="204"/>
    </row>
    <row r="198" spans="2:8" ht="90">
      <c r="B198" s="259" t="s">
        <v>9915</v>
      </c>
      <c r="C198" s="260" t="s">
        <v>9916</v>
      </c>
      <c r="D198" s="261" t="s">
        <v>1526</v>
      </c>
      <c r="E198" s="262" t="s">
        <v>9914</v>
      </c>
      <c r="F198" s="263"/>
      <c r="G198" s="351" t="s">
        <v>9917</v>
      </c>
      <c r="H198" s="204"/>
    </row>
    <row r="199" spans="2:8" ht="90">
      <c r="B199" s="259" t="s">
        <v>9918</v>
      </c>
      <c r="C199" s="260" t="s">
        <v>9919</v>
      </c>
      <c r="D199" s="261" t="s">
        <v>1526</v>
      </c>
      <c r="E199" s="262" t="s">
        <v>9914</v>
      </c>
      <c r="F199" s="263"/>
      <c r="G199" s="351" t="s">
        <v>9920</v>
      </c>
      <c r="H199" s="204"/>
    </row>
    <row r="200" spans="2:8" ht="75">
      <c r="B200" s="259" t="s">
        <v>926</v>
      </c>
      <c r="C200" s="260" t="s">
        <v>9921</v>
      </c>
      <c r="D200" s="261" t="s">
        <v>2235</v>
      </c>
      <c r="E200" s="262" t="s">
        <v>9914</v>
      </c>
      <c r="F200" s="263"/>
      <c r="G200" s="351" t="s">
        <v>10042</v>
      </c>
      <c r="H200" s="204"/>
    </row>
    <row r="201" spans="2:8" ht="75">
      <c r="B201" s="259" t="s">
        <v>616</v>
      </c>
      <c r="C201" s="260" t="s">
        <v>9922</v>
      </c>
      <c r="D201" s="261" t="s">
        <v>1526</v>
      </c>
      <c r="E201" s="262" t="s">
        <v>4671</v>
      </c>
      <c r="F201" s="263"/>
      <c r="G201" s="351" t="s">
        <v>10043</v>
      </c>
      <c r="H201" s="204"/>
    </row>
    <row r="202" spans="2:8" ht="60">
      <c r="B202" s="211" t="s">
        <v>9923</v>
      </c>
      <c r="C202" s="212" t="s">
        <v>9924</v>
      </c>
      <c r="D202" s="213" t="s">
        <v>1372</v>
      </c>
      <c r="E202" s="214" t="s">
        <v>4671</v>
      </c>
      <c r="F202" s="215" t="s">
        <v>4226</v>
      </c>
      <c r="G202" s="237" t="s">
        <v>10009</v>
      </c>
      <c r="H202" s="204"/>
    </row>
    <row r="203" spans="2:8" ht="45">
      <c r="B203" s="211" t="s">
        <v>9925</v>
      </c>
      <c r="C203" s="212" t="s">
        <v>9926</v>
      </c>
      <c r="D203" s="213" t="s">
        <v>1525</v>
      </c>
      <c r="E203" s="214" t="s">
        <v>1357</v>
      </c>
      <c r="F203" s="215"/>
      <c r="G203" s="237" t="s">
        <v>10044</v>
      </c>
      <c r="H203" s="204"/>
    </row>
    <row r="204" spans="2:8" ht="120">
      <c r="B204" s="235" t="s">
        <v>9927</v>
      </c>
      <c r="C204" s="212" t="s">
        <v>9928</v>
      </c>
      <c r="D204" s="213" t="s">
        <v>2242</v>
      </c>
      <c r="E204" s="4" t="s">
        <v>1998</v>
      </c>
      <c r="F204" s="236"/>
      <c r="G204" s="237" t="s">
        <v>9929</v>
      </c>
      <c r="H204" s="238"/>
    </row>
    <row r="205" spans="2:8" ht="120">
      <c r="B205" s="211" t="s">
        <v>319</v>
      </c>
      <c r="C205" s="212" t="s">
        <v>9930</v>
      </c>
      <c r="D205" s="213">
        <v>13</v>
      </c>
      <c r="E205" s="214" t="s">
        <v>4685</v>
      </c>
      <c r="F205" s="215"/>
      <c r="G205" s="237" t="s">
        <v>9931</v>
      </c>
      <c r="H205" s="204"/>
    </row>
    <row r="206" spans="2:8">
      <c r="B206" s="211" t="s">
        <v>9932</v>
      </c>
      <c r="C206" s="212" t="s">
        <v>9933</v>
      </c>
      <c r="D206" s="213" t="s">
        <v>2237</v>
      </c>
      <c r="E206" s="214" t="s">
        <v>4685</v>
      </c>
      <c r="F206" s="215"/>
      <c r="G206" s="237"/>
      <c r="H206" s="204"/>
    </row>
    <row r="207" spans="2:8">
      <c r="B207" s="211" t="s">
        <v>9934</v>
      </c>
      <c r="C207" s="212" t="s">
        <v>9935</v>
      </c>
      <c r="D207" s="213" t="s">
        <v>2237</v>
      </c>
      <c r="E207" s="214" t="s">
        <v>4685</v>
      </c>
      <c r="F207" s="215"/>
      <c r="G207" s="237"/>
      <c r="H207" s="204"/>
    </row>
    <row r="208" spans="2:8">
      <c r="B208" s="211" t="s">
        <v>9936</v>
      </c>
      <c r="C208" s="212" t="s">
        <v>9937</v>
      </c>
      <c r="D208" s="213" t="s">
        <v>2241</v>
      </c>
      <c r="E208" s="214" t="s">
        <v>4685</v>
      </c>
      <c r="F208" s="215"/>
      <c r="G208" s="237"/>
      <c r="H208" s="204"/>
    </row>
    <row r="209" spans="1:8" ht="60">
      <c r="A209" s="186"/>
      <c r="B209" s="259" t="s">
        <v>9938</v>
      </c>
      <c r="C209" s="260" t="s">
        <v>9939</v>
      </c>
      <c r="D209" s="261" t="s">
        <v>1574</v>
      </c>
      <c r="E209" s="262" t="s">
        <v>4671</v>
      </c>
      <c r="F209" s="263"/>
      <c r="G209" s="351" t="s">
        <v>10045</v>
      </c>
      <c r="H209" s="204"/>
    </row>
    <row r="210" spans="1:8" ht="17.25" thickBot="1">
      <c r="B210" s="218" t="s">
        <v>9941</v>
      </c>
      <c r="C210" s="219" t="s">
        <v>9942</v>
      </c>
      <c r="D210" s="220" t="s">
        <v>2275</v>
      </c>
      <c r="E210" s="221" t="s">
        <v>1999</v>
      </c>
      <c r="F210" s="222"/>
      <c r="G210" s="542" t="s">
        <v>2349</v>
      </c>
      <c r="H210" s="204"/>
    </row>
    <row r="211" spans="1:8" s="44" customFormat="1">
      <c r="A211" s="8"/>
      <c r="B211" s="249" t="s">
        <v>9943</v>
      </c>
      <c r="C211" s="250"/>
      <c r="D211" s="250"/>
      <c r="E211" s="250"/>
      <c r="F211" s="250"/>
      <c r="G211" s="251"/>
      <c r="H211" s="204"/>
    </row>
    <row r="212" spans="1:8" s="44" customFormat="1" ht="17.25" thickBot="1">
      <c r="A212" s="8"/>
      <c r="B212" s="252" t="s">
        <v>9944</v>
      </c>
      <c r="C212" s="253"/>
      <c r="D212" s="253"/>
      <c r="E212" s="253"/>
      <c r="F212" s="253"/>
      <c r="G212" s="254"/>
      <c r="H212" s="204"/>
    </row>
    <row r="213" spans="1:8" ht="75">
      <c r="B213" s="211" t="s">
        <v>396</v>
      </c>
      <c r="C213" s="212" t="s">
        <v>9945</v>
      </c>
      <c r="D213" s="213" t="s">
        <v>2158</v>
      </c>
      <c r="E213" s="214" t="s">
        <v>1998</v>
      </c>
      <c r="F213" s="215" t="s">
        <v>4226</v>
      </c>
      <c r="G213" s="237" t="s">
        <v>9946</v>
      </c>
      <c r="H213" s="204"/>
    </row>
    <row r="214" spans="1:8" ht="90">
      <c r="B214" s="211" t="s">
        <v>517</v>
      </c>
      <c r="C214" s="212" t="s">
        <v>9947</v>
      </c>
      <c r="D214" s="213" t="s">
        <v>1367</v>
      </c>
      <c r="E214" s="214" t="s">
        <v>1998</v>
      </c>
      <c r="F214" s="215" t="s">
        <v>4226</v>
      </c>
      <c r="G214" s="237" t="s">
        <v>9948</v>
      </c>
      <c r="H214" s="204"/>
    </row>
    <row r="215" spans="1:8" ht="75">
      <c r="B215" s="211" t="s">
        <v>9949</v>
      </c>
      <c r="C215" s="212" t="s">
        <v>9950</v>
      </c>
      <c r="D215" s="213" t="s">
        <v>2329</v>
      </c>
      <c r="E215" s="214" t="s">
        <v>4671</v>
      </c>
      <c r="F215" s="215" t="s">
        <v>4261</v>
      </c>
      <c r="G215" s="237" t="s">
        <v>9951</v>
      </c>
      <c r="H215" s="204"/>
    </row>
    <row r="216" spans="1:8" ht="75">
      <c r="B216" s="211" t="s">
        <v>9952</v>
      </c>
      <c r="C216" s="212" t="s">
        <v>9953</v>
      </c>
      <c r="D216" s="213" t="s">
        <v>2228</v>
      </c>
      <c r="E216" s="214" t="s">
        <v>6913</v>
      </c>
      <c r="F216" s="215"/>
      <c r="G216" s="237" t="s">
        <v>9954</v>
      </c>
      <c r="H216" s="204"/>
    </row>
    <row r="217" spans="1:8" ht="60">
      <c r="B217" s="211" t="s">
        <v>9955</v>
      </c>
      <c r="C217" s="212" t="s">
        <v>9956</v>
      </c>
      <c r="D217" s="213" t="s">
        <v>1526</v>
      </c>
      <c r="E217" s="214" t="s">
        <v>4671</v>
      </c>
      <c r="F217" s="215"/>
      <c r="G217" s="237" t="s">
        <v>9957</v>
      </c>
      <c r="H217" s="204"/>
    </row>
    <row r="218" spans="1:8">
      <c r="B218" s="211" t="s">
        <v>9958</v>
      </c>
      <c r="C218" s="212" t="s">
        <v>9959</v>
      </c>
      <c r="D218" s="213" t="s">
        <v>2234</v>
      </c>
      <c r="E218" s="214" t="s">
        <v>1357</v>
      </c>
      <c r="F218" s="215"/>
      <c r="G218" s="237"/>
      <c r="H218" s="204"/>
    </row>
    <row r="219" spans="1:8">
      <c r="B219" s="211" t="s">
        <v>397</v>
      </c>
      <c r="C219" s="212" t="s">
        <v>9960</v>
      </c>
      <c r="D219" s="213" t="s">
        <v>2239</v>
      </c>
      <c r="E219" s="214" t="s">
        <v>4671</v>
      </c>
      <c r="F219" s="215"/>
      <c r="G219" s="237"/>
      <c r="H219" s="204"/>
    </row>
    <row r="220" spans="1:8">
      <c r="B220" s="211" t="s">
        <v>9961</v>
      </c>
      <c r="C220" s="212" t="s">
        <v>9962</v>
      </c>
      <c r="D220" s="213" t="s">
        <v>1589</v>
      </c>
      <c r="E220" s="214" t="s">
        <v>4685</v>
      </c>
      <c r="F220" s="215"/>
      <c r="G220" s="237"/>
      <c r="H220" s="204"/>
    </row>
    <row r="221" spans="1:8" ht="45">
      <c r="B221" s="259" t="s">
        <v>217</v>
      </c>
      <c r="C221" s="260" t="s">
        <v>9963</v>
      </c>
      <c r="D221" s="261" t="s">
        <v>2234</v>
      </c>
      <c r="E221" s="262" t="s">
        <v>4671</v>
      </c>
      <c r="F221" s="263"/>
      <c r="G221" s="351" t="s">
        <v>10010</v>
      </c>
      <c r="H221" s="204"/>
    </row>
    <row r="222" spans="1:8" ht="105">
      <c r="B222" s="259" t="s">
        <v>9964</v>
      </c>
      <c r="C222" s="260" t="s">
        <v>9965</v>
      </c>
      <c r="D222" s="261" t="s">
        <v>1526</v>
      </c>
      <c r="E222" s="262" t="s">
        <v>4671</v>
      </c>
      <c r="F222" s="263"/>
      <c r="G222" s="351" t="s">
        <v>10011</v>
      </c>
      <c r="H222" s="204"/>
    </row>
    <row r="223" spans="1:8" ht="105">
      <c r="B223" s="259" t="s">
        <v>9966</v>
      </c>
      <c r="C223" s="260" t="s">
        <v>9967</v>
      </c>
      <c r="D223" s="261" t="s">
        <v>1526</v>
      </c>
      <c r="E223" s="262" t="s">
        <v>4671</v>
      </c>
      <c r="F223" s="263"/>
      <c r="G223" s="351" t="s">
        <v>10012</v>
      </c>
      <c r="H223" s="204"/>
    </row>
    <row r="224" spans="1:8" ht="90">
      <c r="B224" s="259" t="s">
        <v>220</v>
      </c>
      <c r="C224" s="260" t="s">
        <v>9968</v>
      </c>
      <c r="D224" s="261" t="s">
        <v>2235</v>
      </c>
      <c r="E224" s="262" t="s">
        <v>4671</v>
      </c>
      <c r="F224" s="263"/>
      <c r="G224" s="351" t="s">
        <v>10013</v>
      </c>
      <c r="H224" s="204"/>
    </row>
    <row r="225" spans="2:8" ht="90">
      <c r="B225" s="259" t="s">
        <v>221</v>
      </c>
      <c r="C225" s="260" t="s">
        <v>9969</v>
      </c>
      <c r="D225" s="261" t="s">
        <v>1526</v>
      </c>
      <c r="E225" s="262" t="s">
        <v>4671</v>
      </c>
      <c r="F225" s="263"/>
      <c r="G225" s="351" t="s">
        <v>10014</v>
      </c>
      <c r="H225" s="204"/>
    </row>
    <row r="226" spans="2:8" ht="30">
      <c r="B226" s="211" t="s">
        <v>222</v>
      </c>
      <c r="C226" s="212" t="s">
        <v>9970</v>
      </c>
      <c r="D226" s="213" t="s">
        <v>1372</v>
      </c>
      <c r="E226" s="214" t="s">
        <v>4671</v>
      </c>
      <c r="F226" s="215"/>
      <c r="G226" s="237" t="s">
        <v>10015</v>
      </c>
      <c r="H226" s="204"/>
    </row>
    <row r="227" spans="2:8" ht="30">
      <c r="B227" s="211" t="s">
        <v>223</v>
      </c>
      <c r="C227" s="212" t="s">
        <v>9971</v>
      </c>
      <c r="D227" s="213" t="s">
        <v>1525</v>
      </c>
      <c r="E227" s="214" t="s">
        <v>1357</v>
      </c>
      <c r="F227" s="215"/>
      <c r="G227" s="237" t="s">
        <v>10016</v>
      </c>
      <c r="H227" s="204"/>
    </row>
    <row r="228" spans="2:8" ht="75">
      <c r="B228" s="211" t="s">
        <v>9972</v>
      </c>
      <c r="C228" s="212" t="s">
        <v>9973</v>
      </c>
      <c r="D228" s="213" t="s">
        <v>1367</v>
      </c>
      <c r="E228" s="214" t="s">
        <v>1998</v>
      </c>
      <c r="F228" s="215"/>
      <c r="G228" s="237" t="s">
        <v>10017</v>
      </c>
      <c r="H228" s="204"/>
    </row>
    <row r="229" spans="2:8" ht="30">
      <c r="B229" s="211" t="s">
        <v>9974</v>
      </c>
      <c r="C229" s="212" t="s">
        <v>9975</v>
      </c>
      <c r="D229" s="213" t="s">
        <v>1567</v>
      </c>
      <c r="E229" s="214" t="s">
        <v>1998</v>
      </c>
      <c r="F229" s="215"/>
      <c r="G229" s="237" t="s">
        <v>9976</v>
      </c>
      <c r="H229" s="204"/>
    </row>
    <row r="230" spans="2:8" ht="45">
      <c r="B230" s="211" t="s">
        <v>9977</v>
      </c>
      <c r="C230" s="212" t="s">
        <v>9978</v>
      </c>
      <c r="D230" s="213" t="s">
        <v>1393</v>
      </c>
      <c r="E230" s="214" t="s">
        <v>4685</v>
      </c>
      <c r="F230" s="215"/>
      <c r="G230" s="237" t="s">
        <v>10018</v>
      </c>
      <c r="H230" s="204"/>
    </row>
    <row r="231" spans="2:8" ht="75">
      <c r="B231" s="211" t="s">
        <v>9979</v>
      </c>
      <c r="C231" s="212" t="s">
        <v>9980</v>
      </c>
      <c r="D231" s="213" t="s">
        <v>1367</v>
      </c>
      <c r="E231" s="214" t="s">
        <v>1998</v>
      </c>
      <c r="F231" s="215"/>
      <c r="G231" s="237" t="s">
        <v>10019</v>
      </c>
      <c r="H231" s="204"/>
    </row>
    <row r="232" spans="2:8" ht="75">
      <c r="B232" s="211" t="s">
        <v>9981</v>
      </c>
      <c r="C232" s="212" t="s">
        <v>9982</v>
      </c>
      <c r="D232" s="213" t="s">
        <v>1367</v>
      </c>
      <c r="E232" s="214" t="s">
        <v>1998</v>
      </c>
      <c r="F232" s="215"/>
      <c r="G232" s="237" t="s">
        <v>10020</v>
      </c>
      <c r="H232" s="204"/>
    </row>
    <row r="233" spans="2:8" ht="105">
      <c r="B233" s="211" t="s">
        <v>9983</v>
      </c>
      <c r="C233" s="212" t="s">
        <v>9984</v>
      </c>
      <c r="D233" s="213" t="s">
        <v>2236</v>
      </c>
      <c r="E233" s="214" t="s">
        <v>1443</v>
      </c>
      <c r="F233" s="215"/>
      <c r="G233" s="237" t="s">
        <v>10021</v>
      </c>
      <c r="H233" s="204"/>
    </row>
    <row r="234" spans="2:8" ht="105">
      <c r="B234" s="235" t="s">
        <v>224</v>
      </c>
      <c r="C234" s="212" t="s">
        <v>9985</v>
      </c>
      <c r="D234" s="213" t="s">
        <v>2242</v>
      </c>
      <c r="E234" s="4" t="s">
        <v>1998</v>
      </c>
      <c r="F234" s="236"/>
      <c r="G234" s="237" t="s">
        <v>9986</v>
      </c>
      <c r="H234" s="238"/>
    </row>
    <row r="235" spans="2:8" ht="135">
      <c r="B235" s="235" t="s">
        <v>9987</v>
      </c>
      <c r="C235" s="212" t="s">
        <v>9988</v>
      </c>
      <c r="D235" s="213" t="s">
        <v>2242</v>
      </c>
      <c r="E235" s="4" t="s">
        <v>1998</v>
      </c>
      <c r="F235" s="236"/>
      <c r="G235" s="435" t="s">
        <v>9989</v>
      </c>
      <c r="H235" s="238"/>
    </row>
    <row r="236" spans="2:8" ht="120">
      <c r="B236" s="211" t="s">
        <v>225</v>
      </c>
      <c r="C236" s="212" t="s">
        <v>9990</v>
      </c>
      <c r="D236" s="213" t="s">
        <v>2241</v>
      </c>
      <c r="E236" s="214" t="s">
        <v>4685</v>
      </c>
      <c r="F236" s="215"/>
      <c r="G236" s="237" t="s">
        <v>9991</v>
      </c>
      <c r="H236" s="204"/>
    </row>
    <row r="237" spans="2:8" ht="135">
      <c r="B237" s="211" t="s">
        <v>275</v>
      </c>
      <c r="C237" s="212" t="s">
        <v>9992</v>
      </c>
      <c r="D237" s="213" t="s">
        <v>2241</v>
      </c>
      <c r="E237" s="214" t="s">
        <v>4685</v>
      </c>
      <c r="F237" s="215"/>
      <c r="G237" s="237" t="s">
        <v>9993</v>
      </c>
      <c r="H237" s="204"/>
    </row>
    <row r="238" spans="2:8" ht="17.25" thickBot="1">
      <c r="B238" s="218" t="s">
        <v>811</v>
      </c>
      <c r="C238" s="219" t="s">
        <v>9994</v>
      </c>
      <c r="D238" s="220" t="s">
        <v>2275</v>
      </c>
      <c r="E238" s="221" t="s">
        <v>1999</v>
      </c>
      <c r="F238" s="222"/>
      <c r="G238" s="542" t="s">
        <v>2349</v>
      </c>
      <c r="H238" s="204"/>
    </row>
    <row r="239" spans="2:8" ht="20.100000000000001" customHeight="1" thickBot="1">
      <c r="B239" s="201" t="s">
        <v>9995</v>
      </c>
      <c r="C239" s="202"/>
      <c r="D239" s="202"/>
      <c r="E239" s="202"/>
      <c r="F239" s="202"/>
      <c r="G239" s="203"/>
      <c r="H239" s="204"/>
    </row>
    <row r="240" spans="2:8" ht="30">
      <c r="B240" s="205" t="s">
        <v>1179</v>
      </c>
      <c r="C240" s="206" t="s">
        <v>9996</v>
      </c>
      <c r="D240" s="207" t="s">
        <v>1367</v>
      </c>
      <c r="E240" s="208" t="s">
        <v>1998</v>
      </c>
      <c r="F240" s="209"/>
      <c r="G240" s="538" t="s">
        <v>9997</v>
      </c>
      <c r="H240" s="204"/>
    </row>
    <row r="241" spans="2:8" ht="17.25" thickBot="1">
      <c r="B241" s="259" t="s">
        <v>1180</v>
      </c>
      <c r="C241" s="260" t="s">
        <v>9998</v>
      </c>
      <c r="D241" s="261" t="s">
        <v>2251</v>
      </c>
      <c r="E241" s="262" t="s">
        <v>1999</v>
      </c>
      <c r="F241" s="263"/>
      <c r="G241" s="351"/>
      <c r="H241" s="204"/>
    </row>
    <row r="242" spans="2:8">
      <c r="B242" s="272"/>
      <c r="C242" s="273"/>
      <c r="D242" s="274"/>
      <c r="E242" s="227"/>
      <c r="F242" s="227"/>
      <c r="G242" s="276"/>
      <c r="H242" s="277"/>
    </row>
    <row r="243" spans="2:8" ht="17.25" thickBot="1">
      <c r="B243" s="278"/>
      <c r="C243" s="279"/>
      <c r="D243" s="280"/>
      <c r="E243" s="281"/>
      <c r="F243" s="281"/>
      <c r="G243" s="283"/>
      <c r="H243" s="277"/>
    </row>
    <row r="244" spans="2:8" ht="18.75">
      <c r="B244" s="320" t="s">
        <v>9999</v>
      </c>
      <c r="C244" s="321"/>
      <c r="D244" s="321"/>
      <c r="E244" s="321"/>
      <c r="F244" s="321"/>
      <c r="G244" s="322"/>
      <c r="H244" s="204"/>
    </row>
    <row r="245" spans="2:8">
      <c r="B245" s="323" t="s">
        <v>10000</v>
      </c>
      <c r="C245" s="324"/>
      <c r="D245" s="324"/>
      <c r="E245" s="324"/>
      <c r="F245" s="324"/>
      <c r="G245" s="325"/>
      <c r="H245" s="204"/>
    </row>
    <row r="246" spans="2:8">
      <c r="B246" s="323" t="s">
        <v>2372</v>
      </c>
      <c r="C246" s="324" t="s">
        <v>10001</v>
      </c>
      <c r="D246" s="196"/>
      <c r="E246" s="324"/>
      <c r="F246" s="324"/>
      <c r="G246" s="353"/>
      <c r="H246" s="204"/>
    </row>
    <row r="247" spans="2:8">
      <c r="B247" s="323" t="s">
        <v>3184</v>
      </c>
      <c r="C247" s="324"/>
      <c r="D247" s="324"/>
      <c r="E247" s="324"/>
      <c r="F247" s="324"/>
      <c r="G247" s="325"/>
      <c r="H247" s="204"/>
    </row>
    <row r="248" spans="2:8">
      <c r="B248" s="323" t="s">
        <v>3185</v>
      </c>
      <c r="C248" s="324"/>
      <c r="D248" s="324"/>
      <c r="E248" s="324"/>
      <c r="F248" s="324"/>
      <c r="G248" s="325"/>
      <c r="H248" s="204"/>
    </row>
    <row r="249" spans="2:8">
      <c r="B249" s="323" t="s">
        <v>3186</v>
      </c>
      <c r="C249" s="324"/>
      <c r="D249" s="324"/>
      <c r="E249" s="324"/>
      <c r="F249" s="324"/>
      <c r="G249" s="325"/>
      <c r="H249" s="204"/>
    </row>
    <row r="250" spans="2:8">
      <c r="B250" s="323" t="s">
        <v>2373</v>
      </c>
      <c r="C250" s="324"/>
      <c r="D250" s="324"/>
      <c r="E250" s="324"/>
      <c r="F250" s="324"/>
      <c r="G250" s="325"/>
      <c r="H250" s="204"/>
    </row>
    <row r="251" spans="2:8">
      <c r="B251" s="323" t="s">
        <v>2374</v>
      </c>
      <c r="C251" s="324"/>
      <c r="D251" s="324"/>
      <c r="E251" s="324"/>
      <c r="F251" s="324"/>
      <c r="G251" s="325"/>
      <c r="H251" s="204"/>
    </row>
    <row r="252" spans="2:8">
      <c r="B252" s="323" t="s">
        <v>10002</v>
      </c>
      <c r="C252" s="324"/>
      <c r="D252" s="324"/>
      <c r="E252" s="324"/>
      <c r="F252" s="324"/>
      <c r="G252" s="325"/>
      <c r="H252" s="204"/>
    </row>
    <row r="253" spans="2:8">
      <c r="B253" s="323" t="s">
        <v>10003</v>
      </c>
      <c r="C253" s="324"/>
      <c r="D253" s="324"/>
      <c r="E253" s="324"/>
      <c r="F253" s="324"/>
      <c r="G253" s="325"/>
      <c r="H253" s="204"/>
    </row>
    <row r="254" spans="2:8">
      <c r="B254" s="323" t="s">
        <v>10004</v>
      </c>
      <c r="C254" s="324"/>
      <c r="D254" s="324"/>
      <c r="E254" s="324"/>
      <c r="F254" s="324"/>
      <c r="G254" s="567"/>
      <c r="H254" s="204"/>
    </row>
    <row r="255" spans="2:8">
      <c r="B255" s="323" t="s">
        <v>3190</v>
      </c>
      <c r="C255" s="324"/>
      <c r="D255" s="324"/>
      <c r="E255" s="324"/>
      <c r="F255" s="324"/>
      <c r="G255" s="325"/>
      <c r="H255" s="204"/>
    </row>
    <row r="256" spans="2:8">
      <c r="B256" s="323" t="s">
        <v>10005</v>
      </c>
      <c r="C256" s="324"/>
      <c r="D256" s="324"/>
      <c r="E256" s="324"/>
      <c r="F256" s="324"/>
      <c r="G256" s="325"/>
      <c r="H256" s="204"/>
    </row>
    <row r="257" spans="2:8" ht="17.25" thickBot="1">
      <c r="B257" s="568"/>
      <c r="C257" s="279"/>
      <c r="D257" s="280"/>
      <c r="E257" s="472"/>
      <c r="F257" s="472"/>
      <c r="G257" s="473"/>
      <c r="H257" s="238"/>
    </row>
    <row r="258" spans="2:8" ht="20.100000000000001" customHeight="1">
      <c r="B258" s="224"/>
      <c r="C258" s="224"/>
      <c r="D258" s="225"/>
      <c r="E258" s="226"/>
      <c r="F258" s="226"/>
      <c r="G258" s="224"/>
      <c r="H258"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9">
    <outlinePr summaryBelow="0"/>
    <pageSetUpPr fitToPage="1"/>
  </sheetPr>
  <dimension ref="A1:H148"/>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15</v>
      </c>
      <c r="C2" s="192"/>
      <c r="D2" s="192"/>
      <c r="E2" s="192"/>
      <c r="F2" s="192"/>
      <c r="G2" s="361"/>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c r="B5" s="438" t="s">
        <v>10046</v>
      </c>
      <c r="C5" s="206" t="s">
        <v>10047</v>
      </c>
      <c r="D5" s="207" t="s">
        <v>2228</v>
      </c>
      <c r="E5" s="431" t="s">
        <v>1444</v>
      </c>
      <c r="F5" s="432" t="s">
        <v>9649</v>
      </c>
      <c r="G5" s="538" t="s">
        <v>2230</v>
      </c>
      <c r="H5" s="238"/>
    </row>
    <row r="6" spans="1:8" ht="30">
      <c r="B6" s="235" t="s">
        <v>10048</v>
      </c>
      <c r="C6" s="212" t="s">
        <v>10049</v>
      </c>
      <c r="D6" s="213" t="s">
        <v>2326</v>
      </c>
      <c r="E6" s="4" t="s">
        <v>4671</v>
      </c>
      <c r="F6" s="236" t="s">
        <v>9649</v>
      </c>
      <c r="G6" s="237" t="s">
        <v>10050</v>
      </c>
      <c r="H6" s="238"/>
    </row>
    <row r="7" spans="1:8" ht="30">
      <c r="B7" s="235" t="s">
        <v>10051</v>
      </c>
      <c r="C7" s="212" t="s">
        <v>10052</v>
      </c>
      <c r="D7" s="213" t="s">
        <v>1362</v>
      </c>
      <c r="E7" s="4" t="s">
        <v>6913</v>
      </c>
      <c r="F7" s="236"/>
      <c r="G7" s="237" t="s">
        <v>10394</v>
      </c>
      <c r="H7" s="238"/>
    </row>
    <row r="8" spans="1:8" ht="30">
      <c r="B8" s="235" t="s">
        <v>10053</v>
      </c>
      <c r="C8" s="212" t="s">
        <v>10054</v>
      </c>
      <c r="D8" s="213" t="s">
        <v>1387</v>
      </c>
      <c r="E8" s="4" t="s">
        <v>6913</v>
      </c>
      <c r="F8" s="236"/>
      <c r="G8" s="237" t="s">
        <v>10395</v>
      </c>
      <c r="H8" s="238"/>
    </row>
    <row r="9" spans="1:8">
      <c r="B9" s="235" t="s">
        <v>10055</v>
      </c>
      <c r="C9" s="212" t="s">
        <v>10056</v>
      </c>
      <c r="D9" s="213" t="s">
        <v>1362</v>
      </c>
      <c r="E9" s="4" t="s">
        <v>1363</v>
      </c>
      <c r="F9" s="236"/>
      <c r="G9" s="237"/>
      <c r="H9" s="238"/>
    </row>
    <row r="10" spans="1:8" ht="30">
      <c r="B10" s="235" t="s">
        <v>10057</v>
      </c>
      <c r="C10" s="212" t="s">
        <v>10058</v>
      </c>
      <c r="D10" s="213" t="s">
        <v>1389</v>
      </c>
      <c r="E10" s="4" t="s">
        <v>4685</v>
      </c>
      <c r="F10" s="236"/>
      <c r="G10" s="237" t="s">
        <v>10059</v>
      </c>
      <c r="H10" s="238"/>
    </row>
    <row r="11" spans="1:8" ht="90">
      <c r="B11" s="347" t="s">
        <v>10060</v>
      </c>
      <c r="C11" s="260" t="s">
        <v>10061</v>
      </c>
      <c r="D11" s="261" t="s">
        <v>1367</v>
      </c>
      <c r="E11" s="242" t="s">
        <v>1443</v>
      </c>
      <c r="F11" s="348"/>
      <c r="G11" s="351" t="s">
        <v>10062</v>
      </c>
      <c r="H11" s="238"/>
    </row>
    <row r="12" spans="1:8" ht="90">
      <c r="B12" s="235" t="s">
        <v>10063</v>
      </c>
      <c r="C12" s="212" t="s">
        <v>10064</v>
      </c>
      <c r="D12" s="213" t="s">
        <v>1589</v>
      </c>
      <c r="E12" s="4" t="s">
        <v>4671</v>
      </c>
      <c r="F12" s="236" t="s">
        <v>1886</v>
      </c>
      <c r="G12" s="237" t="s">
        <v>10065</v>
      </c>
      <c r="H12" s="238"/>
    </row>
    <row r="13" spans="1:8" ht="75">
      <c r="B13" s="235" t="s">
        <v>10066</v>
      </c>
      <c r="C13" s="212" t="s">
        <v>10067</v>
      </c>
      <c r="D13" s="213" t="s">
        <v>1589</v>
      </c>
      <c r="E13" s="4" t="s">
        <v>2154</v>
      </c>
      <c r="F13" s="236"/>
      <c r="G13" s="237" t="s">
        <v>10068</v>
      </c>
      <c r="H13" s="238"/>
    </row>
    <row r="14" spans="1:8" ht="120">
      <c r="B14" s="347" t="s">
        <v>10069</v>
      </c>
      <c r="C14" s="260" t="s">
        <v>10070</v>
      </c>
      <c r="D14" s="261" t="s">
        <v>2237</v>
      </c>
      <c r="E14" s="242" t="s">
        <v>4685</v>
      </c>
      <c r="F14" s="348"/>
      <c r="G14" s="351" t="s">
        <v>10071</v>
      </c>
      <c r="H14" s="238"/>
    </row>
    <row r="15" spans="1:8">
      <c r="B15" s="235" t="s">
        <v>10072</v>
      </c>
      <c r="C15" s="212" t="s">
        <v>10073</v>
      </c>
      <c r="D15" s="213" t="s">
        <v>2329</v>
      </c>
      <c r="E15" s="4" t="s">
        <v>4671</v>
      </c>
      <c r="F15" s="236"/>
      <c r="G15" s="237" t="s">
        <v>1374</v>
      </c>
      <c r="H15" s="238"/>
    </row>
    <row r="16" spans="1:8" ht="30">
      <c r="B16" s="235" t="s">
        <v>10074</v>
      </c>
      <c r="C16" s="212" t="s">
        <v>10075</v>
      </c>
      <c r="D16" s="213" t="s">
        <v>2237</v>
      </c>
      <c r="E16" s="4" t="s">
        <v>4685</v>
      </c>
      <c r="F16" s="236"/>
      <c r="G16" s="237" t="s">
        <v>10076</v>
      </c>
      <c r="H16" s="238"/>
    </row>
    <row r="17" spans="2:8" ht="30">
      <c r="B17" s="235" t="s">
        <v>10077</v>
      </c>
      <c r="C17" s="212" t="s">
        <v>10078</v>
      </c>
      <c r="D17" s="213" t="s">
        <v>2237</v>
      </c>
      <c r="E17" s="4" t="s">
        <v>4685</v>
      </c>
      <c r="F17" s="236"/>
      <c r="G17" s="237" t="s">
        <v>10076</v>
      </c>
      <c r="H17" s="238"/>
    </row>
    <row r="18" spans="2:8">
      <c r="B18" s="235" t="s">
        <v>10079</v>
      </c>
      <c r="C18" s="212" t="s">
        <v>10080</v>
      </c>
      <c r="D18" s="213" t="s">
        <v>2277</v>
      </c>
      <c r="E18" s="4" t="s">
        <v>2337</v>
      </c>
      <c r="F18" s="236"/>
      <c r="G18" s="237"/>
      <c r="H18" s="238"/>
    </row>
    <row r="19" spans="2:8">
      <c r="B19" s="235" t="s">
        <v>10081</v>
      </c>
      <c r="C19" s="212" t="s">
        <v>10082</v>
      </c>
      <c r="D19" s="213" t="s">
        <v>2278</v>
      </c>
      <c r="E19" s="4" t="s">
        <v>1999</v>
      </c>
      <c r="F19" s="236"/>
      <c r="G19" s="237"/>
      <c r="H19" s="238"/>
    </row>
    <row r="20" spans="2:8">
      <c r="B20" s="235" t="s">
        <v>10083</v>
      </c>
      <c r="C20" s="212" t="s">
        <v>10084</v>
      </c>
      <c r="D20" s="213" t="s">
        <v>2277</v>
      </c>
      <c r="E20" s="4" t="s">
        <v>2337</v>
      </c>
      <c r="F20" s="236"/>
      <c r="G20" s="237" t="s">
        <v>10085</v>
      </c>
      <c r="H20" s="238"/>
    </row>
    <row r="21" spans="2:8">
      <c r="B21" s="347" t="s">
        <v>10086</v>
      </c>
      <c r="C21" s="260" t="s">
        <v>10087</v>
      </c>
      <c r="D21" s="261" t="s">
        <v>2278</v>
      </c>
      <c r="E21" s="242" t="s">
        <v>1999</v>
      </c>
      <c r="F21" s="348"/>
      <c r="G21" s="237"/>
      <c r="H21" s="238"/>
    </row>
    <row r="22" spans="2:8">
      <c r="B22" s="235" t="s">
        <v>10088</v>
      </c>
      <c r="C22" s="212" t="s">
        <v>10089</v>
      </c>
      <c r="D22" s="213" t="s">
        <v>2277</v>
      </c>
      <c r="E22" s="4" t="s">
        <v>2337</v>
      </c>
      <c r="F22" s="236"/>
      <c r="G22" s="351" t="s">
        <v>10090</v>
      </c>
      <c r="H22" s="238"/>
    </row>
    <row r="23" spans="2:8">
      <c r="B23" s="347" t="s">
        <v>1129</v>
      </c>
      <c r="C23" s="260" t="s">
        <v>10091</v>
      </c>
      <c r="D23" s="261" t="s">
        <v>2278</v>
      </c>
      <c r="E23" s="242" t="s">
        <v>1999</v>
      </c>
      <c r="F23" s="348"/>
      <c r="G23" s="237"/>
      <c r="H23" s="238"/>
    </row>
    <row r="24" spans="2:8">
      <c r="B24" s="235" t="s">
        <v>10092</v>
      </c>
      <c r="C24" s="212" t="s">
        <v>10093</v>
      </c>
      <c r="D24" s="213" t="s">
        <v>2277</v>
      </c>
      <c r="E24" s="4" t="s">
        <v>2337</v>
      </c>
      <c r="F24" s="236"/>
      <c r="G24" s="351" t="s">
        <v>10094</v>
      </c>
      <c r="H24" s="238"/>
    </row>
    <row r="25" spans="2:8">
      <c r="B25" s="347" t="s">
        <v>1130</v>
      </c>
      <c r="C25" s="260" t="s">
        <v>10095</v>
      </c>
      <c r="D25" s="261" t="s">
        <v>2278</v>
      </c>
      <c r="E25" s="242" t="s">
        <v>1999</v>
      </c>
      <c r="F25" s="348"/>
      <c r="G25" s="237"/>
      <c r="H25" s="238"/>
    </row>
    <row r="26" spans="2:8">
      <c r="B26" s="235" t="s">
        <v>10096</v>
      </c>
      <c r="C26" s="212" t="s">
        <v>10097</v>
      </c>
      <c r="D26" s="213" t="s">
        <v>2277</v>
      </c>
      <c r="E26" s="4" t="s">
        <v>2337</v>
      </c>
      <c r="F26" s="236"/>
      <c r="G26" s="351" t="s">
        <v>10098</v>
      </c>
      <c r="H26" s="238"/>
    </row>
    <row r="27" spans="2:8">
      <c r="B27" s="347" t="s">
        <v>1131</v>
      </c>
      <c r="C27" s="260" t="s">
        <v>10099</v>
      </c>
      <c r="D27" s="261" t="s">
        <v>2278</v>
      </c>
      <c r="E27" s="242" t="s">
        <v>1999</v>
      </c>
      <c r="F27" s="348"/>
      <c r="G27" s="237"/>
      <c r="H27" s="238"/>
    </row>
    <row r="28" spans="2:8">
      <c r="B28" s="235" t="s">
        <v>10100</v>
      </c>
      <c r="C28" s="212" t="s">
        <v>10101</v>
      </c>
      <c r="D28" s="213" t="s">
        <v>2239</v>
      </c>
      <c r="E28" s="4" t="s">
        <v>6913</v>
      </c>
      <c r="F28" s="236"/>
      <c r="G28" s="237" t="s">
        <v>10102</v>
      </c>
      <c r="H28" s="238"/>
    </row>
    <row r="29" spans="2:8">
      <c r="B29" s="235" t="s">
        <v>929</v>
      </c>
      <c r="C29" s="212" t="s">
        <v>10103</v>
      </c>
      <c r="D29" s="213" t="s">
        <v>1452</v>
      </c>
      <c r="E29" s="4" t="s">
        <v>4671</v>
      </c>
      <c r="F29" s="236"/>
      <c r="G29" s="237"/>
      <c r="H29" s="238"/>
    </row>
    <row r="30" spans="2:8">
      <c r="B30" s="235" t="s">
        <v>10104</v>
      </c>
      <c r="C30" s="212" t="s">
        <v>10105</v>
      </c>
      <c r="D30" s="213" t="s">
        <v>2228</v>
      </c>
      <c r="E30" s="4" t="s">
        <v>6913</v>
      </c>
      <c r="F30" s="236"/>
      <c r="G30" s="237"/>
      <c r="H30" s="238"/>
    </row>
    <row r="31" spans="2:8">
      <c r="B31" s="235" t="s">
        <v>10106</v>
      </c>
      <c r="C31" s="212" t="s">
        <v>10107</v>
      </c>
      <c r="D31" s="213" t="s">
        <v>2228</v>
      </c>
      <c r="E31" s="4" t="s">
        <v>6913</v>
      </c>
      <c r="F31" s="236"/>
      <c r="G31" s="237"/>
      <c r="H31" s="238"/>
    </row>
    <row r="32" spans="2:8">
      <c r="B32" s="235" t="s">
        <v>10108</v>
      </c>
      <c r="C32" s="212" t="s">
        <v>10109</v>
      </c>
      <c r="D32" s="213" t="s">
        <v>816</v>
      </c>
      <c r="E32" s="4" t="s">
        <v>4685</v>
      </c>
      <c r="F32" s="236"/>
      <c r="G32" s="237"/>
      <c r="H32" s="238"/>
    </row>
    <row r="33" spans="2:8">
      <c r="B33" s="235" t="s">
        <v>10110</v>
      </c>
      <c r="C33" s="212" t="s">
        <v>10111</v>
      </c>
      <c r="D33" s="213" t="s">
        <v>1531</v>
      </c>
      <c r="E33" s="4" t="s">
        <v>6913</v>
      </c>
      <c r="F33" s="236"/>
      <c r="G33" s="237"/>
      <c r="H33" s="238"/>
    </row>
    <row r="34" spans="2:8" ht="17.25" thickBot="1">
      <c r="B34" s="235" t="s">
        <v>10112</v>
      </c>
      <c r="C34" s="212" t="s">
        <v>10113</v>
      </c>
      <c r="D34" s="213" t="s">
        <v>2239</v>
      </c>
      <c r="E34" s="4" t="s">
        <v>6913</v>
      </c>
      <c r="F34" s="236"/>
      <c r="G34" s="237"/>
      <c r="H34" s="238"/>
    </row>
    <row r="35" spans="2:8" ht="20.100000000000001" customHeight="1" thickBot="1">
      <c r="B35" s="201" t="s">
        <v>10114</v>
      </c>
      <c r="C35" s="202"/>
      <c r="D35" s="202"/>
      <c r="E35" s="202"/>
      <c r="F35" s="202"/>
      <c r="G35" s="203"/>
      <c r="H35" s="238"/>
    </row>
    <row r="36" spans="2:8" ht="30">
      <c r="B36" s="438" t="s">
        <v>1179</v>
      </c>
      <c r="C36" s="206" t="s">
        <v>10115</v>
      </c>
      <c r="D36" s="207" t="s">
        <v>1389</v>
      </c>
      <c r="E36" s="431" t="s">
        <v>4685</v>
      </c>
      <c r="F36" s="432"/>
      <c r="G36" s="538" t="s">
        <v>2286</v>
      </c>
      <c r="H36" s="238"/>
    </row>
    <row r="37" spans="2:8" ht="17.25" thickBot="1">
      <c r="B37" s="235" t="s">
        <v>1180</v>
      </c>
      <c r="C37" s="212" t="s">
        <v>10116</v>
      </c>
      <c r="D37" s="213" t="s">
        <v>2251</v>
      </c>
      <c r="E37" s="4" t="s">
        <v>6913</v>
      </c>
      <c r="F37" s="236"/>
      <c r="G37" s="237"/>
      <c r="H37" s="238"/>
    </row>
    <row r="38" spans="2:8" ht="20.100000000000001" customHeight="1" thickBot="1">
      <c r="B38" s="201" t="s">
        <v>10117</v>
      </c>
      <c r="C38" s="202"/>
      <c r="D38" s="202"/>
      <c r="E38" s="202"/>
      <c r="F38" s="202"/>
      <c r="G38" s="203"/>
      <c r="H38" s="238"/>
    </row>
    <row r="39" spans="2:8" ht="60">
      <c r="B39" s="235" t="s">
        <v>10118</v>
      </c>
      <c r="C39" s="212" t="s">
        <v>10119</v>
      </c>
      <c r="D39" s="213" t="s">
        <v>1389</v>
      </c>
      <c r="E39" s="4" t="s">
        <v>4685</v>
      </c>
      <c r="F39" s="236"/>
      <c r="G39" s="237" t="s">
        <v>10120</v>
      </c>
      <c r="H39" s="238"/>
    </row>
    <row r="40" spans="2:8" ht="30">
      <c r="B40" s="235" t="s">
        <v>10121</v>
      </c>
      <c r="C40" s="212" t="s">
        <v>10122</v>
      </c>
      <c r="D40" s="213" t="s">
        <v>2228</v>
      </c>
      <c r="E40" s="4" t="s">
        <v>1444</v>
      </c>
      <c r="F40" s="236"/>
      <c r="G40" s="237" t="s">
        <v>10123</v>
      </c>
      <c r="H40" s="238"/>
    </row>
    <row r="41" spans="2:8" ht="60">
      <c r="B41" s="235" t="s">
        <v>10124</v>
      </c>
      <c r="C41" s="212" t="s">
        <v>10125</v>
      </c>
      <c r="D41" s="213" t="s">
        <v>2329</v>
      </c>
      <c r="E41" s="4" t="s">
        <v>4671</v>
      </c>
      <c r="F41" s="236"/>
      <c r="G41" s="237" t="s">
        <v>10387</v>
      </c>
      <c r="H41" s="238"/>
    </row>
    <row r="42" spans="2:8" ht="90">
      <c r="B42" s="235" t="s">
        <v>10126</v>
      </c>
      <c r="C42" s="212" t="s">
        <v>10127</v>
      </c>
      <c r="D42" s="213" t="s">
        <v>3172</v>
      </c>
      <c r="E42" s="4" t="s">
        <v>4671</v>
      </c>
      <c r="F42" s="236"/>
      <c r="G42" s="237" t="s">
        <v>10396</v>
      </c>
      <c r="H42" s="238"/>
    </row>
    <row r="43" spans="2:8" ht="90">
      <c r="B43" s="235" t="s">
        <v>10128</v>
      </c>
      <c r="C43" s="212" t="s">
        <v>10129</v>
      </c>
      <c r="D43" s="213" t="s">
        <v>2666</v>
      </c>
      <c r="E43" s="4" t="s">
        <v>4671</v>
      </c>
      <c r="F43" s="236"/>
      <c r="G43" s="237" t="s">
        <v>10397</v>
      </c>
      <c r="H43" s="238"/>
    </row>
    <row r="44" spans="2:8" ht="75">
      <c r="B44" s="347" t="s">
        <v>10130</v>
      </c>
      <c r="C44" s="260" t="s">
        <v>10131</v>
      </c>
      <c r="D44" s="261" t="s">
        <v>1389</v>
      </c>
      <c r="E44" s="242" t="s">
        <v>1443</v>
      </c>
      <c r="F44" s="348"/>
      <c r="G44" s="351" t="s">
        <v>10398</v>
      </c>
      <c r="H44" s="238"/>
    </row>
    <row r="45" spans="2:8" ht="75">
      <c r="B45" s="235" t="s">
        <v>10132</v>
      </c>
      <c r="C45" s="212" t="s">
        <v>10133</v>
      </c>
      <c r="D45" s="213" t="s">
        <v>1389</v>
      </c>
      <c r="E45" s="4" t="s">
        <v>4685</v>
      </c>
      <c r="F45" s="236"/>
      <c r="G45" s="237" t="s">
        <v>10399</v>
      </c>
      <c r="H45" s="238"/>
    </row>
    <row r="46" spans="2:8" ht="90">
      <c r="B46" s="235" t="s">
        <v>10134</v>
      </c>
      <c r="C46" s="212" t="s">
        <v>10135</v>
      </c>
      <c r="D46" s="213" t="s">
        <v>2143</v>
      </c>
      <c r="E46" s="4" t="s">
        <v>4671</v>
      </c>
      <c r="F46" s="236" t="s">
        <v>1886</v>
      </c>
      <c r="G46" s="237" t="s">
        <v>10400</v>
      </c>
      <c r="H46" s="238"/>
    </row>
    <row r="47" spans="2:8" ht="75">
      <c r="B47" s="235" t="s">
        <v>10136</v>
      </c>
      <c r="C47" s="212" t="s">
        <v>10137</v>
      </c>
      <c r="D47" s="213" t="s">
        <v>2370</v>
      </c>
      <c r="E47" s="4" t="s">
        <v>4671</v>
      </c>
      <c r="F47" s="236"/>
      <c r="G47" s="237" t="s">
        <v>10138</v>
      </c>
      <c r="H47" s="238"/>
    </row>
    <row r="48" spans="2:8" ht="75">
      <c r="B48" s="235" t="s">
        <v>10139</v>
      </c>
      <c r="C48" s="212" t="s">
        <v>10140</v>
      </c>
      <c r="D48" s="213" t="s">
        <v>1525</v>
      </c>
      <c r="E48" s="4" t="s">
        <v>4671</v>
      </c>
      <c r="F48" s="236"/>
      <c r="G48" s="237" t="s">
        <v>10141</v>
      </c>
      <c r="H48" s="238"/>
    </row>
    <row r="49" spans="2:8" ht="90">
      <c r="B49" s="235" t="s">
        <v>10142</v>
      </c>
      <c r="C49" s="212" t="s">
        <v>10143</v>
      </c>
      <c r="D49" s="213" t="s">
        <v>3172</v>
      </c>
      <c r="E49" s="4" t="s">
        <v>4671</v>
      </c>
      <c r="F49" s="236"/>
      <c r="G49" s="237" t="s">
        <v>10144</v>
      </c>
      <c r="H49" s="238"/>
    </row>
    <row r="50" spans="2:8" ht="135">
      <c r="B50" s="235" t="s">
        <v>4377</v>
      </c>
      <c r="C50" s="212" t="s">
        <v>10145</v>
      </c>
      <c r="D50" s="213" t="s">
        <v>2326</v>
      </c>
      <c r="E50" s="4" t="s">
        <v>4671</v>
      </c>
      <c r="F50" s="236"/>
      <c r="G50" s="237" t="s">
        <v>10146</v>
      </c>
      <c r="H50" s="238"/>
    </row>
    <row r="51" spans="2:8" ht="135">
      <c r="B51" s="235" t="s">
        <v>4383</v>
      </c>
      <c r="C51" s="212" t="s">
        <v>10147</v>
      </c>
      <c r="D51" s="213" t="s">
        <v>2326</v>
      </c>
      <c r="E51" s="4" t="s">
        <v>4671</v>
      </c>
      <c r="F51" s="236"/>
      <c r="G51" s="237" t="s">
        <v>10148</v>
      </c>
      <c r="H51" s="238"/>
    </row>
    <row r="52" spans="2:8" ht="120">
      <c r="B52" s="235" t="s">
        <v>4389</v>
      </c>
      <c r="C52" s="212" t="s">
        <v>10149</v>
      </c>
      <c r="D52" s="213" t="s">
        <v>2666</v>
      </c>
      <c r="E52" s="4" t="s">
        <v>4671</v>
      </c>
      <c r="F52" s="236"/>
      <c r="G52" s="237" t="s">
        <v>10150</v>
      </c>
      <c r="H52" s="238"/>
    </row>
    <row r="53" spans="2:8" ht="105">
      <c r="B53" s="235" t="s">
        <v>179</v>
      </c>
      <c r="C53" s="212" t="s">
        <v>10151</v>
      </c>
      <c r="D53" s="213" t="s">
        <v>2236</v>
      </c>
      <c r="E53" s="4" t="s">
        <v>10152</v>
      </c>
      <c r="F53" s="236"/>
      <c r="G53" s="237" t="s">
        <v>10153</v>
      </c>
      <c r="H53" s="238"/>
    </row>
    <row r="54" spans="2:8" ht="120">
      <c r="B54" s="235" t="s">
        <v>10154</v>
      </c>
      <c r="C54" s="212" t="s">
        <v>10155</v>
      </c>
      <c r="D54" s="213" t="s">
        <v>2237</v>
      </c>
      <c r="E54" s="4" t="s">
        <v>4685</v>
      </c>
      <c r="F54" s="236"/>
      <c r="G54" s="237" t="s">
        <v>10156</v>
      </c>
      <c r="H54" s="238"/>
    </row>
    <row r="55" spans="2:8">
      <c r="B55" s="235" t="s">
        <v>10157</v>
      </c>
      <c r="C55" s="212" t="s">
        <v>10158</v>
      </c>
      <c r="D55" s="213" t="s">
        <v>2275</v>
      </c>
      <c r="E55" s="4" t="s">
        <v>6913</v>
      </c>
      <c r="F55" s="236"/>
      <c r="G55" s="237" t="s">
        <v>10159</v>
      </c>
      <c r="H55" s="238"/>
    </row>
    <row r="56" spans="2:8" ht="90">
      <c r="B56" s="235" t="s">
        <v>10160</v>
      </c>
      <c r="C56" s="212" t="s">
        <v>10161</v>
      </c>
      <c r="D56" s="213" t="s">
        <v>2326</v>
      </c>
      <c r="E56" s="4" t="s">
        <v>10162</v>
      </c>
      <c r="F56" s="236" t="s">
        <v>1886</v>
      </c>
      <c r="G56" s="237" t="s">
        <v>10163</v>
      </c>
      <c r="H56" s="238"/>
    </row>
    <row r="57" spans="2:8" ht="45">
      <c r="B57" s="235" t="s">
        <v>10164</v>
      </c>
      <c r="C57" s="212" t="s">
        <v>10165</v>
      </c>
      <c r="D57" s="213" t="s">
        <v>10166</v>
      </c>
      <c r="E57" s="4" t="s">
        <v>10162</v>
      </c>
      <c r="F57" s="236"/>
      <c r="G57" s="237" t="s">
        <v>10167</v>
      </c>
      <c r="H57" s="238"/>
    </row>
    <row r="58" spans="2:8" ht="60">
      <c r="B58" s="235" t="s">
        <v>10168</v>
      </c>
      <c r="C58" s="212" t="s">
        <v>10169</v>
      </c>
      <c r="D58" s="213" t="s">
        <v>2228</v>
      </c>
      <c r="E58" s="4" t="s">
        <v>10170</v>
      </c>
      <c r="F58" s="236"/>
      <c r="G58" s="237" t="s">
        <v>10171</v>
      </c>
      <c r="H58" s="238"/>
    </row>
    <row r="59" spans="2:8" ht="75">
      <c r="B59" s="235" t="s">
        <v>10172</v>
      </c>
      <c r="C59" s="212" t="s">
        <v>10173</v>
      </c>
      <c r="D59" s="213" t="s">
        <v>1393</v>
      </c>
      <c r="E59" s="4" t="s">
        <v>1443</v>
      </c>
      <c r="F59" s="236"/>
      <c r="G59" s="237" t="s">
        <v>10401</v>
      </c>
      <c r="H59" s="238"/>
    </row>
    <row r="60" spans="2:8" ht="75">
      <c r="B60" s="235" t="s">
        <v>10174</v>
      </c>
      <c r="C60" s="212" t="s">
        <v>10175</v>
      </c>
      <c r="D60" s="213" t="s">
        <v>1574</v>
      </c>
      <c r="E60" s="4" t="s">
        <v>1443</v>
      </c>
      <c r="F60" s="236"/>
      <c r="G60" s="237" t="s">
        <v>10401</v>
      </c>
      <c r="H60" s="238"/>
    </row>
    <row r="61" spans="2:8" ht="150">
      <c r="B61" s="235" t="s">
        <v>10176</v>
      </c>
      <c r="C61" s="212" t="s">
        <v>10177</v>
      </c>
      <c r="D61" s="213" t="s">
        <v>1367</v>
      </c>
      <c r="E61" s="4" t="s">
        <v>1443</v>
      </c>
      <c r="F61" s="236" t="s">
        <v>4261</v>
      </c>
      <c r="G61" s="237" t="s">
        <v>10402</v>
      </c>
      <c r="H61" s="238"/>
    </row>
    <row r="62" spans="2:8" ht="75">
      <c r="B62" s="235" t="s">
        <v>771</v>
      </c>
      <c r="C62" s="212" t="s">
        <v>10178</v>
      </c>
      <c r="D62" s="213" t="s">
        <v>2346</v>
      </c>
      <c r="E62" s="4" t="s">
        <v>1443</v>
      </c>
      <c r="F62" s="236"/>
      <c r="G62" s="237" t="s">
        <v>10401</v>
      </c>
      <c r="H62" s="238"/>
    </row>
    <row r="63" spans="2:8" ht="75">
      <c r="B63" s="235" t="s">
        <v>10179</v>
      </c>
      <c r="C63" s="212" t="s">
        <v>10180</v>
      </c>
      <c r="D63" s="213" t="s">
        <v>1426</v>
      </c>
      <c r="E63" s="4" t="s">
        <v>1444</v>
      </c>
      <c r="F63" s="236"/>
      <c r="G63" s="237" t="s">
        <v>10401</v>
      </c>
      <c r="H63" s="238"/>
    </row>
    <row r="64" spans="2:8" ht="75">
      <c r="B64" s="235" t="s">
        <v>10181</v>
      </c>
      <c r="C64" s="212" t="s">
        <v>10182</v>
      </c>
      <c r="D64" s="213" t="s">
        <v>1426</v>
      </c>
      <c r="E64" s="4" t="s">
        <v>1858</v>
      </c>
      <c r="F64" s="236"/>
      <c r="G64" s="237" t="s">
        <v>10401</v>
      </c>
      <c r="H64" s="238"/>
    </row>
    <row r="65" spans="1:8" ht="75">
      <c r="B65" s="235" t="s">
        <v>10183</v>
      </c>
      <c r="C65" s="212" t="s">
        <v>10184</v>
      </c>
      <c r="D65" s="213" t="s">
        <v>1367</v>
      </c>
      <c r="E65" s="4" t="s">
        <v>1443</v>
      </c>
      <c r="F65" s="236"/>
      <c r="G65" s="237" t="s">
        <v>10185</v>
      </c>
      <c r="H65" s="238"/>
    </row>
    <row r="66" spans="1:8" ht="75">
      <c r="B66" s="235" t="s">
        <v>10186</v>
      </c>
      <c r="C66" s="212" t="s">
        <v>10187</v>
      </c>
      <c r="D66" s="213" t="s">
        <v>1367</v>
      </c>
      <c r="E66" s="4" t="s">
        <v>1443</v>
      </c>
      <c r="F66" s="236"/>
      <c r="G66" s="237" t="s">
        <v>10188</v>
      </c>
      <c r="H66" s="238"/>
    </row>
    <row r="67" spans="1:8" ht="105">
      <c r="B67" s="235" t="s">
        <v>10189</v>
      </c>
      <c r="C67" s="212" t="s">
        <v>10190</v>
      </c>
      <c r="D67" s="213" t="s">
        <v>1367</v>
      </c>
      <c r="E67" s="4" t="s">
        <v>1443</v>
      </c>
      <c r="F67" s="236"/>
      <c r="G67" s="237" t="s">
        <v>10403</v>
      </c>
      <c r="H67" s="238"/>
    </row>
    <row r="68" spans="1:8" ht="75">
      <c r="B68" s="235" t="s">
        <v>10191</v>
      </c>
      <c r="C68" s="212" t="s">
        <v>10192</v>
      </c>
      <c r="D68" s="213" t="s">
        <v>1367</v>
      </c>
      <c r="E68" s="4" t="s">
        <v>1443</v>
      </c>
      <c r="F68" s="236"/>
      <c r="G68" s="237" t="s">
        <v>10193</v>
      </c>
      <c r="H68" s="238"/>
    </row>
    <row r="69" spans="1:8" ht="75">
      <c r="B69" s="235" t="s">
        <v>10194</v>
      </c>
      <c r="C69" s="212" t="s">
        <v>10195</v>
      </c>
      <c r="D69" s="213" t="s">
        <v>1367</v>
      </c>
      <c r="E69" s="4" t="s">
        <v>1443</v>
      </c>
      <c r="F69" s="236"/>
      <c r="G69" s="237" t="s">
        <v>10196</v>
      </c>
      <c r="H69" s="238"/>
    </row>
    <row r="70" spans="1:8" ht="75.75" thickBot="1">
      <c r="B70" s="539" t="s">
        <v>10197</v>
      </c>
      <c r="C70" s="219" t="s">
        <v>10198</v>
      </c>
      <c r="D70" s="220" t="s">
        <v>1367</v>
      </c>
      <c r="E70" s="540" t="s">
        <v>1443</v>
      </c>
      <c r="F70" s="541"/>
      <c r="G70" s="542" t="s">
        <v>10404</v>
      </c>
      <c r="H70" s="238"/>
    </row>
    <row r="71" spans="1:8" s="44" customFormat="1" ht="20.100000000000001" customHeight="1" thickBot="1">
      <c r="A71" s="8"/>
      <c r="B71" s="201" t="s">
        <v>10199</v>
      </c>
      <c r="C71" s="202"/>
      <c r="D71" s="202"/>
      <c r="E71" s="202"/>
      <c r="F71" s="202"/>
      <c r="G71" s="203"/>
      <c r="H71" s="238"/>
    </row>
    <row r="72" spans="1:8" ht="75">
      <c r="B72" s="438" t="s">
        <v>10200</v>
      </c>
      <c r="C72" s="206" t="s">
        <v>10201</v>
      </c>
      <c r="D72" s="207" t="s">
        <v>3172</v>
      </c>
      <c r="E72" s="431" t="s">
        <v>4671</v>
      </c>
      <c r="F72" s="432"/>
      <c r="G72" s="538" t="s">
        <v>10405</v>
      </c>
      <c r="H72" s="238"/>
    </row>
    <row r="73" spans="1:8" ht="105">
      <c r="B73" s="235" t="s">
        <v>10202</v>
      </c>
      <c r="C73" s="212" t="s">
        <v>10203</v>
      </c>
      <c r="D73" s="213" t="s">
        <v>2326</v>
      </c>
      <c r="E73" s="4" t="s">
        <v>4671</v>
      </c>
      <c r="F73" s="236"/>
      <c r="G73" s="237" t="s">
        <v>10204</v>
      </c>
      <c r="H73" s="238"/>
    </row>
    <row r="74" spans="1:8" ht="105">
      <c r="B74" s="235" t="s">
        <v>10205</v>
      </c>
      <c r="C74" s="212" t="s">
        <v>10206</v>
      </c>
      <c r="D74" s="213" t="s">
        <v>2326</v>
      </c>
      <c r="E74" s="4" t="s">
        <v>4671</v>
      </c>
      <c r="F74" s="236"/>
      <c r="G74" s="237" t="s">
        <v>10207</v>
      </c>
      <c r="H74" s="238"/>
    </row>
    <row r="75" spans="1:8" ht="105">
      <c r="B75" s="235" t="s">
        <v>10208</v>
      </c>
      <c r="C75" s="212" t="s">
        <v>10209</v>
      </c>
      <c r="D75" s="213" t="s">
        <v>2666</v>
      </c>
      <c r="E75" s="4" t="s">
        <v>4671</v>
      </c>
      <c r="F75" s="236"/>
      <c r="G75" s="237" t="s">
        <v>10406</v>
      </c>
      <c r="H75" s="238"/>
    </row>
    <row r="76" spans="1:8" ht="150">
      <c r="B76" s="235" t="s">
        <v>10210</v>
      </c>
      <c r="C76" s="212" t="s">
        <v>10211</v>
      </c>
      <c r="D76" s="213" t="s">
        <v>2370</v>
      </c>
      <c r="E76" s="4" t="s">
        <v>4671</v>
      </c>
      <c r="F76" s="236" t="s">
        <v>1886</v>
      </c>
      <c r="G76" s="237" t="s">
        <v>10407</v>
      </c>
      <c r="H76" s="238"/>
    </row>
    <row r="77" spans="1:8" ht="120">
      <c r="B77" s="235" t="s">
        <v>10212</v>
      </c>
      <c r="C77" s="212" t="s">
        <v>10213</v>
      </c>
      <c r="D77" s="213" t="s">
        <v>1525</v>
      </c>
      <c r="E77" s="4" t="s">
        <v>4671</v>
      </c>
      <c r="F77" s="236"/>
      <c r="G77" s="237" t="s">
        <v>10408</v>
      </c>
      <c r="H77" s="238"/>
    </row>
    <row r="78" spans="1:8" ht="90">
      <c r="B78" s="235" t="s">
        <v>10214</v>
      </c>
      <c r="C78" s="212" t="s">
        <v>10215</v>
      </c>
      <c r="D78" s="213" t="s">
        <v>2241</v>
      </c>
      <c r="E78" s="4" t="s">
        <v>4685</v>
      </c>
      <c r="F78" s="236"/>
      <c r="G78" s="237" t="s">
        <v>10216</v>
      </c>
      <c r="H78" s="238"/>
    </row>
    <row r="79" spans="1:8" ht="17.25" thickBot="1">
      <c r="B79" s="235" t="s">
        <v>10219</v>
      </c>
      <c r="C79" s="212" t="s">
        <v>10220</v>
      </c>
      <c r="D79" s="213" t="s">
        <v>2275</v>
      </c>
      <c r="E79" s="4" t="s">
        <v>6913</v>
      </c>
      <c r="F79" s="236"/>
      <c r="G79" s="237" t="s">
        <v>10159</v>
      </c>
      <c r="H79" s="238"/>
    </row>
    <row r="80" spans="1:8" s="44" customFormat="1" ht="20.100000000000001" customHeight="1" thickBot="1">
      <c r="A80" s="8"/>
      <c r="B80" s="201" t="s">
        <v>10221</v>
      </c>
      <c r="C80" s="202"/>
      <c r="D80" s="202"/>
      <c r="E80" s="202"/>
      <c r="F80" s="202"/>
      <c r="G80" s="203"/>
      <c r="H80" s="238"/>
    </row>
    <row r="81" spans="1:8" ht="45">
      <c r="B81" s="438" t="s">
        <v>10222</v>
      </c>
      <c r="C81" s="206" t="s">
        <v>10223</v>
      </c>
      <c r="D81" s="207" t="s">
        <v>1389</v>
      </c>
      <c r="E81" s="431" t="s">
        <v>4685</v>
      </c>
      <c r="F81" s="432"/>
      <c r="G81" s="538" t="s">
        <v>10224</v>
      </c>
      <c r="H81" s="238"/>
    </row>
    <row r="82" spans="1:8" ht="17.25" thickBot="1">
      <c r="B82" s="235" t="s">
        <v>10225</v>
      </c>
      <c r="C82" s="212" t="s">
        <v>10226</v>
      </c>
      <c r="D82" s="213" t="s">
        <v>2251</v>
      </c>
      <c r="E82" s="4" t="s">
        <v>6913</v>
      </c>
      <c r="F82" s="236"/>
      <c r="G82" s="237" t="s">
        <v>10159</v>
      </c>
      <c r="H82" s="238"/>
    </row>
    <row r="83" spans="1:8" s="44" customFormat="1" ht="20.100000000000001" customHeight="1" thickBot="1">
      <c r="A83" s="8"/>
      <c r="B83" s="201" t="s">
        <v>10227</v>
      </c>
      <c r="C83" s="202"/>
      <c r="D83" s="202"/>
      <c r="E83" s="202"/>
      <c r="F83" s="202"/>
      <c r="G83" s="203"/>
      <c r="H83" s="238"/>
    </row>
    <row r="84" spans="1:8" ht="120">
      <c r="B84" s="235" t="s">
        <v>10228</v>
      </c>
      <c r="C84" s="212" t="s">
        <v>10229</v>
      </c>
      <c r="D84" s="213" t="s">
        <v>3172</v>
      </c>
      <c r="E84" s="4" t="s">
        <v>4671</v>
      </c>
      <c r="F84" s="236"/>
      <c r="G84" s="237" t="s">
        <v>10230</v>
      </c>
      <c r="H84" s="238"/>
    </row>
    <row r="85" spans="1:8" ht="165">
      <c r="B85" s="235" t="s">
        <v>10231</v>
      </c>
      <c r="C85" s="212" t="s">
        <v>10232</v>
      </c>
      <c r="D85" s="213" t="s">
        <v>2326</v>
      </c>
      <c r="E85" s="4" t="s">
        <v>4671</v>
      </c>
      <c r="F85" s="236"/>
      <c r="G85" s="237" t="s">
        <v>10233</v>
      </c>
      <c r="H85" s="238"/>
    </row>
    <row r="86" spans="1:8" ht="165">
      <c r="B86" s="235" t="s">
        <v>10234</v>
      </c>
      <c r="C86" s="212" t="s">
        <v>10235</v>
      </c>
      <c r="D86" s="213" t="s">
        <v>2326</v>
      </c>
      <c r="E86" s="4" t="s">
        <v>4671</v>
      </c>
      <c r="F86" s="236"/>
      <c r="G86" s="237" t="s">
        <v>10236</v>
      </c>
      <c r="H86" s="238"/>
    </row>
    <row r="87" spans="1:8" ht="150">
      <c r="B87" s="235" t="s">
        <v>10237</v>
      </c>
      <c r="C87" s="212" t="s">
        <v>10238</v>
      </c>
      <c r="D87" s="213" t="s">
        <v>2666</v>
      </c>
      <c r="E87" s="4" t="s">
        <v>4671</v>
      </c>
      <c r="F87" s="236"/>
      <c r="G87" s="237" t="s">
        <v>10239</v>
      </c>
      <c r="H87" s="238"/>
    </row>
    <row r="88" spans="1:8" ht="135">
      <c r="B88" s="235" t="s">
        <v>10240</v>
      </c>
      <c r="C88" s="212" t="s">
        <v>10241</v>
      </c>
      <c r="D88" s="213" t="s">
        <v>2370</v>
      </c>
      <c r="E88" s="4" t="s">
        <v>4671</v>
      </c>
      <c r="F88" s="236" t="s">
        <v>1886</v>
      </c>
      <c r="G88" s="237" t="s">
        <v>10242</v>
      </c>
      <c r="H88" s="238"/>
    </row>
    <row r="89" spans="1:8" ht="105">
      <c r="B89" s="235" t="s">
        <v>10243</v>
      </c>
      <c r="C89" s="212" t="s">
        <v>10244</v>
      </c>
      <c r="D89" s="213" t="s">
        <v>1525</v>
      </c>
      <c r="E89" s="4" t="s">
        <v>4671</v>
      </c>
      <c r="F89" s="236"/>
      <c r="G89" s="237" t="s">
        <v>10245</v>
      </c>
      <c r="H89" s="238"/>
    </row>
    <row r="90" spans="1:8" ht="135">
      <c r="B90" s="235" t="s">
        <v>10246</v>
      </c>
      <c r="C90" s="212" t="s">
        <v>10247</v>
      </c>
      <c r="D90" s="213" t="s">
        <v>1367</v>
      </c>
      <c r="E90" s="4" t="s">
        <v>4685</v>
      </c>
      <c r="F90" s="236"/>
      <c r="G90" s="237" t="s">
        <v>10388</v>
      </c>
      <c r="H90" s="238"/>
    </row>
    <row r="91" spans="1:8" ht="105">
      <c r="B91" s="235" t="s">
        <v>10248</v>
      </c>
      <c r="C91" s="212" t="s">
        <v>10249</v>
      </c>
      <c r="D91" s="213" t="s">
        <v>1567</v>
      </c>
      <c r="E91" s="4" t="s">
        <v>1443</v>
      </c>
      <c r="F91" s="236"/>
      <c r="G91" s="237" t="s">
        <v>10250</v>
      </c>
      <c r="H91" s="238"/>
    </row>
    <row r="92" spans="1:8" ht="135">
      <c r="B92" s="235" t="s">
        <v>10251</v>
      </c>
      <c r="C92" s="212" t="s">
        <v>10252</v>
      </c>
      <c r="D92" s="213" t="s">
        <v>1393</v>
      </c>
      <c r="E92" s="4" t="s">
        <v>1443</v>
      </c>
      <c r="F92" s="236"/>
      <c r="G92" s="237" t="s">
        <v>10389</v>
      </c>
      <c r="H92" s="238"/>
    </row>
    <row r="93" spans="1:8" ht="60">
      <c r="B93" s="235" t="s">
        <v>10253</v>
      </c>
      <c r="C93" s="212" t="s">
        <v>10254</v>
      </c>
      <c r="D93" s="213" t="s">
        <v>1662</v>
      </c>
      <c r="E93" s="4" t="s">
        <v>4685</v>
      </c>
      <c r="F93" s="236"/>
      <c r="G93" s="237" t="s">
        <v>2297</v>
      </c>
      <c r="H93" s="238"/>
    </row>
    <row r="94" spans="1:8" ht="135">
      <c r="B94" s="235" t="s">
        <v>48</v>
      </c>
      <c r="C94" s="212" t="s">
        <v>10255</v>
      </c>
      <c r="D94" s="213" t="s">
        <v>2298</v>
      </c>
      <c r="E94" s="4" t="s">
        <v>4685</v>
      </c>
      <c r="F94" s="236"/>
      <c r="G94" s="237" t="s">
        <v>10829</v>
      </c>
      <c r="H94" s="238"/>
    </row>
    <row r="95" spans="1:8" ht="150">
      <c r="B95" s="235" t="s">
        <v>10256</v>
      </c>
      <c r="C95" s="212" t="s">
        <v>10257</v>
      </c>
      <c r="D95" s="213" t="s">
        <v>1367</v>
      </c>
      <c r="E95" s="4" t="s">
        <v>1443</v>
      </c>
      <c r="F95" s="236"/>
      <c r="G95" s="237" t="s">
        <v>10390</v>
      </c>
      <c r="H95" s="238"/>
    </row>
    <row r="96" spans="1:8" ht="165">
      <c r="B96" s="235" t="s">
        <v>10258</v>
      </c>
      <c r="C96" s="212" t="s">
        <v>10259</v>
      </c>
      <c r="D96" s="213" t="s">
        <v>1367</v>
      </c>
      <c r="E96" s="4" t="s">
        <v>1443</v>
      </c>
      <c r="F96" s="236"/>
      <c r="G96" s="237" t="s">
        <v>10391</v>
      </c>
      <c r="H96" s="238"/>
    </row>
    <row r="97" spans="2:8" ht="105">
      <c r="B97" s="235" t="s">
        <v>10260</v>
      </c>
      <c r="C97" s="212" t="s">
        <v>10261</v>
      </c>
      <c r="D97" s="213" t="s">
        <v>2241</v>
      </c>
      <c r="E97" s="4" t="s">
        <v>4685</v>
      </c>
      <c r="F97" s="236"/>
      <c r="G97" s="237" t="s">
        <v>10262</v>
      </c>
      <c r="H97" s="238"/>
    </row>
    <row r="98" spans="2:8" ht="210">
      <c r="B98" s="347" t="s">
        <v>10263</v>
      </c>
      <c r="C98" s="260" t="s">
        <v>10264</v>
      </c>
      <c r="D98" s="261" t="s">
        <v>2241</v>
      </c>
      <c r="E98" s="242" t="s">
        <v>4685</v>
      </c>
      <c r="F98" s="348"/>
      <c r="G98" s="351" t="s">
        <v>10265</v>
      </c>
      <c r="H98" s="238"/>
    </row>
    <row r="99" spans="2:8" ht="120">
      <c r="B99" s="235" t="s">
        <v>331</v>
      </c>
      <c r="C99" s="212" t="s">
        <v>10266</v>
      </c>
      <c r="D99" s="213" t="s">
        <v>2241</v>
      </c>
      <c r="E99" s="4" t="s">
        <v>4685</v>
      </c>
      <c r="F99" s="236"/>
      <c r="G99" s="237" t="s">
        <v>10267</v>
      </c>
      <c r="H99" s="238"/>
    </row>
    <row r="100" spans="2:8" ht="135">
      <c r="B100" s="235" t="s">
        <v>10268</v>
      </c>
      <c r="C100" s="212" t="s">
        <v>10269</v>
      </c>
      <c r="D100" s="213" t="s">
        <v>2241</v>
      </c>
      <c r="E100" s="4" t="s">
        <v>4685</v>
      </c>
      <c r="F100" s="236"/>
      <c r="G100" s="237" t="s">
        <v>10270</v>
      </c>
      <c r="H100" s="238"/>
    </row>
    <row r="101" spans="2:8" ht="60.75" thickBot="1">
      <c r="B101" s="235" t="s">
        <v>10271</v>
      </c>
      <c r="C101" s="212" t="s">
        <v>10272</v>
      </c>
      <c r="D101" s="213" t="s">
        <v>2275</v>
      </c>
      <c r="E101" s="4" t="s">
        <v>6913</v>
      </c>
      <c r="F101" s="236"/>
      <c r="G101" s="542" t="s">
        <v>10273</v>
      </c>
      <c r="H101" s="238"/>
    </row>
    <row r="102" spans="2:8" ht="20.100000000000001" customHeight="1" thickBot="1">
      <c r="B102" s="201" t="s">
        <v>10274</v>
      </c>
      <c r="C102" s="202"/>
      <c r="D102" s="202"/>
      <c r="E102" s="202"/>
      <c r="F102" s="202"/>
      <c r="G102" s="203"/>
      <c r="H102" s="238"/>
    </row>
    <row r="103" spans="2:8" ht="90">
      <c r="B103" s="438" t="s">
        <v>10275</v>
      </c>
      <c r="C103" s="206" t="s">
        <v>10276</v>
      </c>
      <c r="D103" s="207" t="s">
        <v>1389</v>
      </c>
      <c r="E103" s="431" t="s">
        <v>4685</v>
      </c>
      <c r="F103" s="432"/>
      <c r="G103" s="538" t="s">
        <v>10277</v>
      </c>
      <c r="H103" s="238"/>
    </row>
    <row r="104" spans="2:8" ht="60.75" thickBot="1">
      <c r="B104" s="235" t="s">
        <v>10278</v>
      </c>
      <c r="C104" s="212" t="s">
        <v>10279</v>
      </c>
      <c r="D104" s="213" t="s">
        <v>2251</v>
      </c>
      <c r="E104" s="4" t="s">
        <v>6913</v>
      </c>
      <c r="F104" s="236"/>
      <c r="G104" s="237" t="s">
        <v>10273</v>
      </c>
      <c r="H104" s="238"/>
    </row>
    <row r="105" spans="2:8" ht="20.100000000000001" customHeight="1" thickBot="1">
      <c r="B105" s="201" t="s">
        <v>10280</v>
      </c>
      <c r="C105" s="202"/>
      <c r="D105" s="202"/>
      <c r="E105" s="202"/>
      <c r="F105" s="202"/>
      <c r="G105" s="203"/>
      <c r="H105" s="238"/>
    </row>
    <row r="106" spans="2:8" ht="75">
      <c r="B106" s="235" t="s">
        <v>10281</v>
      </c>
      <c r="C106" s="212" t="s">
        <v>10282</v>
      </c>
      <c r="D106" s="213" t="s">
        <v>3172</v>
      </c>
      <c r="E106" s="4" t="s">
        <v>4671</v>
      </c>
      <c r="F106" s="236"/>
      <c r="G106" s="237" t="s">
        <v>10283</v>
      </c>
      <c r="H106" s="238"/>
    </row>
    <row r="107" spans="2:8" ht="120">
      <c r="B107" s="235" t="s">
        <v>10284</v>
      </c>
      <c r="C107" s="212" t="s">
        <v>10285</v>
      </c>
      <c r="D107" s="213" t="s">
        <v>2326</v>
      </c>
      <c r="E107" s="4" t="s">
        <v>4671</v>
      </c>
      <c r="F107" s="236"/>
      <c r="G107" s="237" t="s">
        <v>10286</v>
      </c>
      <c r="H107" s="238"/>
    </row>
    <row r="108" spans="2:8" ht="120">
      <c r="B108" s="235" t="s">
        <v>10287</v>
      </c>
      <c r="C108" s="212" t="s">
        <v>10288</v>
      </c>
      <c r="D108" s="213" t="s">
        <v>2326</v>
      </c>
      <c r="E108" s="4" t="s">
        <v>4671</v>
      </c>
      <c r="F108" s="236"/>
      <c r="G108" s="237" t="s">
        <v>10289</v>
      </c>
      <c r="H108" s="238"/>
    </row>
    <row r="109" spans="2:8" ht="105">
      <c r="B109" s="235" t="s">
        <v>10290</v>
      </c>
      <c r="C109" s="212" t="s">
        <v>10291</v>
      </c>
      <c r="D109" s="213" t="s">
        <v>2666</v>
      </c>
      <c r="E109" s="4" t="s">
        <v>4671</v>
      </c>
      <c r="F109" s="236"/>
      <c r="G109" s="237" t="s">
        <v>10292</v>
      </c>
      <c r="H109" s="238"/>
    </row>
    <row r="110" spans="2:8" ht="75">
      <c r="B110" s="235" t="s">
        <v>10293</v>
      </c>
      <c r="C110" s="212" t="s">
        <v>10294</v>
      </c>
      <c r="D110" s="213" t="s">
        <v>2370</v>
      </c>
      <c r="E110" s="4" t="s">
        <v>4671</v>
      </c>
      <c r="F110" s="236" t="s">
        <v>1886</v>
      </c>
      <c r="G110" s="237" t="s">
        <v>10295</v>
      </c>
      <c r="H110" s="238"/>
    </row>
    <row r="111" spans="2:8" ht="75">
      <c r="B111" s="235" t="s">
        <v>10296</v>
      </c>
      <c r="C111" s="212" t="s">
        <v>10297</v>
      </c>
      <c r="D111" s="213" t="s">
        <v>1525</v>
      </c>
      <c r="E111" s="4" t="s">
        <v>4671</v>
      </c>
      <c r="F111" s="236"/>
      <c r="G111" s="237" t="s">
        <v>10298</v>
      </c>
      <c r="H111" s="238"/>
    </row>
    <row r="112" spans="2:8" ht="120">
      <c r="B112" s="235" t="s">
        <v>10299</v>
      </c>
      <c r="C112" s="212" t="s">
        <v>10300</v>
      </c>
      <c r="D112" s="213" t="s">
        <v>1367</v>
      </c>
      <c r="E112" s="4" t="s">
        <v>4685</v>
      </c>
      <c r="F112" s="236"/>
      <c r="G112" s="237" t="s">
        <v>10392</v>
      </c>
      <c r="H112" s="238"/>
    </row>
    <row r="113" spans="2:8" ht="90">
      <c r="B113" s="235" t="s">
        <v>10301</v>
      </c>
      <c r="C113" s="212" t="s">
        <v>10302</v>
      </c>
      <c r="D113" s="213" t="s">
        <v>1567</v>
      </c>
      <c r="E113" s="4" t="s">
        <v>1443</v>
      </c>
      <c r="F113" s="236"/>
      <c r="G113" s="237" t="s">
        <v>10303</v>
      </c>
      <c r="H113" s="238"/>
    </row>
    <row r="114" spans="2:8" ht="150">
      <c r="B114" s="235" t="s">
        <v>10304</v>
      </c>
      <c r="C114" s="212" t="s">
        <v>10305</v>
      </c>
      <c r="D114" s="213" t="s">
        <v>1393</v>
      </c>
      <c r="E114" s="4" t="s">
        <v>1443</v>
      </c>
      <c r="F114" s="236"/>
      <c r="G114" s="237" t="s">
        <v>10409</v>
      </c>
      <c r="H114" s="238"/>
    </row>
    <row r="115" spans="2:8" ht="60">
      <c r="B115" s="235" t="s">
        <v>45</v>
      </c>
      <c r="C115" s="212" t="s">
        <v>10306</v>
      </c>
      <c r="D115" s="213" t="s">
        <v>1662</v>
      </c>
      <c r="E115" s="4" t="s">
        <v>4685</v>
      </c>
      <c r="F115" s="236"/>
      <c r="G115" s="237" t="s">
        <v>2297</v>
      </c>
      <c r="H115" s="238"/>
    </row>
    <row r="116" spans="2:8" ht="135">
      <c r="B116" s="235" t="s">
        <v>10307</v>
      </c>
      <c r="C116" s="212" t="s">
        <v>10308</v>
      </c>
      <c r="D116" s="213" t="s">
        <v>2298</v>
      </c>
      <c r="E116" s="4" t="s">
        <v>4685</v>
      </c>
      <c r="F116" s="236"/>
      <c r="G116" s="237" t="s">
        <v>10831</v>
      </c>
      <c r="H116" s="238"/>
    </row>
    <row r="117" spans="2:8" ht="135">
      <c r="B117" s="235" t="s">
        <v>10309</v>
      </c>
      <c r="C117" s="212" t="s">
        <v>10310</v>
      </c>
      <c r="D117" s="213" t="s">
        <v>1367</v>
      </c>
      <c r="E117" s="4" t="s">
        <v>1443</v>
      </c>
      <c r="F117" s="236"/>
      <c r="G117" s="237" t="s">
        <v>10410</v>
      </c>
      <c r="H117" s="238"/>
    </row>
    <row r="118" spans="2:8" ht="150">
      <c r="B118" s="235" t="s">
        <v>10311</v>
      </c>
      <c r="C118" s="212" t="s">
        <v>10312</v>
      </c>
      <c r="D118" s="213" t="s">
        <v>1367</v>
      </c>
      <c r="E118" s="4" t="s">
        <v>1443</v>
      </c>
      <c r="F118" s="236"/>
      <c r="G118" s="237" t="s">
        <v>10411</v>
      </c>
      <c r="H118" s="238"/>
    </row>
    <row r="119" spans="2:8" ht="75">
      <c r="B119" s="235" t="s">
        <v>10313</v>
      </c>
      <c r="C119" s="212" t="s">
        <v>10314</v>
      </c>
      <c r="D119" s="213" t="s">
        <v>2241</v>
      </c>
      <c r="E119" s="4" t="s">
        <v>4685</v>
      </c>
      <c r="F119" s="236"/>
      <c r="G119" s="237" t="s">
        <v>10315</v>
      </c>
      <c r="H119" s="238"/>
    </row>
    <row r="120" spans="2:8" ht="195">
      <c r="B120" s="347" t="s">
        <v>10318</v>
      </c>
      <c r="C120" s="260" t="s">
        <v>10316</v>
      </c>
      <c r="D120" s="261" t="s">
        <v>2241</v>
      </c>
      <c r="E120" s="242" t="s">
        <v>4685</v>
      </c>
      <c r="F120" s="348"/>
      <c r="G120" s="351" t="s">
        <v>10317</v>
      </c>
      <c r="H120" s="238"/>
    </row>
    <row r="121" spans="2:8" ht="120">
      <c r="B121" s="235" t="s">
        <v>334</v>
      </c>
      <c r="C121" s="212" t="s">
        <v>10319</v>
      </c>
      <c r="D121" s="213" t="s">
        <v>2241</v>
      </c>
      <c r="E121" s="4" t="s">
        <v>4685</v>
      </c>
      <c r="F121" s="236"/>
      <c r="G121" s="237" t="s">
        <v>10320</v>
      </c>
      <c r="H121" s="238"/>
    </row>
    <row r="122" spans="2:8" ht="150">
      <c r="B122" s="235" t="s">
        <v>10321</v>
      </c>
      <c r="C122" s="212" t="s">
        <v>10322</v>
      </c>
      <c r="D122" s="213" t="s">
        <v>2241</v>
      </c>
      <c r="E122" s="4" t="s">
        <v>4685</v>
      </c>
      <c r="F122" s="236"/>
      <c r="G122" s="569" t="s">
        <v>10323</v>
      </c>
      <c r="H122" s="238"/>
    </row>
    <row r="123" spans="2:8" ht="45.75" thickBot="1">
      <c r="B123" s="235" t="s">
        <v>10324</v>
      </c>
      <c r="C123" s="212" t="s">
        <v>10325</v>
      </c>
      <c r="D123" s="213" t="s">
        <v>2275</v>
      </c>
      <c r="E123" s="4" t="s">
        <v>6913</v>
      </c>
      <c r="F123" s="236"/>
      <c r="G123" s="542" t="s">
        <v>10326</v>
      </c>
      <c r="H123" s="238"/>
    </row>
    <row r="124" spans="2:8" ht="20.100000000000001" customHeight="1" thickBot="1">
      <c r="B124" s="201" t="s">
        <v>10327</v>
      </c>
      <c r="C124" s="202"/>
      <c r="D124" s="202"/>
      <c r="E124" s="202"/>
      <c r="F124" s="202"/>
      <c r="G124" s="203"/>
      <c r="H124" s="238"/>
    </row>
    <row r="125" spans="2:8" ht="75">
      <c r="B125" s="438" t="s">
        <v>10328</v>
      </c>
      <c r="C125" s="206" t="s">
        <v>10329</v>
      </c>
      <c r="D125" s="207" t="s">
        <v>1389</v>
      </c>
      <c r="E125" s="431" t="s">
        <v>4685</v>
      </c>
      <c r="F125" s="432"/>
      <c r="G125" s="538" t="s">
        <v>10330</v>
      </c>
      <c r="H125" s="238"/>
    </row>
    <row r="126" spans="2:8" ht="45.75" thickBot="1">
      <c r="B126" s="235" t="s">
        <v>10331</v>
      </c>
      <c r="C126" s="212" t="s">
        <v>10332</v>
      </c>
      <c r="D126" s="213" t="s">
        <v>2251</v>
      </c>
      <c r="E126" s="4" t="s">
        <v>6913</v>
      </c>
      <c r="F126" s="236"/>
      <c r="G126" s="237" t="s">
        <v>10326</v>
      </c>
      <c r="H126" s="238"/>
    </row>
    <row r="127" spans="2:8" ht="20.100000000000001" customHeight="1" thickBot="1">
      <c r="B127" s="201" t="s">
        <v>10333</v>
      </c>
      <c r="C127" s="202"/>
      <c r="D127" s="202"/>
      <c r="E127" s="202"/>
      <c r="F127" s="202"/>
      <c r="G127" s="203"/>
      <c r="H127" s="238"/>
    </row>
    <row r="128" spans="2:8" ht="90">
      <c r="B128" s="235" t="s">
        <v>10334</v>
      </c>
      <c r="C128" s="212" t="s">
        <v>10335</v>
      </c>
      <c r="D128" s="213" t="s">
        <v>2234</v>
      </c>
      <c r="E128" s="4" t="s">
        <v>1858</v>
      </c>
      <c r="F128" s="236"/>
      <c r="G128" s="237" t="s">
        <v>10336</v>
      </c>
      <c r="H128" s="238"/>
    </row>
    <row r="129" spans="2:8" ht="150">
      <c r="B129" s="235" t="s">
        <v>10337</v>
      </c>
      <c r="C129" s="212" t="s">
        <v>10338</v>
      </c>
      <c r="D129" s="213" t="s">
        <v>1526</v>
      </c>
      <c r="E129" s="4" t="s">
        <v>1858</v>
      </c>
      <c r="F129" s="236"/>
      <c r="G129" s="237" t="s">
        <v>10339</v>
      </c>
      <c r="H129" s="238"/>
    </row>
    <row r="130" spans="2:8" ht="150">
      <c r="B130" s="235" t="s">
        <v>10340</v>
      </c>
      <c r="C130" s="212" t="s">
        <v>10341</v>
      </c>
      <c r="D130" s="213" t="s">
        <v>1526</v>
      </c>
      <c r="E130" s="4" t="s">
        <v>1858</v>
      </c>
      <c r="F130" s="236"/>
      <c r="G130" s="237" t="s">
        <v>10342</v>
      </c>
      <c r="H130" s="238"/>
    </row>
    <row r="131" spans="2:8" ht="135">
      <c r="B131" s="235" t="s">
        <v>10343</v>
      </c>
      <c r="C131" s="212" t="s">
        <v>10344</v>
      </c>
      <c r="D131" s="213" t="s">
        <v>2235</v>
      </c>
      <c r="E131" s="4" t="s">
        <v>1858</v>
      </c>
      <c r="F131" s="236"/>
      <c r="G131" s="237" t="s">
        <v>10345</v>
      </c>
      <c r="H131" s="238"/>
    </row>
    <row r="132" spans="2:8" ht="165">
      <c r="B132" s="235" t="s">
        <v>10346</v>
      </c>
      <c r="C132" s="212" t="s">
        <v>10347</v>
      </c>
      <c r="D132" s="213" t="s">
        <v>1372</v>
      </c>
      <c r="E132" s="4" t="s">
        <v>1858</v>
      </c>
      <c r="F132" s="236" t="s">
        <v>10348</v>
      </c>
      <c r="G132" s="237" t="s">
        <v>10349</v>
      </c>
      <c r="H132" s="238"/>
    </row>
    <row r="133" spans="2:8" ht="135">
      <c r="B133" s="235" t="s">
        <v>10350</v>
      </c>
      <c r="C133" s="212" t="s">
        <v>10351</v>
      </c>
      <c r="D133" s="213" t="s">
        <v>1372</v>
      </c>
      <c r="E133" s="4" t="s">
        <v>1858</v>
      </c>
      <c r="F133" s="236"/>
      <c r="G133" s="237" t="s">
        <v>10352</v>
      </c>
      <c r="H133" s="238"/>
    </row>
    <row r="134" spans="2:8" ht="120">
      <c r="B134" s="235" t="s">
        <v>10353</v>
      </c>
      <c r="C134" s="212" t="s">
        <v>10354</v>
      </c>
      <c r="D134" s="213" t="s">
        <v>1367</v>
      </c>
      <c r="E134" s="4" t="s">
        <v>4685</v>
      </c>
      <c r="F134" s="236"/>
      <c r="G134" s="237" t="s">
        <v>10393</v>
      </c>
      <c r="H134" s="238"/>
    </row>
    <row r="135" spans="2:8" ht="90">
      <c r="B135" s="235" t="s">
        <v>10355</v>
      </c>
      <c r="C135" s="212" t="s">
        <v>10356</v>
      </c>
      <c r="D135" s="213" t="s">
        <v>1567</v>
      </c>
      <c r="E135" s="4" t="s">
        <v>1443</v>
      </c>
      <c r="F135" s="236"/>
      <c r="G135" s="237" t="s">
        <v>10357</v>
      </c>
      <c r="H135" s="238"/>
    </row>
    <row r="136" spans="2:8" ht="60">
      <c r="B136" s="235" t="s">
        <v>10358</v>
      </c>
      <c r="C136" s="212" t="s">
        <v>10359</v>
      </c>
      <c r="D136" s="213" t="s">
        <v>1662</v>
      </c>
      <c r="E136" s="4" t="s">
        <v>4685</v>
      </c>
      <c r="F136" s="236"/>
      <c r="G136" s="237" t="s">
        <v>2297</v>
      </c>
      <c r="H136" s="238"/>
    </row>
    <row r="137" spans="2:8" ht="135">
      <c r="B137" s="235" t="s">
        <v>10360</v>
      </c>
      <c r="C137" s="212" t="s">
        <v>10361</v>
      </c>
      <c r="D137" s="213" t="s">
        <v>2298</v>
      </c>
      <c r="E137" s="4" t="s">
        <v>4685</v>
      </c>
      <c r="F137" s="236"/>
      <c r="G137" s="237" t="s">
        <v>10830</v>
      </c>
      <c r="H137" s="238"/>
    </row>
    <row r="138" spans="2:8" ht="135">
      <c r="B138" s="235" t="s">
        <v>10362</v>
      </c>
      <c r="C138" s="212" t="s">
        <v>10363</v>
      </c>
      <c r="D138" s="213" t="s">
        <v>1367</v>
      </c>
      <c r="E138" s="4" t="s">
        <v>1443</v>
      </c>
      <c r="F138" s="236"/>
      <c r="G138" s="237" t="s">
        <v>10412</v>
      </c>
      <c r="H138" s="238"/>
    </row>
    <row r="139" spans="2:8" ht="150">
      <c r="B139" s="235" t="s">
        <v>10364</v>
      </c>
      <c r="C139" s="212" t="s">
        <v>10365</v>
      </c>
      <c r="D139" s="213" t="s">
        <v>1367</v>
      </c>
      <c r="E139" s="4" t="s">
        <v>1443</v>
      </c>
      <c r="F139" s="236"/>
      <c r="G139" s="237" t="s">
        <v>10413</v>
      </c>
      <c r="H139" s="238"/>
    </row>
    <row r="140" spans="2:8" ht="105">
      <c r="B140" s="235" t="s">
        <v>10366</v>
      </c>
      <c r="C140" s="212" t="s">
        <v>10367</v>
      </c>
      <c r="D140" s="213" t="s">
        <v>2237</v>
      </c>
      <c r="E140" s="4" t="s">
        <v>4685</v>
      </c>
      <c r="F140" s="236"/>
      <c r="G140" s="237" t="s">
        <v>10368</v>
      </c>
      <c r="H140" s="238"/>
    </row>
    <row r="141" spans="2:8" ht="150">
      <c r="B141" s="235" t="s">
        <v>10369</v>
      </c>
      <c r="C141" s="212" t="s">
        <v>10370</v>
      </c>
      <c r="D141" s="213" t="s">
        <v>2241</v>
      </c>
      <c r="E141" s="4" t="s">
        <v>4685</v>
      </c>
      <c r="F141" s="236"/>
      <c r="G141" s="237" t="s">
        <v>10371</v>
      </c>
      <c r="H141" s="238"/>
    </row>
    <row r="142" spans="2:8" ht="120">
      <c r="B142" s="235" t="s">
        <v>10372</v>
      </c>
      <c r="C142" s="212" t="s">
        <v>10373</v>
      </c>
      <c r="D142" s="213" t="s">
        <v>2241</v>
      </c>
      <c r="E142" s="4" t="s">
        <v>4685</v>
      </c>
      <c r="F142" s="236"/>
      <c r="G142" s="569" t="s">
        <v>10374</v>
      </c>
      <c r="H142" s="238"/>
    </row>
    <row r="143" spans="2:8" ht="135">
      <c r="B143" s="235" t="s">
        <v>10375</v>
      </c>
      <c r="C143" s="212" t="s">
        <v>10376</v>
      </c>
      <c r="D143" s="213" t="s">
        <v>2241</v>
      </c>
      <c r="E143" s="4" t="s">
        <v>4685</v>
      </c>
      <c r="F143" s="236"/>
      <c r="G143" s="569" t="s">
        <v>10377</v>
      </c>
      <c r="H143" s="238"/>
    </row>
    <row r="144" spans="2:8" ht="60.75" thickBot="1">
      <c r="B144" s="235" t="s">
        <v>10378</v>
      </c>
      <c r="C144" s="212" t="s">
        <v>10379</v>
      </c>
      <c r="D144" s="213" t="s">
        <v>2275</v>
      </c>
      <c r="E144" s="4" t="s">
        <v>6913</v>
      </c>
      <c r="F144" s="236"/>
      <c r="G144" s="237" t="s">
        <v>10380</v>
      </c>
      <c r="H144" s="238"/>
    </row>
    <row r="145" spans="2:8" ht="20.100000000000001" customHeight="1" thickBot="1">
      <c r="B145" s="201" t="s">
        <v>10381</v>
      </c>
      <c r="C145" s="202"/>
      <c r="D145" s="202"/>
      <c r="E145" s="202"/>
      <c r="F145" s="202"/>
      <c r="G145" s="203"/>
      <c r="H145" s="238"/>
    </row>
    <row r="146" spans="2:8" ht="90">
      <c r="B146" s="438" t="s">
        <v>10382</v>
      </c>
      <c r="C146" s="206" t="s">
        <v>10383</v>
      </c>
      <c r="D146" s="207" t="s">
        <v>1389</v>
      </c>
      <c r="E146" s="431" t="s">
        <v>4685</v>
      </c>
      <c r="F146" s="432"/>
      <c r="G146" s="538" t="s">
        <v>10384</v>
      </c>
      <c r="H146" s="238"/>
    </row>
    <row r="147" spans="2:8" ht="60.75" thickBot="1">
      <c r="B147" s="235" t="s">
        <v>10385</v>
      </c>
      <c r="C147" s="212" t="s">
        <v>10386</v>
      </c>
      <c r="D147" s="213" t="s">
        <v>2251</v>
      </c>
      <c r="E147" s="4" t="s">
        <v>6913</v>
      </c>
      <c r="F147" s="236"/>
      <c r="G147" s="237" t="s">
        <v>10380</v>
      </c>
      <c r="H147" s="238"/>
    </row>
    <row r="148" spans="2:8" ht="20.100000000000001" customHeight="1">
      <c r="B148" s="224"/>
      <c r="C148" s="224"/>
      <c r="D148" s="225"/>
      <c r="E148" s="226"/>
      <c r="F148" s="226"/>
      <c r="G148" s="224"/>
      <c r="H148"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0">
    <outlinePr summaryBelow="0"/>
    <pageSetUpPr fitToPage="1"/>
  </sheetPr>
  <dimension ref="A1:H180"/>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16</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17.25" thickBot="1">
      <c r="B5" s="205" t="s">
        <v>10414</v>
      </c>
      <c r="C5" s="206" t="s">
        <v>10415</v>
      </c>
      <c r="D5" s="207" t="s">
        <v>1367</v>
      </c>
      <c r="E5" s="208" t="s">
        <v>10416</v>
      </c>
      <c r="F5" s="209" t="s">
        <v>1358</v>
      </c>
      <c r="G5" s="210" t="s">
        <v>2227</v>
      </c>
      <c r="H5" s="204"/>
    </row>
    <row r="6" spans="1:8" s="44" customFormat="1" ht="20.100000000000001" customHeight="1" thickBot="1">
      <c r="A6" s="8"/>
      <c r="B6" s="201" t="s">
        <v>10417</v>
      </c>
      <c r="C6" s="202"/>
      <c r="D6" s="202"/>
      <c r="E6" s="202"/>
      <c r="F6" s="202"/>
      <c r="G6" s="203"/>
      <c r="H6" s="204"/>
    </row>
    <row r="7" spans="1:8" ht="75">
      <c r="A7" s="186"/>
      <c r="B7" s="211" t="s">
        <v>10118</v>
      </c>
      <c r="C7" s="212" t="s">
        <v>10418</v>
      </c>
      <c r="D7" s="213" t="s">
        <v>1367</v>
      </c>
      <c r="E7" s="214" t="s">
        <v>4685</v>
      </c>
      <c r="F7" s="215"/>
      <c r="G7" s="237" t="s">
        <v>10419</v>
      </c>
      <c r="H7" s="204"/>
    </row>
    <row r="8" spans="1:8">
      <c r="B8" s="211" t="s">
        <v>10420</v>
      </c>
      <c r="C8" s="212" t="s">
        <v>10421</v>
      </c>
      <c r="D8" s="213" t="s">
        <v>2228</v>
      </c>
      <c r="E8" s="214" t="s">
        <v>1999</v>
      </c>
      <c r="F8" s="215" t="s">
        <v>1358</v>
      </c>
      <c r="G8" s="237" t="s">
        <v>2230</v>
      </c>
      <c r="H8" s="204"/>
    </row>
    <row r="9" spans="1:8" ht="30">
      <c r="B9" s="259" t="s">
        <v>10422</v>
      </c>
      <c r="C9" s="260" t="s">
        <v>10423</v>
      </c>
      <c r="D9" s="261" t="s">
        <v>2231</v>
      </c>
      <c r="E9" s="262" t="s">
        <v>2337</v>
      </c>
      <c r="F9" s="263"/>
      <c r="G9" s="351" t="s">
        <v>9656</v>
      </c>
      <c r="H9" s="204"/>
    </row>
    <row r="10" spans="1:8" ht="30">
      <c r="B10" s="211" t="s">
        <v>10424</v>
      </c>
      <c r="C10" s="212" t="s">
        <v>10425</v>
      </c>
      <c r="D10" s="213" t="s">
        <v>2329</v>
      </c>
      <c r="E10" s="214" t="s">
        <v>1858</v>
      </c>
      <c r="F10" s="215"/>
      <c r="G10" s="237" t="s">
        <v>10426</v>
      </c>
      <c r="H10" s="204"/>
    </row>
    <row r="11" spans="1:8" ht="45">
      <c r="B11" s="211" t="s">
        <v>10427</v>
      </c>
      <c r="C11" s="212" t="s">
        <v>10428</v>
      </c>
      <c r="D11" s="213" t="s">
        <v>2228</v>
      </c>
      <c r="E11" s="214" t="s">
        <v>1444</v>
      </c>
      <c r="F11" s="215"/>
      <c r="G11" s="237" t="s">
        <v>10429</v>
      </c>
      <c r="H11" s="204"/>
    </row>
    <row r="12" spans="1:8" ht="45">
      <c r="B12" s="211" t="s">
        <v>10430</v>
      </c>
      <c r="C12" s="212" t="s">
        <v>10431</v>
      </c>
      <c r="D12" s="213" t="s">
        <v>2158</v>
      </c>
      <c r="E12" s="214" t="s">
        <v>1443</v>
      </c>
      <c r="F12" s="215"/>
      <c r="G12" s="237" t="s">
        <v>10432</v>
      </c>
      <c r="H12" s="204"/>
    </row>
    <row r="13" spans="1:8" ht="60">
      <c r="B13" s="211" t="s">
        <v>10430</v>
      </c>
      <c r="C13" s="212" t="s">
        <v>10431</v>
      </c>
      <c r="D13" s="213" t="s">
        <v>2158</v>
      </c>
      <c r="E13" s="214" t="s">
        <v>1443</v>
      </c>
      <c r="F13" s="215"/>
      <c r="G13" s="237" t="s">
        <v>10433</v>
      </c>
      <c r="H13" s="204"/>
    </row>
    <row r="14" spans="1:8" ht="30">
      <c r="B14" s="211" t="s">
        <v>10434</v>
      </c>
      <c r="C14" s="212" t="s">
        <v>10435</v>
      </c>
      <c r="D14" s="213" t="s">
        <v>1589</v>
      </c>
      <c r="E14" s="214" t="s">
        <v>1858</v>
      </c>
      <c r="F14" s="215"/>
      <c r="G14" s="237" t="s">
        <v>10426</v>
      </c>
      <c r="H14" s="204"/>
    </row>
    <row r="15" spans="1:8" ht="30">
      <c r="B15" s="211" t="s">
        <v>10436</v>
      </c>
      <c r="C15" s="212" t="s">
        <v>10437</v>
      </c>
      <c r="D15" s="213" t="s">
        <v>2237</v>
      </c>
      <c r="E15" s="214" t="s">
        <v>1443</v>
      </c>
      <c r="F15" s="215"/>
      <c r="G15" s="237" t="s">
        <v>10426</v>
      </c>
      <c r="H15" s="204"/>
    </row>
    <row r="16" spans="1:8" ht="30">
      <c r="B16" s="211" t="s">
        <v>10048</v>
      </c>
      <c r="C16" s="212" t="s">
        <v>10438</v>
      </c>
      <c r="D16" s="213" t="s">
        <v>1526</v>
      </c>
      <c r="E16" s="214" t="s">
        <v>1357</v>
      </c>
      <c r="F16" s="215" t="s">
        <v>1358</v>
      </c>
      <c r="G16" s="237" t="s">
        <v>8543</v>
      </c>
      <c r="H16" s="204"/>
    </row>
    <row r="17" spans="2:8" ht="30">
      <c r="B17" s="211" t="s">
        <v>10439</v>
      </c>
      <c r="C17" s="212" t="s">
        <v>10440</v>
      </c>
      <c r="D17" s="213" t="s">
        <v>1362</v>
      </c>
      <c r="E17" s="214" t="s">
        <v>1999</v>
      </c>
      <c r="F17" s="215"/>
      <c r="G17" s="237" t="s">
        <v>10709</v>
      </c>
      <c r="H17" s="204"/>
    </row>
    <row r="18" spans="2:8" ht="30">
      <c r="B18" s="211" t="s">
        <v>10441</v>
      </c>
      <c r="C18" s="212" t="s">
        <v>10442</v>
      </c>
      <c r="D18" s="213" t="s">
        <v>1387</v>
      </c>
      <c r="E18" s="214" t="s">
        <v>1999</v>
      </c>
      <c r="F18" s="215"/>
      <c r="G18" s="237" t="s">
        <v>10710</v>
      </c>
      <c r="H18" s="204"/>
    </row>
    <row r="19" spans="2:8" ht="75">
      <c r="B19" s="259" t="s">
        <v>812</v>
      </c>
      <c r="C19" s="260" t="s">
        <v>10443</v>
      </c>
      <c r="D19" s="261" t="s">
        <v>1367</v>
      </c>
      <c r="E19" s="262" t="s">
        <v>1998</v>
      </c>
      <c r="F19" s="263"/>
      <c r="G19" s="351" t="s">
        <v>10711</v>
      </c>
      <c r="H19" s="204"/>
    </row>
    <row r="20" spans="2:8" ht="90">
      <c r="B20" s="259" t="s">
        <v>9667</v>
      </c>
      <c r="C20" s="260" t="s">
        <v>10444</v>
      </c>
      <c r="D20" s="261" t="s">
        <v>1526</v>
      </c>
      <c r="E20" s="262" t="s">
        <v>1357</v>
      </c>
      <c r="F20" s="263"/>
      <c r="G20" s="351" t="s">
        <v>10445</v>
      </c>
      <c r="H20" s="204"/>
    </row>
    <row r="21" spans="2:8" ht="45">
      <c r="B21" s="211" t="s">
        <v>10446</v>
      </c>
      <c r="C21" s="212" t="s">
        <v>10447</v>
      </c>
      <c r="D21" s="213" t="s">
        <v>2234</v>
      </c>
      <c r="E21" s="214" t="s">
        <v>1357</v>
      </c>
      <c r="F21" s="215"/>
      <c r="G21" s="237" t="s">
        <v>10712</v>
      </c>
      <c r="H21" s="204"/>
    </row>
    <row r="22" spans="2:8" ht="75">
      <c r="B22" s="211" t="s">
        <v>10448</v>
      </c>
      <c r="C22" s="212" t="s">
        <v>10449</v>
      </c>
      <c r="D22" s="213" t="s">
        <v>2235</v>
      </c>
      <c r="E22" s="214" t="s">
        <v>1357</v>
      </c>
      <c r="F22" s="215"/>
      <c r="G22" s="237" t="s">
        <v>10713</v>
      </c>
      <c r="H22" s="204"/>
    </row>
    <row r="23" spans="2:8" ht="75">
      <c r="B23" s="259" t="s">
        <v>919</v>
      </c>
      <c r="C23" s="260" t="s">
        <v>10450</v>
      </c>
      <c r="D23" s="261" t="s">
        <v>1367</v>
      </c>
      <c r="E23" s="262" t="s">
        <v>1998</v>
      </c>
      <c r="F23" s="263"/>
      <c r="G23" s="351" t="s">
        <v>10714</v>
      </c>
      <c r="H23" s="204"/>
    </row>
    <row r="24" spans="2:8" ht="45">
      <c r="B24" s="211" t="s">
        <v>10451</v>
      </c>
      <c r="C24" s="212" t="s">
        <v>10452</v>
      </c>
      <c r="D24" s="213" t="s">
        <v>1367</v>
      </c>
      <c r="E24" s="214" t="s">
        <v>1998</v>
      </c>
      <c r="F24" s="215"/>
      <c r="G24" s="237" t="s">
        <v>10715</v>
      </c>
      <c r="H24" s="204"/>
    </row>
    <row r="25" spans="2:8" ht="60">
      <c r="B25" s="211" t="s">
        <v>10134</v>
      </c>
      <c r="C25" s="212" t="s">
        <v>10453</v>
      </c>
      <c r="D25" s="213" t="s">
        <v>1356</v>
      </c>
      <c r="E25" s="214" t="s">
        <v>1357</v>
      </c>
      <c r="F25" s="215" t="s">
        <v>4226</v>
      </c>
      <c r="G25" s="237" t="s">
        <v>10716</v>
      </c>
      <c r="H25" s="204"/>
    </row>
    <row r="26" spans="2:8">
      <c r="B26" s="235" t="s">
        <v>10454</v>
      </c>
      <c r="C26" s="212" t="s">
        <v>10455</v>
      </c>
      <c r="D26" s="213" t="s">
        <v>2158</v>
      </c>
      <c r="E26" s="4" t="s">
        <v>1443</v>
      </c>
      <c r="F26" s="236"/>
      <c r="G26" s="237" t="s">
        <v>2343</v>
      </c>
      <c r="H26" s="238"/>
    </row>
    <row r="27" spans="2:8" ht="30">
      <c r="B27" s="235" t="s">
        <v>10454</v>
      </c>
      <c r="C27" s="212" t="s">
        <v>10455</v>
      </c>
      <c r="D27" s="213" t="s">
        <v>2158</v>
      </c>
      <c r="E27" s="4" t="s">
        <v>1443</v>
      </c>
      <c r="F27" s="236"/>
      <c r="G27" s="237" t="s">
        <v>10456</v>
      </c>
      <c r="H27" s="238"/>
    </row>
    <row r="28" spans="2:8" ht="30">
      <c r="B28" s="211" t="s">
        <v>10136</v>
      </c>
      <c r="C28" s="212" t="s">
        <v>10457</v>
      </c>
      <c r="D28" s="213" t="s">
        <v>1372</v>
      </c>
      <c r="E28" s="214" t="s">
        <v>1357</v>
      </c>
      <c r="F28" s="215"/>
      <c r="G28" s="237" t="s">
        <v>10458</v>
      </c>
      <c r="H28" s="204"/>
    </row>
    <row r="29" spans="2:8" ht="30">
      <c r="B29" s="211" t="s">
        <v>10459</v>
      </c>
      <c r="C29" s="212" t="s">
        <v>10460</v>
      </c>
      <c r="D29" s="213" t="s">
        <v>1525</v>
      </c>
      <c r="E29" s="214" t="s">
        <v>1357</v>
      </c>
      <c r="F29" s="215"/>
      <c r="G29" s="237" t="s">
        <v>10461</v>
      </c>
      <c r="H29" s="204"/>
    </row>
    <row r="30" spans="2:8" ht="45">
      <c r="B30" s="211" t="s">
        <v>4371</v>
      </c>
      <c r="C30" s="212" t="s">
        <v>10462</v>
      </c>
      <c r="D30" s="213" t="s">
        <v>2234</v>
      </c>
      <c r="E30" s="214" t="s">
        <v>1357</v>
      </c>
      <c r="F30" s="215"/>
      <c r="G30" s="237" t="s">
        <v>10463</v>
      </c>
      <c r="H30" s="204"/>
    </row>
    <row r="31" spans="2:8" ht="105">
      <c r="B31" s="211" t="s">
        <v>10464</v>
      </c>
      <c r="C31" s="212" t="s">
        <v>10465</v>
      </c>
      <c r="D31" s="261" t="s">
        <v>1526</v>
      </c>
      <c r="E31" s="214" t="s">
        <v>1357</v>
      </c>
      <c r="F31" s="215"/>
      <c r="G31" s="237" t="s">
        <v>10466</v>
      </c>
      <c r="H31" s="204"/>
    </row>
    <row r="32" spans="2:8" ht="105">
      <c r="B32" s="211" t="s">
        <v>10467</v>
      </c>
      <c r="C32" s="212" t="s">
        <v>10468</v>
      </c>
      <c r="D32" s="261" t="s">
        <v>1526</v>
      </c>
      <c r="E32" s="214" t="s">
        <v>1357</v>
      </c>
      <c r="F32" s="215"/>
      <c r="G32" s="237" t="s">
        <v>10469</v>
      </c>
      <c r="H32" s="204"/>
    </row>
    <row r="33" spans="2:8" ht="75">
      <c r="B33" s="211" t="s">
        <v>10470</v>
      </c>
      <c r="C33" s="212" t="s">
        <v>10471</v>
      </c>
      <c r="D33" s="213" t="s">
        <v>2235</v>
      </c>
      <c r="E33" s="214" t="s">
        <v>1357</v>
      </c>
      <c r="F33" s="215"/>
      <c r="G33" s="237" t="s">
        <v>10472</v>
      </c>
      <c r="H33" s="204"/>
    </row>
    <row r="34" spans="2:8" ht="90">
      <c r="B34" s="259" t="s">
        <v>531</v>
      </c>
      <c r="C34" s="260" t="s">
        <v>10473</v>
      </c>
      <c r="D34" s="261" t="s">
        <v>1526</v>
      </c>
      <c r="E34" s="262" t="s">
        <v>1357</v>
      </c>
      <c r="F34" s="263"/>
      <c r="G34" s="351" t="s">
        <v>10474</v>
      </c>
      <c r="H34" s="204"/>
    </row>
    <row r="35" spans="2:8" ht="75">
      <c r="B35" s="211" t="s">
        <v>178</v>
      </c>
      <c r="C35" s="212" t="s">
        <v>10475</v>
      </c>
      <c r="D35" s="213" t="s">
        <v>1574</v>
      </c>
      <c r="E35" s="214" t="s">
        <v>5234</v>
      </c>
      <c r="F35" s="215"/>
      <c r="G35" s="237" t="s">
        <v>10476</v>
      </c>
      <c r="H35" s="204"/>
    </row>
    <row r="36" spans="2:8" ht="90">
      <c r="B36" s="211" t="s">
        <v>10477</v>
      </c>
      <c r="C36" s="212" t="s">
        <v>10478</v>
      </c>
      <c r="D36" s="213" t="s">
        <v>1393</v>
      </c>
      <c r="E36" s="214" t="s">
        <v>10152</v>
      </c>
      <c r="F36" s="215"/>
      <c r="G36" s="237" t="s">
        <v>10479</v>
      </c>
      <c r="H36" s="204"/>
    </row>
    <row r="37" spans="2:8" ht="120">
      <c r="B37" s="211" t="s">
        <v>10154</v>
      </c>
      <c r="C37" s="212" t="s">
        <v>10480</v>
      </c>
      <c r="D37" s="213" t="s">
        <v>2237</v>
      </c>
      <c r="E37" s="214" t="s">
        <v>4685</v>
      </c>
      <c r="F37" s="215"/>
      <c r="G37" s="237" t="s">
        <v>10481</v>
      </c>
      <c r="H37" s="204"/>
    </row>
    <row r="38" spans="2:8" ht="105">
      <c r="B38" s="235" t="s">
        <v>10482</v>
      </c>
      <c r="C38" s="212" t="s">
        <v>10483</v>
      </c>
      <c r="D38" s="213" t="s">
        <v>2242</v>
      </c>
      <c r="E38" s="4" t="s">
        <v>1998</v>
      </c>
      <c r="F38" s="236"/>
      <c r="G38" s="237" t="s">
        <v>9986</v>
      </c>
      <c r="H38" s="238"/>
    </row>
    <row r="39" spans="2:8">
      <c r="B39" s="211" t="s">
        <v>10484</v>
      </c>
      <c r="C39" s="212" t="s">
        <v>10485</v>
      </c>
      <c r="D39" s="213" t="s">
        <v>2275</v>
      </c>
      <c r="E39" s="214" t="s">
        <v>6913</v>
      </c>
      <c r="F39" s="215"/>
      <c r="G39" s="237"/>
      <c r="H39" s="204"/>
    </row>
    <row r="40" spans="2:8" ht="90">
      <c r="B40" s="211" t="s">
        <v>10486</v>
      </c>
      <c r="C40" s="212" t="s">
        <v>10487</v>
      </c>
      <c r="D40" s="213" t="s">
        <v>1526</v>
      </c>
      <c r="E40" s="214" t="s">
        <v>10488</v>
      </c>
      <c r="F40" s="215" t="s">
        <v>4270</v>
      </c>
      <c r="G40" s="237" t="s">
        <v>10489</v>
      </c>
      <c r="H40" s="204"/>
    </row>
    <row r="41" spans="2:8">
      <c r="B41" s="211" t="s">
        <v>10491</v>
      </c>
      <c r="C41" s="212" t="s">
        <v>10492</v>
      </c>
      <c r="D41" s="213" t="s">
        <v>1526</v>
      </c>
      <c r="E41" s="214" t="s">
        <v>10488</v>
      </c>
      <c r="F41" s="215"/>
      <c r="G41" s="237" t="s">
        <v>10493</v>
      </c>
      <c r="H41" s="204"/>
    </row>
    <row r="42" spans="2:8" ht="30">
      <c r="B42" s="211" t="s">
        <v>10494</v>
      </c>
      <c r="C42" s="212" t="s">
        <v>10495</v>
      </c>
      <c r="D42" s="213" t="s">
        <v>2228</v>
      </c>
      <c r="E42" s="214" t="s">
        <v>10490</v>
      </c>
      <c r="F42" s="215"/>
      <c r="G42" s="237" t="s">
        <v>10496</v>
      </c>
      <c r="H42" s="204"/>
    </row>
    <row r="43" spans="2:8" ht="60">
      <c r="B43" s="211" t="s">
        <v>418</v>
      </c>
      <c r="C43" s="212" t="s">
        <v>10497</v>
      </c>
      <c r="D43" s="213" t="s">
        <v>1574</v>
      </c>
      <c r="E43" s="214" t="s">
        <v>1357</v>
      </c>
      <c r="F43" s="215" t="s">
        <v>4226</v>
      </c>
      <c r="G43" s="237" t="s">
        <v>10498</v>
      </c>
      <c r="H43" s="204"/>
    </row>
    <row r="44" spans="2:8" ht="45">
      <c r="B44" s="211" t="s">
        <v>10499</v>
      </c>
      <c r="C44" s="212" t="s">
        <v>10500</v>
      </c>
      <c r="D44" s="213" t="s">
        <v>1393</v>
      </c>
      <c r="E44" s="214" t="s">
        <v>4685</v>
      </c>
      <c r="F44" s="215"/>
      <c r="G44" s="237" t="s">
        <v>10717</v>
      </c>
      <c r="H44" s="204"/>
    </row>
    <row r="45" spans="2:8" ht="45">
      <c r="B45" s="211" t="s">
        <v>10501</v>
      </c>
      <c r="C45" s="212" t="s">
        <v>10502</v>
      </c>
      <c r="D45" s="213" t="s">
        <v>1574</v>
      </c>
      <c r="E45" s="214" t="s">
        <v>1998</v>
      </c>
      <c r="F45" s="215"/>
      <c r="G45" s="237" t="s">
        <v>10717</v>
      </c>
      <c r="H45" s="204"/>
    </row>
    <row r="46" spans="2:8" ht="120">
      <c r="B46" s="211" t="s">
        <v>10503</v>
      </c>
      <c r="C46" s="212" t="s">
        <v>10504</v>
      </c>
      <c r="D46" s="213" t="s">
        <v>1367</v>
      </c>
      <c r="E46" s="214" t="s">
        <v>1998</v>
      </c>
      <c r="F46" s="215" t="s">
        <v>4226</v>
      </c>
      <c r="G46" s="237" t="s">
        <v>10718</v>
      </c>
      <c r="H46" s="204"/>
    </row>
    <row r="47" spans="2:8" ht="45">
      <c r="B47" s="211" t="s">
        <v>771</v>
      </c>
      <c r="C47" s="212" t="s">
        <v>10505</v>
      </c>
      <c r="D47" s="213" t="s">
        <v>2346</v>
      </c>
      <c r="E47" s="214" t="s">
        <v>1998</v>
      </c>
      <c r="F47" s="215"/>
      <c r="G47" s="237" t="s">
        <v>10717</v>
      </c>
      <c r="H47" s="204"/>
    </row>
    <row r="48" spans="2:8" ht="45">
      <c r="B48" s="211" t="s">
        <v>10506</v>
      </c>
      <c r="C48" s="212" t="s">
        <v>10507</v>
      </c>
      <c r="D48" s="213" t="s">
        <v>1426</v>
      </c>
      <c r="E48" s="214" t="s">
        <v>6913</v>
      </c>
      <c r="F48" s="215"/>
      <c r="G48" s="237" t="s">
        <v>10717</v>
      </c>
      <c r="H48" s="204"/>
    </row>
    <row r="49" spans="2:8" ht="45">
      <c r="B49" s="211" t="s">
        <v>10508</v>
      </c>
      <c r="C49" s="212" t="s">
        <v>10509</v>
      </c>
      <c r="D49" s="213" t="s">
        <v>1426</v>
      </c>
      <c r="E49" s="214" t="s">
        <v>4671</v>
      </c>
      <c r="F49" s="215"/>
      <c r="G49" s="237" t="s">
        <v>10717</v>
      </c>
      <c r="H49" s="204"/>
    </row>
    <row r="50" spans="2:8" ht="45">
      <c r="B50" s="211" t="s">
        <v>10183</v>
      </c>
      <c r="C50" s="212" t="s">
        <v>10510</v>
      </c>
      <c r="D50" s="213" t="s">
        <v>1367</v>
      </c>
      <c r="E50" s="214" t="s">
        <v>4685</v>
      </c>
      <c r="F50" s="215"/>
      <c r="G50" s="237" t="s">
        <v>10511</v>
      </c>
      <c r="H50" s="204"/>
    </row>
    <row r="51" spans="2:8" ht="45">
      <c r="B51" s="211" t="s">
        <v>10186</v>
      </c>
      <c r="C51" s="212" t="s">
        <v>10512</v>
      </c>
      <c r="D51" s="213" t="s">
        <v>1367</v>
      </c>
      <c r="E51" s="214" t="s">
        <v>4685</v>
      </c>
      <c r="F51" s="215"/>
      <c r="G51" s="237" t="s">
        <v>10513</v>
      </c>
      <c r="H51" s="204"/>
    </row>
    <row r="52" spans="2:8" ht="75">
      <c r="B52" s="211" t="s">
        <v>10189</v>
      </c>
      <c r="C52" s="212" t="s">
        <v>10514</v>
      </c>
      <c r="D52" s="213" t="s">
        <v>1367</v>
      </c>
      <c r="E52" s="214" t="s">
        <v>4685</v>
      </c>
      <c r="F52" s="215"/>
      <c r="G52" s="237" t="s">
        <v>10719</v>
      </c>
      <c r="H52" s="204"/>
    </row>
    <row r="53" spans="2:8" ht="45">
      <c r="B53" s="211" t="s">
        <v>10515</v>
      </c>
      <c r="C53" s="212" t="s">
        <v>10516</v>
      </c>
      <c r="D53" s="213" t="s">
        <v>1367</v>
      </c>
      <c r="E53" s="214" t="s">
        <v>4685</v>
      </c>
      <c r="F53" s="215"/>
      <c r="G53" s="237" t="s">
        <v>10517</v>
      </c>
      <c r="H53" s="204"/>
    </row>
    <row r="54" spans="2:8" ht="45">
      <c r="B54" s="211" t="s">
        <v>10194</v>
      </c>
      <c r="C54" s="212" t="s">
        <v>10518</v>
      </c>
      <c r="D54" s="213" t="s">
        <v>1367</v>
      </c>
      <c r="E54" s="214" t="s">
        <v>4685</v>
      </c>
      <c r="F54" s="215"/>
      <c r="G54" s="237" t="s">
        <v>10519</v>
      </c>
      <c r="H54" s="204"/>
    </row>
    <row r="55" spans="2:8" ht="45">
      <c r="B55" s="211" t="s">
        <v>10197</v>
      </c>
      <c r="C55" s="212" t="s">
        <v>10520</v>
      </c>
      <c r="D55" s="213" t="s">
        <v>1367</v>
      </c>
      <c r="E55" s="214" t="s">
        <v>4685</v>
      </c>
      <c r="F55" s="215"/>
      <c r="G55" s="237" t="s">
        <v>10720</v>
      </c>
      <c r="H55" s="204"/>
    </row>
    <row r="56" spans="2:8" ht="30">
      <c r="B56" s="211" t="s">
        <v>10521</v>
      </c>
      <c r="C56" s="212" t="s">
        <v>10522</v>
      </c>
      <c r="D56" s="213" t="s">
        <v>1389</v>
      </c>
      <c r="E56" s="214" t="s">
        <v>4685</v>
      </c>
      <c r="F56" s="215"/>
      <c r="G56" s="237" t="s">
        <v>9700</v>
      </c>
      <c r="H56" s="204"/>
    </row>
    <row r="57" spans="2:8" ht="45.75" thickBot="1">
      <c r="B57" s="211" t="s">
        <v>373</v>
      </c>
      <c r="C57" s="212" t="s">
        <v>10523</v>
      </c>
      <c r="D57" s="213" t="s">
        <v>1389</v>
      </c>
      <c r="E57" s="214" t="s">
        <v>4685</v>
      </c>
      <c r="F57" s="215"/>
      <c r="G57" s="237" t="s">
        <v>10524</v>
      </c>
      <c r="H57" s="204"/>
    </row>
    <row r="58" spans="2:8" ht="20.100000000000001" customHeight="1" thickBot="1">
      <c r="B58" s="201" t="s">
        <v>10525</v>
      </c>
      <c r="C58" s="202"/>
      <c r="D58" s="202"/>
      <c r="E58" s="202"/>
      <c r="F58" s="202"/>
      <c r="G58" s="203"/>
      <c r="H58" s="204"/>
    </row>
    <row r="59" spans="2:8">
      <c r="B59" s="205" t="s">
        <v>9830</v>
      </c>
      <c r="C59" s="206" t="s">
        <v>10526</v>
      </c>
      <c r="D59" s="207" t="s">
        <v>2277</v>
      </c>
      <c r="E59" s="208" t="s">
        <v>4671</v>
      </c>
      <c r="F59" s="209"/>
      <c r="G59" s="538"/>
      <c r="H59" s="204"/>
    </row>
    <row r="60" spans="2:8">
      <c r="B60" s="211" t="s">
        <v>9832</v>
      </c>
      <c r="C60" s="212" t="s">
        <v>10527</v>
      </c>
      <c r="D60" s="213" t="s">
        <v>2278</v>
      </c>
      <c r="E60" s="214" t="s">
        <v>1999</v>
      </c>
      <c r="F60" s="215"/>
      <c r="G60" s="237"/>
      <c r="H60" s="204"/>
    </row>
    <row r="61" spans="2:8">
      <c r="B61" s="259" t="s">
        <v>9834</v>
      </c>
      <c r="C61" s="260" t="s">
        <v>10528</v>
      </c>
      <c r="D61" s="261" t="s">
        <v>2277</v>
      </c>
      <c r="E61" s="262" t="s">
        <v>4671</v>
      </c>
      <c r="F61" s="263"/>
      <c r="G61" s="237" t="s">
        <v>9836</v>
      </c>
      <c r="H61" s="204"/>
    </row>
    <row r="62" spans="2:8">
      <c r="B62" s="259" t="s">
        <v>1128</v>
      </c>
      <c r="C62" s="260" t="s">
        <v>10529</v>
      </c>
      <c r="D62" s="261" t="s">
        <v>2278</v>
      </c>
      <c r="E62" s="262" t="s">
        <v>1999</v>
      </c>
      <c r="F62" s="263"/>
      <c r="G62" s="237"/>
      <c r="H62" s="204"/>
    </row>
    <row r="63" spans="2:8">
      <c r="B63" s="259" t="s">
        <v>9839</v>
      </c>
      <c r="C63" s="260" t="s">
        <v>10530</v>
      </c>
      <c r="D63" s="261" t="s">
        <v>2277</v>
      </c>
      <c r="E63" s="262" t="s">
        <v>4671</v>
      </c>
      <c r="F63" s="263"/>
      <c r="G63" s="237" t="s">
        <v>9841</v>
      </c>
      <c r="H63" s="204"/>
    </row>
    <row r="64" spans="2:8">
      <c r="B64" s="259" t="s">
        <v>1129</v>
      </c>
      <c r="C64" s="260" t="s">
        <v>10531</v>
      </c>
      <c r="D64" s="261" t="s">
        <v>2278</v>
      </c>
      <c r="E64" s="262" t="s">
        <v>1999</v>
      </c>
      <c r="F64" s="263"/>
      <c r="G64" s="237"/>
      <c r="H64" s="204"/>
    </row>
    <row r="65" spans="2:8">
      <c r="B65" s="211" t="s">
        <v>9844</v>
      </c>
      <c r="C65" s="212" t="s">
        <v>10532</v>
      </c>
      <c r="D65" s="261" t="s">
        <v>2277</v>
      </c>
      <c r="E65" s="262" t="s">
        <v>4671</v>
      </c>
      <c r="F65" s="263"/>
      <c r="G65" s="237" t="s">
        <v>9846</v>
      </c>
      <c r="H65" s="204"/>
    </row>
    <row r="66" spans="2:8">
      <c r="B66" s="259" t="s">
        <v>1130</v>
      </c>
      <c r="C66" s="260" t="s">
        <v>10533</v>
      </c>
      <c r="D66" s="261" t="s">
        <v>2278</v>
      </c>
      <c r="E66" s="262" t="s">
        <v>1999</v>
      </c>
      <c r="F66" s="263"/>
      <c r="G66" s="237"/>
      <c r="H66" s="204"/>
    </row>
    <row r="67" spans="2:8">
      <c r="B67" s="211" t="s">
        <v>9849</v>
      </c>
      <c r="C67" s="212" t="s">
        <v>10534</v>
      </c>
      <c r="D67" s="261" t="s">
        <v>2277</v>
      </c>
      <c r="E67" s="262" t="s">
        <v>4671</v>
      </c>
      <c r="F67" s="263"/>
      <c r="G67" s="237" t="s">
        <v>9851</v>
      </c>
      <c r="H67" s="204"/>
    </row>
    <row r="68" spans="2:8" ht="17.25" thickBot="1">
      <c r="B68" s="259" t="s">
        <v>1131</v>
      </c>
      <c r="C68" s="260" t="s">
        <v>10535</v>
      </c>
      <c r="D68" s="261" t="s">
        <v>2278</v>
      </c>
      <c r="E68" s="262" t="s">
        <v>1999</v>
      </c>
      <c r="F68" s="263"/>
      <c r="G68" s="237"/>
      <c r="H68" s="204"/>
    </row>
    <row r="69" spans="2:8">
      <c r="B69" s="249" t="s">
        <v>10536</v>
      </c>
      <c r="C69" s="250"/>
      <c r="D69" s="250"/>
      <c r="E69" s="250"/>
      <c r="F69" s="250"/>
      <c r="G69" s="251"/>
      <c r="H69" s="204"/>
    </row>
    <row r="70" spans="2:8" ht="17.25" thickBot="1">
      <c r="B70" s="252" t="s">
        <v>10537</v>
      </c>
      <c r="C70" s="253"/>
      <c r="D70" s="253"/>
      <c r="E70" s="253"/>
      <c r="F70" s="253"/>
      <c r="G70" s="254"/>
      <c r="H70" s="204"/>
    </row>
    <row r="71" spans="2:8" ht="195">
      <c r="B71" s="211" t="s">
        <v>10538</v>
      </c>
      <c r="C71" s="212" t="s">
        <v>10539</v>
      </c>
      <c r="D71" s="213" t="s">
        <v>1367</v>
      </c>
      <c r="E71" s="214" t="s">
        <v>1998</v>
      </c>
      <c r="F71" s="215" t="s">
        <v>4226</v>
      </c>
      <c r="G71" s="237" t="s">
        <v>10540</v>
      </c>
      <c r="H71" s="204"/>
    </row>
    <row r="72" spans="2:8" ht="75">
      <c r="B72" s="211" t="s">
        <v>698</v>
      </c>
      <c r="C72" s="212" t="s">
        <v>10541</v>
      </c>
      <c r="D72" s="213" t="s">
        <v>2329</v>
      </c>
      <c r="E72" s="214" t="s">
        <v>4671</v>
      </c>
      <c r="F72" s="215" t="s">
        <v>4261</v>
      </c>
      <c r="G72" s="237" t="s">
        <v>10542</v>
      </c>
      <c r="H72" s="204"/>
    </row>
    <row r="73" spans="2:8" ht="30">
      <c r="B73" s="211" t="s">
        <v>10543</v>
      </c>
      <c r="C73" s="212" t="s">
        <v>10544</v>
      </c>
      <c r="D73" s="213" t="s">
        <v>2228</v>
      </c>
      <c r="E73" s="214" t="s">
        <v>6913</v>
      </c>
      <c r="F73" s="215"/>
      <c r="G73" s="237" t="s">
        <v>10545</v>
      </c>
      <c r="H73" s="204"/>
    </row>
    <row r="74" spans="2:8">
      <c r="B74" s="211" t="s">
        <v>10546</v>
      </c>
      <c r="C74" s="212" t="s">
        <v>10547</v>
      </c>
      <c r="D74" s="213" t="s">
        <v>1526</v>
      </c>
      <c r="E74" s="214" t="s">
        <v>4671</v>
      </c>
      <c r="F74" s="215"/>
      <c r="G74" s="237"/>
      <c r="H74" s="204"/>
    </row>
    <row r="75" spans="2:8">
      <c r="B75" s="211" t="s">
        <v>10548</v>
      </c>
      <c r="C75" s="212" t="s">
        <v>10549</v>
      </c>
      <c r="D75" s="213" t="s">
        <v>2234</v>
      </c>
      <c r="E75" s="214" t="s">
        <v>1357</v>
      </c>
      <c r="F75" s="215"/>
      <c r="G75" s="237"/>
      <c r="H75" s="204"/>
    </row>
    <row r="76" spans="2:8">
      <c r="B76" s="211" t="s">
        <v>702</v>
      </c>
      <c r="C76" s="212" t="s">
        <v>10550</v>
      </c>
      <c r="D76" s="213" t="s">
        <v>2239</v>
      </c>
      <c r="E76" s="214" t="s">
        <v>4671</v>
      </c>
      <c r="F76" s="215"/>
      <c r="G76" s="237"/>
      <c r="H76" s="204"/>
    </row>
    <row r="77" spans="2:8">
      <c r="B77" s="211" t="s">
        <v>10551</v>
      </c>
      <c r="C77" s="212" t="s">
        <v>10552</v>
      </c>
      <c r="D77" s="213" t="s">
        <v>1589</v>
      </c>
      <c r="E77" s="214" t="s">
        <v>4685</v>
      </c>
      <c r="F77" s="215"/>
      <c r="G77" s="237"/>
      <c r="H77" s="204"/>
    </row>
    <row r="78" spans="2:8" ht="45">
      <c r="B78" s="259" t="s">
        <v>10553</v>
      </c>
      <c r="C78" s="260" t="s">
        <v>10554</v>
      </c>
      <c r="D78" s="261" t="s">
        <v>2326</v>
      </c>
      <c r="E78" s="262" t="s">
        <v>1858</v>
      </c>
      <c r="F78" s="263"/>
      <c r="G78" s="351" t="s">
        <v>9866</v>
      </c>
      <c r="H78" s="204"/>
    </row>
    <row r="79" spans="2:8" ht="60">
      <c r="B79" s="211" t="s">
        <v>10555</v>
      </c>
      <c r="C79" s="212" t="s">
        <v>10556</v>
      </c>
      <c r="D79" s="213" t="s">
        <v>2234</v>
      </c>
      <c r="E79" s="214" t="s">
        <v>2337</v>
      </c>
      <c r="F79" s="215"/>
      <c r="G79" s="237" t="s">
        <v>10721</v>
      </c>
      <c r="H79" s="204"/>
    </row>
    <row r="80" spans="2:8" ht="90">
      <c r="B80" s="211" t="s">
        <v>10557</v>
      </c>
      <c r="C80" s="212" t="s">
        <v>10558</v>
      </c>
      <c r="D80" s="261" t="s">
        <v>1526</v>
      </c>
      <c r="E80" s="214" t="s">
        <v>2337</v>
      </c>
      <c r="F80" s="215"/>
      <c r="G80" s="237" t="s">
        <v>10559</v>
      </c>
      <c r="H80" s="204"/>
    </row>
    <row r="81" spans="2:8" ht="90">
      <c r="B81" s="211" t="s">
        <v>10560</v>
      </c>
      <c r="C81" s="212" t="s">
        <v>10561</v>
      </c>
      <c r="D81" s="261" t="s">
        <v>1526</v>
      </c>
      <c r="E81" s="214" t="s">
        <v>2337</v>
      </c>
      <c r="F81" s="215"/>
      <c r="G81" s="237" t="s">
        <v>10562</v>
      </c>
      <c r="H81" s="204"/>
    </row>
    <row r="82" spans="2:8" ht="90">
      <c r="B82" s="211" t="s">
        <v>10563</v>
      </c>
      <c r="C82" s="212" t="s">
        <v>10564</v>
      </c>
      <c r="D82" s="213" t="s">
        <v>2235</v>
      </c>
      <c r="E82" s="214" t="s">
        <v>2337</v>
      </c>
      <c r="F82" s="215"/>
      <c r="G82" s="237" t="s">
        <v>10722</v>
      </c>
      <c r="H82" s="204"/>
    </row>
    <row r="83" spans="2:8" ht="105">
      <c r="B83" s="259" t="s">
        <v>10565</v>
      </c>
      <c r="C83" s="260" t="s">
        <v>10566</v>
      </c>
      <c r="D83" s="261" t="s">
        <v>1526</v>
      </c>
      <c r="E83" s="262" t="s">
        <v>2337</v>
      </c>
      <c r="F83" s="263"/>
      <c r="G83" s="351" t="s">
        <v>10723</v>
      </c>
      <c r="H83" s="204"/>
    </row>
    <row r="84" spans="2:8" ht="75">
      <c r="B84" s="211" t="s">
        <v>10567</v>
      </c>
      <c r="C84" s="212" t="s">
        <v>10568</v>
      </c>
      <c r="D84" s="213" t="s">
        <v>1372</v>
      </c>
      <c r="E84" s="214" t="s">
        <v>2337</v>
      </c>
      <c r="F84" s="215" t="s">
        <v>4226</v>
      </c>
      <c r="G84" s="237" t="s">
        <v>10569</v>
      </c>
      <c r="H84" s="204"/>
    </row>
    <row r="85" spans="2:8" ht="60">
      <c r="B85" s="211" t="s">
        <v>10570</v>
      </c>
      <c r="C85" s="212" t="s">
        <v>10571</v>
      </c>
      <c r="D85" s="213" t="s">
        <v>1372</v>
      </c>
      <c r="E85" s="214" t="s">
        <v>2337</v>
      </c>
      <c r="F85" s="215"/>
      <c r="G85" s="237" t="s">
        <v>10572</v>
      </c>
      <c r="H85" s="204"/>
    </row>
    <row r="86" spans="2:8" ht="75">
      <c r="B86" s="211" t="s">
        <v>10573</v>
      </c>
      <c r="C86" s="212" t="s">
        <v>10574</v>
      </c>
      <c r="D86" s="213" t="s">
        <v>1367</v>
      </c>
      <c r="E86" s="214" t="s">
        <v>1998</v>
      </c>
      <c r="F86" s="215"/>
      <c r="G86" s="237" t="s">
        <v>10696</v>
      </c>
      <c r="H86" s="204"/>
    </row>
    <row r="87" spans="2:8" ht="45">
      <c r="B87" s="211" t="s">
        <v>813</v>
      </c>
      <c r="C87" s="212" t="s">
        <v>10575</v>
      </c>
      <c r="D87" s="213" t="s">
        <v>1567</v>
      </c>
      <c r="E87" s="214" t="s">
        <v>4685</v>
      </c>
      <c r="F87" s="215"/>
      <c r="G87" s="237" t="s">
        <v>10576</v>
      </c>
      <c r="H87" s="204"/>
    </row>
    <row r="88" spans="2:8" ht="105">
      <c r="B88" s="211" t="s">
        <v>10577</v>
      </c>
      <c r="C88" s="212" t="s">
        <v>10578</v>
      </c>
      <c r="D88" s="213" t="s">
        <v>1393</v>
      </c>
      <c r="E88" s="214" t="s">
        <v>1998</v>
      </c>
      <c r="F88" s="215"/>
      <c r="G88" s="237" t="s">
        <v>10724</v>
      </c>
      <c r="H88" s="204"/>
    </row>
    <row r="89" spans="2:8" ht="60">
      <c r="B89" s="211" t="s">
        <v>10579</v>
      </c>
      <c r="C89" s="212" t="s">
        <v>10580</v>
      </c>
      <c r="D89" s="213" t="s">
        <v>1612</v>
      </c>
      <c r="E89" s="214" t="s">
        <v>2244</v>
      </c>
      <c r="F89" s="215"/>
      <c r="G89" s="237" t="s">
        <v>2297</v>
      </c>
      <c r="H89" s="204"/>
    </row>
    <row r="90" spans="2:8" ht="135">
      <c r="B90" s="211" t="s">
        <v>10581</v>
      </c>
      <c r="C90" s="212" t="s">
        <v>10582</v>
      </c>
      <c r="D90" s="213" t="s">
        <v>2361</v>
      </c>
      <c r="E90" s="214" t="s">
        <v>1998</v>
      </c>
      <c r="F90" s="215"/>
      <c r="G90" s="237" t="s">
        <v>10832</v>
      </c>
      <c r="H90" s="204"/>
    </row>
    <row r="91" spans="2:8" ht="105">
      <c r="B91" s="211" t="s">
        <v>814</v>
      </c>
      <c r="C91" s="212" t="s">
        <v>10583</v>
      </c>
      <c r="D91" s="213" t="s">
        <v>1367</v>
      </c>
      <c r="E91" s="214" t="s">
        <v>4685</v>
      </c>
      <c r="F91" s="215"/>
      <c r="G91" s="237" t="s">
        <v>10725</v>
      </c>
      <c r="H91" s="204"/>
    </row>
    <row r="92" spans="2:8" ht="105">
      <c r="B92" s="211" t="s">
        <v>815</v>
      </c>
      <c r="C92" s="212" t="s">
        <v>10584</v>
      </c>
      <c r="D92" s="213" t="s">
        <v>1367</v>
      </c>
      <c r="E92" s="214" t="s">
        <v>4685</v>
      </c>
      <c r="F92" s="215"/>
      <c r="G92" s="237" t="s">
        <v>10726</v>
      </c>
      <c r="H92" s="204"/>
    </row>
    <row r="93" spans="2:8" ht="120">
      <c r="B93" s="235" t="s">
        <v>10585</v>
      </c>
      <c r="C93" s="212" t="s">
        <v>10586</v>
      </c>
      <c r="D93" s="340" t="s">
        <v>2242</v>
      </c>
      <c r="E93" s="4" t="s">
        <v>4685</v>
      </c>
      <c r="F93" s="236"/>
      <c r="G93" s="435" t="s">
        <v>10587</v>
      </c>
      <c r="H93" s="238"/>
    </row>
    <row r="94" spans="2:8" ht="135">
      <c r="B94" s="235" t="s">
        <v>10588</v>
      </c>
      <c r="C94" s="212" t="s">
        <v>10589</v>
      </c>
      <c r="D94" s="213" t="s">
        <v>2242</v>
      </c>
      <c r="E94" s="4" t="s">
        <v>4685</v>
      </c>
      <c r="F94" s="236"/>
      <c r="G94" s="237" t="s">
        <v>10590</v>
      </c>
      <c r="H94" s="238"/>
    </row>
    <row r="95" spans="2:8" ht="120">
      <c r="B95" s="211" t="s">
        <v>10591</v>
      </c>
      <c r="C95" s="212" t="s">
        <v>10592</v>
      </c>
      <c r="D95" s="213" t="s">
        <v>2241</v>
      </c>
      <c r="E95" s="214" t="s">
        <v>4685</v>
      </c>
      <c r="F95" s="215"/>
      <c r="G95" s="237" t="s">
        <v>10593</v>
      </c>
      <c r="H95" s="204"/>
    </row>
    <row r="96" spans="2:8" ht="150">
      <c r="B96" s="211" t="s">
        <v>316</v>
      </c>
      <c r="C96" s="212" t="s">
        <v>10594</v>
      </c>
      <c r="D96" s="213" t="s">
        <v>2241</v>
      </c>
      <c r="E96" s="214" t="s">
        <v>4685</v>
      </c>
      <c r="F96" s="215"/>
      <c r="G96" s="237" t="s">
        <v>10595</v>
      </c>
      <c r="H96" s="204"/>
    </row>
    <row r="97" spans="2:8" ht="45">
      <c r="B97" s="211" t="s">
        <v>10596</v>
      </c>
      <c r="C97" s="212" t="s">
        <v>10597</v>
      </c>
      <c r="D97" s="213" t="s">
        <v>1574</v>
      </c>
      <c r="E97" s="214" t="s">
        <v>2337</v>
      </c>
      <c r="F97" s="215"/>
      <c r="G97" s="237" t="s">
        <v>10727</v>
      </c>
      <c r="H97" s="204"/>
    </row>
    <row r="98" spans="2:8" ht="75">
      <c r="B98" s="211" t="s">
        <v>10598</v>
      </c>
      <c r="C98" s="212" t="s">
        <v>10599</v>
      </c>
      <c r="D98" s="213" t="s">
        <v>1367</v>
      </c>
      <c r="E98" s="214" t="s">
        <v>1998</v>
      </c>
      <c r="F98" s="215"/>
      <c r="G98" s="237" t="s">
        <v>10728</v>
      </c>
      <c r="H98" s="204"/>
    </row>
    <row r="99" spans="2:8" ht="60">
      <c r="B99" s="211" t="s">
        <v>10600</v>
      </c>
      <c r="C99" s="212" t="s">
        <v>10601</v>
      </c>
      <c r="D99" s="213" t="s">
        <v>1367</v>
      </c>
      <c r="E99" s="214" t="s">
        <v>1998</v>
      </c>
      <c r="F99" s="215"/>
      <c r="G99" s="237" t="s">
        <v>10602</v>
      </c>
      <c r="H99" s="204"/>
    </row>
    <row r="100" spans="2:8" ht="90">
      <c r="B100" s="211" t="s">
        <v>10217</v>
      </c>
      <c r="C100" s="212" t="s">
        <v>10603</v>
      </c>
      <c r="D100" s="213" t="s">
        <v>1567</v>
      </c>
      <c r="E100" s="214" t="s">
        <v>1998</v>
      </c>
      <c r="F100" s="215"/>
      <c r="G100" s="237" t="s">
        <v>10604</v>
      </c>
      <c r="H100" s="204"/>
    </row>
    <row r="101" spans="2:8" ht="90">
      <c r="B101" s="211" t="s">
        <v>10218</v>
      </c>
      <c r="C101" s="212" t="s">
        <v>10605</v>
      </c>
      <c r="D101" s="213" t="s">
        <v>1367</v>
      </c>
      <c r="E101" s="214" t="s">
        <v>1998</v>
      </c>
      <c r="F101" s="215"/>
      <c r="G101" s="237" t="s">
        <v>10729</v>
      </c>
      <c r="H101" s="204"/>
    </row>
    <row r="102" spans="2:8" ht="17.25" thickBot="1">
      <c r="B102" s="218" t="s">
        <v>10606</v>
      </c>
      <c r="C102" s="219" t="s">
        <v>10607</v>
      </c>
      <c r="D102" s="220" t="s">
        <v>2275</v>
      </c>
      <c r="E102" s="221" t="s">
        <v>6913</v>
      </c>
      <c r="F102" s="222"/>
      <c r="G102" s="542"/>
      <c r="H102" s="204"/>
    </row>
    <row r="103" spans="2:8">
      <c r="B103" s="249" t="s">
        <v>10608</v>
      </c>
      <c r="C103" s="250"/>
      <c r="D103" s="250"/>
      <c r="E103" s="250"/>
      <c r="F103" s="250"/>
      <c r="G103" s="251"/>
      <c r="H103" s="204"/>
    </row>
    <row r="104" spans="2:8" ht="17.25" thickBot="1">
      <c r="B104" s="252" t="s">
        <v>10609</v>
      </c>
      <c r="C104" s="253"/>
      <c r="D104" s="253"/>
      <c r="E104" s="253"/>
      <c r="F104" s="253"/>
      <c r="G104" s="254"/>
      <c r="H104" s="204"/>
    </row>
    <row r="105" spans="2:8" ht="255">
      <c r="B105" s="259" t="s">
        <v>396</v>
      </c>
      <c r="C105" s="260" t="s">
        <v>10610</v>
      </c>
      <c r="D105" s="261" t="s">
        <v>1367</v>
      </c>
      <c r="E105" s="262" t="s">
        <v>4685</v>
      </c>
      <c r="F105" s="263"/>
      <c r="G105" s="351" t="s">
        <v>10611</v>
      </c>
      <c r="H105" s="204"/>
    </row>
    <row r="106" spans="2:8" ht="150">
      <c r="B106" s="211" t="s">
        <v>517</v>
      </c>
      <c r="C106" s="212" t="s">
        <v>10612</v>
      </c>
      <c r="D106" s="213" t="s">
        <v>1367</v>
      </c>
      <c r="E106" s="214" t="s">
        <v>4685</v>
      </c>
      <c r="F106" s="215" t="s">
        <v>4226</v>
      </c>
      <c r="G106" s="237" t="s">
        <v>10613</v>
      </c>
      <c r="H106" s="204"/>
    </row>
    <row r="107" spans="2:8" ht="75">
      <c r="B107" s="211" t="s">
        <v>10614</v>
      </c>
      <c r="C107" s="212" t="s">
        <v>10615</v>
      </c>
      <c r="D107" s="213" t="s">
        <v>2329</v>
      </c>
      <c r="E107" s="214" t="s">
        <v>4671</v>
      </c>
      <c r="F107" s="215" t="s">
        <v>4261</v>
      </c>
      <c r="G107" s="237" t="s">
        <v>10616</v>
      </c>
      <c r="H107" s="204"/>
    </row>
    <row r="108" spans="2:8" ht="75">
      <c r="B108" s="211" t="s">
        <v>10617</v>
      </c>
      <c r="C108" s="212" t="s">
        <v>10618</v>
      </c>
      <c r="D108" s="213" t="s">
        <v>2228</v>
      </c>
      <c r="E108" s="214" t="s">
        <v>6913</v>
      </c>
      <c r="F108" s="215"/>
      <c r="G108" s="237" t="s">
        <v>10619</v>
      </c>
      <c r="H108" s="204"/>
    </row>
    <row r="109" spans="2:8" ht="16.5" customHeight="1">
      <c r="B109" s="211" t="s">
        <v>10620</v>
      </c>
      <c r="C109" s="212" t="s">
        <v>10621</v>
      </c>
      <c r="D109" s="213" t="s">
        <v>1526</v>
      </c>
      <c r="E109" s="214" t="s">
        <v>4671</v>
      </c>
      <c r="F109" s="215"/>
      <c r="G109" s="618" t="s">
        <v>10622</v>
      </c>
      <c r="H109" s="204"/>
    </row>
    <row r="110" spans="2:8">
      <c r="B110" s="211" t="s">
        <v>10623</v>
      </c>
      <c r="C110" s="212" t="s">
        <v>10624</v>
      </c>
      <c r="D110" s="213" t="s">
        <v>2234</v>
      </c>
      <c r="E110" s="214" t="s">
        <v>1357</v>
      </c>
      <c r="F110" s="215"/>
      <c r="G110" s="610"/>
      <c r="H110" s="204"/>
    </row>
    <row r="111" spans="2:8">
      <c r="B111" s="211" t="s">
        <v>397</v>
      </c>
      <c r="C111" s="212" t="s">
        <v>10625</v>
      </c>
      <c r="D111" s="213" t="s">
        <v>2239</v>
      </c>
      <c r="E111" s="214" t="s">
        <v>4671</v>
      </c>
      <c r="F111" s="215"/>
      <c r="G111" s="610"/>
      <c r="H111" s="204"/>
    </row>
    <row r="112" spans="2:8">
      <c r="B112" s="211" t="s">
        <v>10626</v>
      </c>
      <c r="C112" s="212" t="s">
        <v>10627</v>
      </c>
      <c r="D112" s="213" t="s">
        <v>1589</v>
      </c>
      <c r="E112" s="214" t="s">
        <v>4685</v>
      </c>
      <c r="F112" s="215"/>
      <c r="G112" s="612"/>
      <c r="H112" s="204"/>
    </row>
    <row r="113" spans="2:8" ht="45">
      <c r="B113" s="259" t="s">
        <v>409</v>
      </c>
      <c r="C113" s="260" t="s">
        <v>10628</v>
      </c>
      <c r="D113" s="261" t="s">
        <v>2326</v>
      </c>
      <c r="E113" s="262" t="s">
        <v>1858</v>
      </c>
      <c r="F113" s="263"/>
      <c r="G113" s="351" t="s">
        <v>10629</v>
      </c>
      <c r="H113" s="204"/>
    </row>
    <row r="114" spans="2:8" ht="120">
      <c r="B114" s="211" t="s">
        <v>10630</v>
      </c>
      <c r="C114" s="212" t="s">
        <v>10631</v>
      </c>
      <c r="D114" s="213" t="s">
        <v>2234</v>
      </c>
      <c r="E114" s="214" t="s">
        <v>2337</v>
      </c>
      <c r="F114" s="215"/>
      <c r="G114" s="237" t="s">
        <v>10697</v>
      </c>
      <c r="H114" s="204"/>
    </row>
    <row r="115" spans="2:8" ht="165">
      <c r="B115" s="211" t="s">
        <v>9964</v>
      </c>
      <c r="C115" s="212" t="s">
        <v>10632</v>
      </c>
      <c r="D115" s="261" t="s">
        <v>1526</v>
      </c>
      <c r="E115" s="214" t="s">
        <v>2337</v>
      </c>
      <c r="F115" s="215"/>
      <c r="G115" s="237" t="s">
        <v>10698</v>
      </c>
      <c r="H115" s="204"/>
    </row>
    <row r="116" spans="2:8" ht="165">
      <c r="B116" s="211" t="s">
        <v>9966</v>
      </c>
      <c r="C116" s="212" t="s">
        <v>10633</v>
      </c>
      <c r="D116" s="261" t="s">
        <v>1526</v>
      </c>
      <c r="E116" s="214" t="s">
        <v>2337</v>
      </c>
      <c r="F116" s="215"/>
      <c r="G116" s="237" t="s">
        <v>10699</v>
      </c>
      <c r="H116" s="204"/>
    </row>
    <row r="117" spans="2:8" ht="135">
      <c r="B117" s="211" t="s">
        <v>220</v>
      </c>
      <c r="C117" s="212" t="s">
        <v>10634</v>
      </c>
      <c r="D117" s="213" t="s">
        <v>2235</v>
      </c>
      <c r="E117" s="214" t="s">
        <v>2337</v>
      </c>
      <c r="F117" s="215"/>
      <c r="G117" s="237" t="s">
        <v>10700</v>
      </c>
      <c r="H117" s="204"/>
    </row>
    <row r="118" spans="2:8" ht="150">
      <c r="B118" s="259" t="s">
        <v>10635</v>
      </c>
      <c r="C118" s="260" t="s">
        <v>10636</v>
      </c>
      <c r="D118" s="261" t="s">
        <v>1526</v>
      </c>
      <c r="E118" s="262" t="s">
        <v>2337</v>
      </c>
      <c r="F118" s="263"/>
      <c r="G118" s="351" t="s">
        <v>10701</v>
      </c>
      <c r="H118" s="204"/>
    </row>
    <row r="119" spans="2:8" ht="90">
      <c r="B119" s="211" t="s">
        <v>10637</v>
      </c>
      <c r="C119" s="212" t="s">
        <v>10638</v>
      </c>
      <c r="D119" s="213" t="s">
        <v>1372</v>
      </c>
      <c r="E119" s="214" t="s">
        <v>2337</v>
      </c>
      <c r="F119" s="215"/>
      <c r="G119" s="237" t="s">
        <v>10702</v>
      </c>
      <c r="H119" s="204"/>
    </row>
    <row r="120" spans="2:8" ht="90">
      <c r="B120" s="211" t="s">
        <v>10639</v>
      </c>
      <c r="C120" s="212" t="s">
        <v>10640</v>
      </c>
      <c r="D120" s="213" t="s">
        <v>1372</v>
      </c>
      <c r="E120" s="214" t="s">
        <v>2337</v>
      </c>
      <c r="F120" s="215"/>
      <c r="G120" s="237" t="s">
        <v>10703</v>
      </c>
      <c r="H120" s="204"/>
    </row>
    <row r="121" spans="2:8" ht="90">
      <c r="B121" s="211" t="s">
        <v>9972</v>
      </c>
      <c r="C121" s="212" t="s">
        <v>10641</v>
      </c>
      <c r="D121" s="213" t="s">
        <v>1367</v>
      </c>
      <c r="E121" s="214" t="s">
        <v>1998</v>
      </c>
      <c r="F121" s="215"/>
      <c r="G121" s="237" t="s">
        <v>10704</v>
      </c>
      <c r="H121" s="204"/>
    </row>
    <row r="122" spans="2:8" ht="60">
      <c r="B122" s="211" t="s">
        <v>9974</v>
      </c>
      <c r="C122" s="212" t="s">
        <v>10642</v>
      </c>
      <c r="D122" s="213" t="s">
        <v>1567</v>
      </c>
      <c r="E122" s="214" t="s">
        <v>4685</v>
      </c>
      <c r="F122" s="215"/>
      <c r="G122" s="237" t="s">
        <v>10643</v>
      </c>
      <c r="H122" s="204"/>
    </row>
    <row r="123" spans="2:8" ht="60">
      <c r="B123" s="211" t="s">
        <v>9977</v>
      </c>
      <c r="C123" s="212" t="s">
        <v>10644</v>
      </c>
      <c r="D123" s="213" t="s">
        <v>1393</v>
      </c>
      <c r="E123" s="214" t="s">
        <v>1998</v>
      </c>
      <c r="F123" s="215"/>
      <c r="G123" s="237" t="s">
        <v>10705</v>
      </c>
      <c r="H123" s="204"/>
    </row>
    <row r="124" spans="2:8" ht="60">
      <c r="B124" s="211" t="s">
        <v>37</v>
      </c>
      <c r="C124" s="212" t="s">
        <v>10645</v>
      </c>
      <c r="D124" s="213" t="s">
        <v>1662</v>
      </c>
      <c r="E124" s="214" t="s">
        <v>2244</v>
      </c>
      <c r="F124" s="215"/>
      <c r="G124" s="237" t="s">
        <v>2297</v>
      </c>
      <c r="H124" s="204"/>
    </row>
    <row r="125" spans="2:8" ht="135">
      <c r="B125" s="211" t="s">
        <v>38</v>
      </c>
      <c r="C125" s="212" t="s">
        <v>10646</v>
      </c>
      <c r="D125" s="213" t="s">
        <v>2298</v>
      </c>
      <c r="E125" s="214" t="s">
        <v>4685</v>
      </c>
      <c r="F125" s="215"/>
      <c r="G125" s="237" t="s">
        <v>10825</v>
      </c>
      <c r="H125" s="204"/>
    </row>
    <row r="126" spans="2:8" ht="90">
      <c r="B126" s="211" t="s">
        <v>9979</v>
      </c>
      <c r="C126" s="212" t="s">
        <v>10647</v>
      </c>
      <c r="D126" s="213" t="s">
        <v>1367</v>
      </c>
      <c r="E126" s="214" t="s">
        <v>4685</v>
      </c>
      <c r="F126" s="215"/>
      <c r="G126" s="237" t="s">
        <v>10706</v>
      </c>
      <c r="H126" s="204"/>
    </row>
    <row r="127" spans="2:8" ht="90">
      <c r="B127" s="211" t="s">
        <v>9981</v>
      </c>
      <c r="C127" s="212" t="s">
        <v>10648</v>
      </c>
      <c r="D127" s="213" t="s">
        <v>1367</v>
      </c>
      <c r="E127" s="214" t="s">
        <v>4685</v>
      </c>
      <c r="F127" s="215"/>
      <c r="G127" s="237" t="s">
        <v>10707</v>
      </c>
      <c r="H127" s="204"/>
    </row>
    <row r="128" spans="2:8" ht="120">
      <c r="B128" s="259" t="s">
        <v>9983</v>
      </c>
      <c r="C128" s="260" t="s">
        <v>10649</v>
      </c>
      <c r="D128" s="261" t="s">
        <v>2236</v>
      </c>
      <c r="E128" s="262" t="s">
        <v>1443</v>
      </c>
      <c r="F128" s="263"/>
      <c r="G128" s="351" t="s">
        <v>10708</v>
      </c>
      <c r="H128" s="204"/>
    </row>
    <row r="129" spans="1:8" ht="105">
      <c r="B129" s="235" t="s">
        <v>224</v>
      </c>
      <c r="C129" s="212" t="s">
        <v>10650</v>
      </c>
      <c r="D129" s="213" t="s">
        <v>2242</v>
      </c>
      <c r="E129" s="4" t="s">
        <v>4685</v>
      </c>
      <c r="F129" s="236"/>
      <c r="G129" s="435" t="s">
        <v>9986</v>
      </c>
      <c r="H129" s="238"/>
    </row>
    <row r="130" spans="1:8" ht="150">
      <c r="B130" s="235" t="s">
        <v>9987</v>
      </c>
      <c r="C130" s="212" t="s">
        <v>10651</v>
      </c>
      <c r="D130" s="213" t="s">
        <v>2242</v>
      </c>
      <c r="E130" s="4" t="s">
        <v>4685</v>
      </c>
      <c r="F130" s="236"/>
      <c r="G130" s="237" t="s">
        <v>10652</v>
      </c>
      <c r="H130" s="238"/>
    </row>
    <row r="131" spans="1:8" ht="120">
      <c r="B131" s="211" t="s">
        <v>225</v>
      </c>
      <c r="C131" s="212" t="s">
        <v>10653</v>
      </c>
      <c r="D131" s="213" t="s">
        <v>2241</v>
      </c>
      <c r="E131" s="214" t="s">
        <v>4685</v>
      </c>
      <c r="F131" s="215"/>
      <c r="G131" s="237" t="s">
        <v>10654</v>
      </c>
      <c r="H131" s="204"/>
    </row>
    <row r="132" spans="1:8" ht="150">
      <c r="B132" s="211" t="s">
        <v>275</v>
      </c>
      <c r="C132" s="212" t="s">
        <v>10655</v>
      </c>
      <c r="D132" s="213" t="s">
        <v>2241</v>
      </c>
      <c r="E132" s="214" t="s">
        <v>4685</v>
      </c>
      <c r="F132" s="215"/>
      <c r="G132" s="237" t="s">
        <v>10656</v>
      </c>
      <c r="H132" s="204"/>
    </row>
    <row r="133" spans="1:8" ht="30">
      <c r="B133" s="211" t="s">
        <v>10657</v>
      </c>
      <c r="C133" s="212" t="s">
        <v>10658</v>
      </c>
      <c r="D133" s="213" t="s">
        <v>1574</v>
      </c>
      <c r="E133" s="214" t="s">
        <v>2337</v>
      </c>
      <c r="F133" s="215"/>
      <c r="G133" s="237" t="s">
        <v>10730</v>
      </c>
      <c r="H133" s="204"/>
    </row>
    <row r="134" spans="1:8">
      <c r="B134" s="211" t="s">
        <v>7174</v>
      </c>
      <c r="C134" s="212" t="s">
        <v>10659</v>
      </c>
      <c r="D134" s="213" t="s">
        <v>1397</v>
      </c>
      <c r="E134" s="214" t="s">
        <v>1999</v>
      </c>
      <c r="F134" s="215"/>
      <c r="G134" s="237"/>
      <c r="H134" s="204"/>
    </row>
    <row r="135" spans="1:8">
      <c r="B135" s="211" t="s">
        <v>7176</v>
      </c>
      <c r="C135" s="212" t="s">
        <v>10660</v>
      </c>
      <c r="D135" s="213" t="s">
        <v>1397</v>
      </c>
      <c r="E135" s="214" t="s">
        <v>1999</v>
      </c>
      <c r="F135" s="215"/>
      <c r="G135" s="237"/>
      <c r="H135" s="204"/>
    </row>
    <row r="136" spans="1:8" ht="17.25" thickBot="1">
      <c r="B136" s="259" t="s">
        <v>10661</v>
      </c>
      <c r="C136" s="260" t="s">
        <v>10662</v>
      </c>
      <c r="D136" s="261" t="s">
        <v>2275</v>
      </c>
      <c r="E136" s="262" t="s">
        <v>6913</v>
      </c>
      <c r="F136" s="263"/>
      <c r="G136" s="351"/>
      <c r="H136" s="204"/>
    </row>
    <row r="137" spans="1:8" ht="17.25" thickBot="1">
      <c r="B137" s="249" t="s">
        <v>9995</v>
      </c>
      <c r="C137" s="250"/>
      <c r="D137" s="250"/>
      <c r="E137" s="250"/>
      <c r="F137" s="250"/>
      <c r="G137" s="251"/>
      <c r="H137" s="204"/>
    </row>
    <row r="138" spans="1:8" ht="60">
      <c r="B138" s="205" t="s">
        <v>1179</v>
      </c>
      <c r="C138" s="206" t="s">
        <v>10663</v>
      </c>
      <c r="D138" s="207" t="s">
        <v>1367</v>
      </c>
      <c r="E138" s="208" t="s">
        <v>4685</v>
      </c>
      <c r="F138" s="209" t="s">
        <v>4226</v>
      </c>
      <c r="G138" s="538" t="s">
        <v>10664</v>
      </c>
      <c r="H138" s="204"/>
    </row>
    <row r="139" spans="1:8" ht="30.75" thickBot="1">
      <c r="B139" s="211" t="s">
        <v>1180</v>
      </c>
      <c r="C139" s="212" t="s">
        <v>10665</v>
      </c>
      <c r="D139" s="213" t="s">
        <v>2251</v>
      </c>
      <c r="E139" s="214" t="s">
        <v>1999</v>
      </c>
      <c r="F139" s="215" t="s">
        <v>4226</v>
      </c>
      <c r="G139" s="237" t="s">
        <v>10666</v>
      </c>
      <c r="H139" s="204"/>
    </row>
    <row r="140" spans="1:8">
      <c r="A140" s="243"/>
      <c r="B140" s="272"/>
      <c r="C140" s="273"/>
      <c r="D140" s="274"/>
      <c r="E140" s="227"/>
      <c r="F140" s="227"/>
      <c r="G140" s="276"/>
      <c r="H140" s="277"/>
    </row>
    <row r="141" spans="1:8" ht="17.25" thickBot="1">
      <c r="A141" s="243"/>
      <c r="B141" s="278"/>
      <c r="C141" s="279"/>
      <c r="D141" s="280"/>
      <c r="E141" s="281"/>
      <c r="F141" s="281"/>
      <c r="G141" s="283"/>
      <c r="H141" s="277"/>
    </row>
    <row r="142" spans="1:8" ht="18.75">
      <c r="B142" s="368" t="s">
        <v>10667</v>
      </c>
      <c r="C142" s="369"/>
      <c r="D142" s="369"/>
      <c r="E142" s="369"/>
      <c r="F142" s="369"/>
      <c r="G142" s="570"/>
      <c r="H142" s="204"/>
    </row>
    <row r="143" spans="1:8">
      <c r="B143" s="336" t="s">
        <v>10668</v>
      </c>
      <c r="C143" s="337"/>
      <c r="D143" s="337"/>
      <c r="E143" s="337"/>
      <c r="F143" s="337"/>
      <c r="G143" s="338"/>
      <c r="H143" s="204"/>
    </row>
    <row r="144" spans="1:8">
      <c r="B144" s="323" t="s">
        <v>2372</v>
      </c>
      <c r="C144" s="324" t="s">
        <v>10669</v>
      </c>
      <c r="D144" s="439"/>
      <c r="E144" s="324"/>
      <c r="F144" s="324"/>
      <c r="G144" s="571"/>
      <c r="H144" s="204"/>
    </row>
    <row r="145" spans="2:8">
      <c r="B145" s="323" t="s">
        <v>3184</v>
      </c>
      <c r="C145" s="324"/>
      <c r="D145" s="324"/>
      <c r="E145" s="324"/>
      <c r="F145" s="324"/>
      <c r="G145" s="325"/>
      <c r="H145" s="204"/>
    </row>
    <row r="146" spans="2:8">
      <c r="B146" s="323" t="s">
        <v>3185</v>
      </c>
      <c r="C146" s="324"/>
      <c r="D146" s="324"/>
      <c r="E146" s="324"/>
      <c r="F146" s="324"/>
      <c r="G146" s="325"/>
      <c r="H146" s="204"/>
    </row>
    <row r="147" spans="2:8">
      <c r="B147" s="323" t="s">
        <v>3186</v>
      </c>
      <c r="C147" s="324"/>
      <c r="D147" s="324"/>
      <c r="E147" s="324"/>
      <c r="F147" s="324"/>
      <c r="G147" s="325"/>
      <c r="H147" s="204"/>
    </row>
    <row r="148" spans="2:8">
      <c r="B148" s="323" t="s">
        <v>2373</v>
      </c>
      <c r="C148" s="324"/>
      <c r="D148" s="324"/>
      <c r="E148" s="324"/>
      <c r="F148" s="324"/>
      <c r="G148" s="325"/>
      <c r="H148" s="204"/>
    </row>
    <row r="149" spans="2:8">
      <c r="B149" s="323" t="s">
        <v>2374</v>
      </c>
      <c r="C149" s="324"/>
      <c r="D149" s="324"/>
      <c r="E149" s="324"/>
      <c r="F149" s="324"/>
      <c r="G149" s="325"/>
      <c r="H149" s="204"/>
    </row>
    <row r="150" spans="2:8">
      <c r="B150" s="336" t="s">
        <v>10670</v>
      </c>
      <c r="C150" s="337"/>
      <c r="D150" s="337"/>
      <c r="E150" s="337"/>
      <c r="F150" s="337"/>
      <c r="G150" s="338"/>
      <c r="H150" s="204"/>
    </row>
    <row r="151" spans="2:8" ht="16.350000000000001" customHeight="1">
      <c r="B151" s="572" t="s">
        <v>3188</v>
      </c>
      <c r="C151" s="573"/>
      <c r="D151" s="573"/>
      <c r="E151" s="573"/>
      <c r="F151" s="573"/>
      <c r="G151" s="574"/>
      <c r="H151" s="204"/>
    </row>
    <row r="152" spans="2:8">
      <c r="B152" s="323" t="s">
        <v>10671</v>
      </c>
      <c r="C152" s="324"/>
      <c r="D152" s="324"/>
      <c r="E152" s="324"/>
      <c r="F152" s="324"/>
      <c r="G152" s="325"/>
      <c r="H152" s="204"/>
    </row>
    <row r="153" spans="2:8">
      <c r="B153" s="336" t="s">
        <v>3190</v>
      </c>
      <c r="C153" s="337"/>
      <c r="D153" s="337"/>
      <c r="E153" s="337"/>
      <c r="F153" s="337"/>
      <c r="G153" s="338"/>
      <c r="H153" s="204"/>
    </row>
    <row r="154" spans="2:8">
      <c r="B154" s="323" t="s">
        <v>10672</v>
      </c>
      <c r="C154" s="324"/>
      <c r="D154" s="324"/>
      <c r="E154" s="324"/>
      <c r="F154" s="324"/>
      <c r="G154" s="325"/>
      <c r="H154" s="204"/>
    </row>
    <row r="155" spans="2:8">
      <c r="B155" s="575"/>
      <c r="C155" s="439"/>
      <c r="D155" s="576"/>
      <c r="E155" s="576"/>
      <c r="F155" s="576"/>
      <c r="G155" s="571"/>
      <c r="H155" s="204"/>
    </row>
    <row r="156" spans="2:8" ht="18.75">
      <c r="B156" s="326" t="s">
        <v>10673</v>
      </c>
      <c r="C156" s="327"/>
      <c r="D156" s="327"/>
      <c r="E156" s="327"/>
      <c r="F156" s="327"/>
      <c r="G156" s="571"/>
      <c r="H156" s="204"/>
    </row>
    <row r="157" spans="2:8">
      <c r="B157" s="336" t="s">
        <v>10674</v>
      </c>
      <c r="C157" s="337"/>
      <c r="D157" s="337"/>
      <c r="E157" s="337"/>
      <c r="F157" s="337"/>
      <c r="G157" s="571"/>
      <c r="H157" s="204"/>
    </row>
    <row r="158" spans="2:8">
      <c r="B158" s="354" t="s">
        <v>10675</v>
      </c>
      <c r="C158" s="337"/>
      <c r="D158" s="337"/>
      <c r="E158" s="337"/>
      <c r="F158" s="337"/>
      <c r="G158" s="571"/>
      <c r="H158" s="204"/>
    </row>
    <row r="159" spans="2:8">
      <c r="B159" s="336" t="s">
        <v>10676</v>
      </c>
      <c r="C159" s="337"/>
      <c r="D159" s="337"/>
      <c r="E159" s="337"/>
      <c r="F159" s="337"/>
      <c r="G159" s="571"/>
      <c r="H159" s="204"/>
    </row>
    <row r="160" spans="2:8">
      <c r="B160" s="336" t="s">
        <v>10677</v>
      </c>
      <c r="C160" s="337"/>
      <c r="D160" s="337"/>
      <c r="E160" s="337"/>
      <c r="F160" s="337"/>
      <c r="G160" s="571"/>
      <c r="H160" s="204"/>
    </row>
    <row r="161" spans="2:8">
      <c r="B161" s="323" t="s">
        <v>10678</v>
      </c>
      <c r="C161" s="324" t="s">
        <v>10679</v>
      </c>
      <c r="D161" s="439"/>
      <c r="E161" s="324"/>
      <c r="F161" s="324"/>
      <c r="G161" s="571"/>
      <c r="H161" s="204"/>
    </row>
    <row r="162" spans="2:8">
      <c r="B162" s="323" t="s">
        <v>10680</v>
      </c>
      <c r="C162" s="324"/>
      <c r="D162" s="324"/>
      <c r="E162" s="324"/>
      <c r="F162" s="324"/>
      <c r="G162" s="571"/>
      <c r="H162" s="204"/>
    </row>
    <row r="163" spans="2:8">
      <c r="B163" s="323" t="s">
        <v>10681</v>
      </c>
      <c r="C163" s="324"/>
      <c r="D163" s="324"/>
      <c r="E163" s="324"/>
      <c r="F163" s="324"/>
      <c r="G163" s="571"/>
      <c r="H163" s="204"/>
    </row>
    <row r="164" spans="2:8">
      <c r="B164" s="323" t="s">
        <v>10682</v>
      </c>
      <c r="C164" s="324"/>
      <c r="D164" s="324"/>
      <c r="E164" s="324"/>
      <c r="F164" s="324"/>
      <c r="G164" s="571"/>
      <c r="H164" s="204"/>
    </row>
    <row r="165" spans="2:8">
      <c r="B165" s="323" t="s">
        <v>10683</v>
      </c>
      <c r="C165" s="324"/>
      <c r="D165" s="324"/>
      <c r="E165" s="324"/>
      <c r="F165" s="324"/>
      <c r="G165" s="571"/>
      <c r="H165" s="204"/>
    </row>
    <row r="166" spans="2:8">
      <c r="B166" s="323" t="s">
        <v>10684</v>
      </c>
      <c r="C166" s="324"/>
      <c r="D166" s="324"/>
      <c r="E166" s="324"/>
      <c r="F166" s="324"/>
      <c r="G166" s="571"/>
      <c r="H166" s="204"/>
    </row>
    <row r="167" spans="2:8">
      <c r="B167" s="323" t="s">
        <v>10685</v>
      </c>
      <c r="C167" s="324"/>
      <c r="D167" s="324"/>
      <c r="E167" s="324"/>
      <c r="F167" s="324"/>
      <c r="G167" s="325"/>
      <c r="H167" s="204"/>
    </row>
    <row r="168" spans="2:8" ht="16.350000000000001" customHeight="1">
      <c r="B168" s="572" t="s">
        <v>10686</v>
      </c>
      <c r="C168" s="573"/>
      <c r="D168" s="573"/>
      <c r="E168" s="573"/>
      <c r="F168" s="573"/>
      <c r="G168" s="574"/>
      <c r="H168" s="204"/>
    </row>
    <row r="169" spans="2:8">
      <c r="B169" s="323" t="s">
        <v>10687</v>
      </c>
      <c r="C169" s="324"/>
      <c r="D169" s="324"/>
      <c r="E169" s="324"/>
      <c r="F169" s="324"/>
      <c r="G169" s="325"/>
      <c r="H169" s="204"/>
    </row>
    <row r="170" spans="2:8">
      <c r="B170" s="336"/>
      <c r="C170" s="337"/>
      <c r="D170" s="337"/>
      <c r="E170" s="337"/>
      <c r="F170" s="337"/>
      <c r="G170" s="571"/>
      <c r="H170" s="204"/>
    </row>
    <row r="171" spans="2:8">
      <c r="B171" s="354" t="s">
        <v>10688</v>
      </c>
      <c r="C171" s="337"/>
      <c r="D171" s="337"/>
      <c r="E171" s="337"/>
      <c r="F171" s="337"/>
      <c r="G171" s="571"/>
      <c r="H171" s="204"/>
    </row>
    <row r="172" spans="2:8">
      <c r="B172" s="336" t="s">
        <v>10689</v>
      </c>
      <c r="C172" s="337"/>
      <c r="D172" s="337"/>
      <c r="E172" s="337"/>
      <c r="F172" s="337"/>
      <c r="G172" s="571"/>
      <c r="H172" s="204"/>
    </row>
    <row r="173" spans="2:8">
      <c r="B173" s="336" t="s">
        <v>10690</v>
      </c>
      <c r="C173" s="337"/>
      <c r="D173" s="337"/>
      <c r="E173" s="337"/>
      <c r="F173" s="337"/>
      <c r="G173" s="571"/>
      <c r="H173" s="204"/>
    </row>
    <row r="174" spans="2:8">
      <c r="B174" s="336" t="s">
        <v>10691</v>
      </c>
      <c r="C174" s="337"/>
      <c r="D174" s="337"/>
      <c r="E174" s="337"/>
      <c r="F174" s="337"/>
      <c r="G174" s="571"/>
      <c r="H174" s="204"/>
    </row>
    <row r="175" spans="2:8">
      <c r="B175" s="336" t="s">
        <v>10692</v>
      </c>
      <c r="C175" s="337"/>
      <c r="D175" s="337"/>
      <c r="E175" s="337"/>
      <c r="F175" s="337"/>
      <c r="G175" s="571"/>
      <c r="H175" s="204"/>
    </row>
    <row r="176" spans="2:8">
      <c r="B176" s="336" t="s">
        <v>10693</v>
      </c>
      <c r="C176" s="337"/>
      <c r="D176" s="337"/>
      <c r="E176" s="337"/>
      <c r="F176" s="337"/>
      <c r="G176" s="571"/>
      <c r="H176" s="204"/>
    </row>
    <row r="177" spans="2:8">
      <c r="B177" s="336" t="s">
        <v>10694</v>
      </c>
      <c r="C177" s="337"/>
      <c r="D177" s="337"/>
      <c r="E177" s="337"/>
      <c r="F177" s="337"/>
      <c r="G177" s="571"/>
      <c r="H177" s="204"/>
    </row>
    <row r="178" spans="2:8">
      <c r="B178" s="336" t="s">
        <v>10695</v>
      </c>
      <c r="C178" s="337"/>
      <c r="D178" s="337"/>
      <c r="E178" s="337"/>
      <c r="F178" s="337"/>
      <c r="G178" s="571"/>
      <c r="H178" s="204"/>
    </row>
    <row r="179" spans="2:8" ht="17.25" thickBot="1">
      <c r="B179" s="323"/>
      <c r="C179" s="324"/>
      <c r="D179" s="324"/>
      <c r="E179" s="324"/>
      <c r="F179" s="324"/>
      <c r="G179" s="571"/>
      <c r="H179" s="204"/>
    </row>
    <row r="180" spans="2:8" ht="20.100000000000001" customHeight="1">
      <c r="B180" s="224"/>
      <c r="C180" s="224"/>
      <c r="D180" s="225"/>
      <c r="E180" s="226"/>
      <c r="F180" s="226"/>
      <c r="G180" s="224"/>
      <c r="H180" s="190"/>
    </row>
  </sheetData>
  <mergeCells count="1">
    <mergeCell ref="G109:G112"/>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2">
    <outlinePr summaryBelow="0"/>
    <pageSetUpPr fitToPage="1"/>
  </sheetPr>
  <dimension ref="A1:H170"/>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17</v>
      </c>
      <c r="C2" s="192"/>
      <c r="D2" s="192"/>
      <c r="E2" s="192"/>
      <c r="F2" s="192"/>
      <c r="G2" s="193"/>
      <c r="H2" s="194"/>
    </row>
    <row r="3" spans="1:8" ht="13.5" customHeight="1" thickBot="1">
      <c r="A3" s="45"/>
      <c r="B3" s="195"/>
      <c r="C3" s="195"/>
      <c r="D3" s="195"/>
      <c r="E3" s="195"/>
      <c r="F3" s="195"/>
      <c r="G3" s="195"/>
      <c r="H3" s="196"/>
    </row>
    <row r="4" spans="1:8" ht="17.25" thickBot="1">
      <c r="A4" s="44"/>
      <c r="B4" s="197" t="s">
        <v>26</v>
      </c>
      <c r="C4" s="198" t="s">
        <v>1348</v>
      </c>
      <c r="D4" s="198" t="s">
        <v>1349</v>
      </c>
      <c r="E4" s="198" t="s">
        <v>1350</v>
      </c>
      <c r="F4" s="199" t="s">
        <v>1351</v>
      </c>
      <c r="G4" s="200" t="s">
        <v>1041</v>
      </c>
      <c r="H4" s="44"/>
    </row>
    <row r="5" spans="1:8" ht="17.25" thickBot="1">
      <c r="B5" s="205" t="s">
        <v>10414</v>
      </c>
      <c r="C5" s="206" t="s">
        <v>9647</v>
      </c>
      <c r="D5" s="207" t="s">
        <v>1367</v>
      </c>
      <c r="E5" s="208" t="s">
        <v>9648</v>
      </c>
      <c r="F5" s="209" t="s">
        <v>1358</v>
      </c>
      <c r="G5" s="210" t="s">
        <v>10731</v>
      </c>
      <c r="H5" s="204"/>
    </row>
    <row r="6" spans="1:8" s="44" customFormat="1" ht="17.25" thickBot="1">
      <c r="A6" s="8"/>
      <c r="B6" s="201" t="s">
        <v>10417</v>
      </c>
      <c r="C6" s="202"/>
      <c r="D6" s="202"/>
      <c r="E6" s="202"/>
      <c r="F6" s="202"/>
      <c r="G6" s="203"/>
      <c r="H6" s="204"/>
    </row>
    <row r="7" spans="1:8" ht="30">
      <c r="B7" s="205" t="s">
        <v>920</v>
      </c>
      <c r="C7" s="206" t="s">
        <v>9657</v>
      </c>
      <c r="D7" s="207" t="s">
        <v>1526</v>
      </c>
      <c r="E7" s="208" t="s">
        <v>2337</v>
      </c>
      <c r="F7" s="209" t="s">
        <v>1358</v>
      </c>
      <c r="G7" s="210" t="s">
        <v>8543</v>
      </c>
      <c r="H7" s="204"/>
    </row>
    <row r="8" spans="1:8" ht="30">
      <c r="B8" s="211" t="s">
        <v>9658</v>
      </c>
      <c r="C8" s="212" t="s">
        <v>9659</v>
      </c>
      <c r="D8" s="213" t="s">
        <v>1362</v>
      </c>
      <c r="E8" s="214" t="s">
        <v>1999</v>
      </c>
      <c r="F8" s="215"/>
      <c r="G8" s="313" t="s">
        <v>10773</v>
      </c>
      <c r="H8" s="204"/>
    </row>
    <row r="9" spans="1:8" ht="30">
      <c r="B9" s="211" t="s">
        <v>10732</v>
      </c>
      <c r="C9" s="212" t="s">
        <v>9660</v>
      </c>
      <c r="D9" s="213" t="s">
        <v>1387</v>
      </c>
      <c r="E9" s="214" t="s">
        <v>1999</v>
      </c>
      <c r="F9" s="215"/>
      <c r="G9" s="313" t="s">
        <v>10774</v>
      </c>
      <c r="H9" s="204"/>
    </row>
    <row r="10" spans="1:8" ht="45">
      <c r="B10" s="259" t="s">
        <v>919</v>
      </c>
      <c r="C10" s="260" t="s">
        <v>9662</v>
      </c>
      <c r="D10" s="261" t="s">
        <v>1367</v>
      </c>
      <c r="E10" s="262" t="s">
        <v>1998</v>
      </c>
      <c r="F10" s="263"/>
      <c r="G10" s="232" t="s">
        <v>10775</v>
      </c>
      <c r="H10" s="204"/>
    </row>
    <row r="11" spans="1:8" ht="30">
      <c r="B11" s="211" t="s">
        <v>10733</v>
      </c>
      <c r="C11" s="212" t="s">
        <v>9663</v>
      </c>
      <c r="D11" s="213" t="s">
        <v>1367</v>
      </c>
      <c r="E11" s="214" t="s">
        <v>1998</v>
      </c>
      <c r="F11" s="215"/>
      <c r="G11" s="313" t="s">
        <v>10776</v>
      </c>
      <c r="H11" s="204"/>
    </row>
    <row r="12" spans="1:8" ht="45">
      <c r="B12" s="211" t="s">
        <v>10734</v>
      </c>
      <c r="C12" s="212" t="s">
        <v>9668</v>
      </c>
      <c r="D12" s="213" t="s">
        <v>1526</v>
      </c>
      <c r="E12" s="214" t="s">
        <v>2337</v>
      </c>
      <c r="F12" s="215"/>
      <c r="G12" s="313" t="s">
        <v>10735</v>
      </c>
      <c r="H12" s="204"/>
    </row>
    <row r="13" spans="1:8" ht="30">
      <c r="B13" s="211" t="s">
        <v>10736</v>
      </c>
      <c r="C13" s="212" t="s">
        <v>9671</v>
      </c>
      <c r="D13" s="213" t="s">
        <v>2234</v>
      </c>
      <c r="E13" s="214" t="s">
        <v>2337</v>
      </c>
      <c r="F13" s="215"/>
      <c r="G13" s="313" t="s">
        <v>10777</v>
      </c>
      <c r="H13" s="204"/>
    </row>
    <row r="14" spans="1:8" ht="30">
      <c r="B14" s="211" t="s">
        <v>9672</v>
      </c>
      <c r="C14" s="212" t="s">
        <v>9673</v>
      </c>
      <c r="D14" s="213" t="s">
        <v>1356</v>
      </c>
      <c r="E14" s="214" t="s">
        <v>2337</v>
      </c>
      <c r="F14" s="215"/>
      <c r="G14" s="313" t="s">
        <v>10778</v>
      </c>
      <c r="H14" s="204"/>
    </row>
    <row r="15" spans="1:8" ht="60">
      <c r="B15" s="211" t="s">
        <v>10128</v>
      </c>
      <c r="C15" s="212" t="s">
        <v>9675</v>
      </c>
      <c r="D15" s="213" t="s">
        <v>2235</v>
      </c>
      <c r="E15" s="214" t="s">
        <v>2337</v>
      </c>
      <c r="F15" s="215"/>
      <c r="G15" s="313" t="s">
        <v>10779</v>
      </c>
      <c r="H15" s="204"/>
    </row>
    <row r="16" spans="1:8" ht="75">
      <c r="B16" s="259" t="s">
        <v>621</v>
      </c>
      <c r="C16" s="260" t="s">
        <v>9676</v>
      </c>
      <c r="D16" s="261" t="s">
        <v>1526</v>
      </c>
      <c r="E16" s="262" t="s">
        <v>2337</v>
      </c>
      <c r="F16" s="263"/>
      <c r="G16" s="232" t="s">
        <v>10031</v>
      </c>
      <c r="H16" s="204"/>
    </row>
    <row r="17" spans="2:8" ht="75">
      <c r="B17" s="211" t="s">
        <v>178</v>
      </c>
      <c r="C17" s="212" t="s">
        <v>9677</v>
      </c>
      <c r="D17" s="213" t="s">
        <v>1574</v>
      </c>
      <c r="E17" s="214" t="s">
        <v>5234</v>
      </c>
      <c r="F17" s="215"/>
      <c r="G17" s="313" t="s">
        <v>9678</v>
      </c>
      <c r="H17" s="204"/>
    </row>
    <row r="18" spans="2:8" ht="90">
      <c r="B18" s="211" t="s">
        <v>10477</v>
      </c>
      <c r="C18" s="212" t="s">
        <v>9679</v>
      </c>
      <c r="D18" s="213" t="s">
        <v>1393</v>
      </c>
      <c r="E18" s="214" t="s">
        <v>4671</v>
      </c>
      <c r="F18" s="215"/>
      <c r="G18" s="313" t="s">
        <v>9680</v>
      </c>
      <c r="H18" s="204"/>
    </row>
    <row r="19" spans="2:8" ht="105">
      <c r="B19" s="211" t="s">
        <v>10154</v>
      </c>
      <c r="C19" s="212" t="s">
        <v>9681</v>
      </c>
      <c r="D19" s="213" t="s">
        <v>2237</v>
      </c>
      <c r="E19" s="214" t="s">
        <v>4685</v>
      </c>
      <c r="F19" s="215"/>
      <c r="G19" s="313" t="s">
        <v>10737</v>
      </c>
      <c r="H19" s="204"/>
    </row>
    <row r="20" spans="2:8" ht="45">
      <c r="B20" s="211" t="s">
        <v>9683</v>
      </c>
      <c r="C20" s="212" t="s">
        <v>10738</v>
      </c>
      <c r="D20" s="213" t="s">
        <v>2234</v>
      </c>
      <c r="E20" s="214" t="s">
        <v>4671</v>
      </c>
      <c r="F20" s="215"/>
      <c r="G20" s="313" t="s">
        <v>10780</v>
      </c>
      <c r="H20" s="204"/>
    </row>
    <row r="21" spans="2:8" ht="75">
      <c r="B21" s="211" t="s">
        <v>9685</v>
      </c>
      <c r="C21" s="212" t="s">
        <v>9686</v>
      </c>
      <c r="D21" s="213" t="s">
        <v>1526</v>
      </c>
      <c r="E21" s="214" t="s">
        <v>4671</v>
      </c>
      <c r="F21" s="215"/>
      <c r="G21" s="313" t="s">
        <v>10739</v>
      </c>
      <c r="H21" s="204"/>
    </row>
    <row r="22" spans="2:8" ht="75">
      <c r="B22" s="211" t="s">
        <v>9688</v>
      </c>
      <c r="C22" s="212" t="s">
        <v>9689</v>
      </c>
      <c r="D22" s="213" t="s">
        <v>1526</v>
      </c>
      <c r="E22" s="214" t="s">
        <v>4671</v>
      </c>
      <c r="F22" s="215"/>
      <c r="G22" s="313" t="s">
        <v>10740</v>
      </c>
      <c r="H22" s="204"/>
    </row>
    <row r="23" spans="2:8" ht="75">
      <c r="B23" s="211" t="s">
        <v>9691</v>
      </c>
      <c r="C23" s="212" t="s">
        <v>9692</v>
      </c>
      <c r="D23" s="213" t="s">
        <v>2235</v>
      </c>
      <c r="E23" s="214" t="s">
        <v>4671</v>
      </c>
      <c r="F23" s="215"/>
      <c r="G23" s="313" t="s">
        <v>10781</v>
      </c>
      <c r="H23" s="204"/>
    </row>
    <row r="24" spans="2:8" ht="75">
      <c r="B24" s="211" t="s">
        <v>9693</v>
      </c>
      <c r="C24" s="212" t="s">
        <v>9694</v>
      </c>
      <c r="D24" s="213" t="s">
        <v>1526</v>
      </c>
      <c r="E24" s="214" t="s">
        <v>4671</v>
      </c>
      <c r="F24" s="215"/>
      <c r="G24" s="313" t="s">
        <v>10782</v>
      </c>
      <c r="H24" s="204"/>
    </row>
    <row r="25" spans="2:8" ht="17.25" thickBot="1">
      <c r="B25" s="211" t="s">
        <v>9695</v>
      </c>
      <c r="C25" s="212" t="s">
        <v>9696</v>
      </c>
      <c r="D25" s="213" t="s">
        <v>2275</v>
      </c>
      <c r="E25" s="214" t="s">
        <v>1999</v>
      </c>
      <c r="F25" s="215"/>
      <c r="G25" s="313" t="s">
        <v>9697</v>
      </c>
      <c r="H25" s="204"/>
    </row>
    <row r="26" spans="2:8" ht="17.25" thickBot="1">
      <c r="B26" s="201" t="s">
        <v>10741</v>
      </c>
      <c r="C26" s="202"/>
      <c r="D26" s="202"/>
      <c r="E26" s="202"/>
      <c r="F26" s="202"/>
      <c r="G26" s="203"/>
      <c r="H26" s="204"/>
    </row>
    <row r="27" spans="2:8" ht="17.25" thickBot="1">
      <c r="B27" s="341" t="s">
        <v>10742</v>
      </c>
      <c r="C27" s="342"/>
      <c r="D27" s="342"/>
      <c r="E27" s="342"/>
      <c r="F27" s="342"/>
      <c r="G27" s="343"/>
      <c r="H27" s="204"/>
    </row>
    <row r="28" spans="2:8" ht="45">
      <c r="B28" s="205" t="s">
        <v>930</v>
      </c>
      <c r="C28" s="206" t="s">
        <v>9706</v>
      </c>
      <c r="D28" s="207" t="s">
        <v>1356</v>
      </c>
      <c r="E28" s="208" t="s">
        <v>1357</v>
      </c>
      <c r="F28" s="209" t="s">
        <v>4226</v>
      </c>
      <c r="G28" s="210" t="s">
        <v>9707</v>
      </c>
      <c r="H28" s="204"/>
    </row>
    <row r="29" spans="2:8" ht="45">
      <c r="B29" s="211" t="s">
        <v>931</v>
      </c>
      <c r="C29" s="212" t="s">
        <v>9708</v>
      </c>
      <c r="D29" s="213" t="s">
        <v>2228</v>
      </c>
      <c r="E29" s="214" t="s">
        <v>6913</v>
      </c>
      <c r="F29" s="215" t="s">
        <v>4226</v>
      </c>
      <c r="G29" s="313" t="s">
        <v>2344</v>
      </c>
      <c r="H29" s="204"/>
    </row>
    <row r="30" spans="2:8" ht="180">
      <c r="B30" s="211" t="s">
        <v>932</v>
      </c>
      <c r="C30" s="212" t="s">
        <v>9709</v>
      </c>
      <c r="D30" s="213" t="s">
        <v>2242</v>
      </c>
      <c r="E30" s="214" t="s">
        <v>1998</v>
      </c>
      <c r="F30" s="215" t="s">
        <v>4226</v>
      </c>
      <c r="G30" s="313" t="s">
        <v>10743</v>
      </c>
      <c r="H30" s="204"/>
    </row>
    <row r="31" spans="2:8" ht="105">
      <c r="B31" s="211" t="s">
        <v>933</v>
      </c>
      <c r="C31" s="212" t="s">
        <v>9711</v>
      </c>
      <c r="D31" s="213" t="s">
        <v>1393</v>
      </c>
      <c r="E31" s="214" t="s">
        <v>4671</v>
      </c>
      <c r="F31" s="215" t="s">
        <v>1886</v>
      </c>
      <c r="G31" s="313" t="s">
        <v>2713</v>
      </c>
      <c r="H31" s="204"/>
    </row>
    <row r="32" spans="2:8" ht="105">
      <c r="B32" s="211" t="s">
        <v>934</v>
      </c>
      <c r="C32" s="212" t="s">
        <v>9712</v>
      </c>
      <c r="D32" s="213" t="s">
        <v>1574</v>
      </c>
      <c r="E32" s="214" t="s">
        <v>4671</v>
      </c>
      <c r="F32" s="215" t="s">
        <v>1886</v>
      </c>
      <c r="G32" s="313" t="s">
        <v>2713</v>
      </c>
      <c r="H32" s="204"/>
    </row>
    <row r="33" spans="2:8" ht="120">
      <c r="B33" s="211" t="s">
        <v>935</v>
      </c>
      <c r="C33" s="212" t="s">
        <v>9713</v>
      </c>
      <c r="D33" s="213" t="s">
        <v>1367</v>
      </c>
      <c r="E33" s="214" t="s">
        <v>1998</v>
      </c>
      <c r="F33" s="215" t="s">
        <v>1886</v>
      </c>
      <c r="G33" s="313" t="s">
        <v>10783</v>
      </c>
      <c r="H33" s="204"/>
    </row>
    <row r="34" spans="2:8" ht="105">
      <c r="B34" s="211" t="s">
        <v>936</v>
      </c>
      <c r="C34" s="212" t="s">
        <v>9714</v>
      </c>
      <c r="D34" s="213" t="s">
        <v>2346</v>
      </c>
      <c r="E34" s="214" t="s">
        <v>9715</v>
      </c>
      <c r="F34" s="215" t="s">
        <v>1886</v>
      </c>
      <c r="G34" s="313" t="s">
        <v>2713</v>
      </c>
      <c r="H34" s="204"/>
    </row>
    <row r="35" spans="2:8" ht="105">
      <c r="B35" s="211" t="s">
        <v>937</v>
      </c>
      <c r="C35" s="212" t="s">
        <v>9716</v>
      </c>
      <c r="D35" s="213" t="s">
        <v>1426</v>
      </c>
      <c r="E35" s="214" t="s">
        <v>1999</v>
      </c>
      <c r="F35" s="215" t="s">
        <v>1886</v>
      </c>
      <c r="G35" s="313" t="s">
        <v>2713</v>
      </c>
      <c r="H35" s="204"/>
    </row>
    <row r="36" spans="2:8" ht="105.75" thickBot="1">
      <c r="B36" s="211" t="s">
        <v>938</v>
      </c>
      <c r="C36" s="212" t="s">
        <v>9717</v>
      </c>
      <c r="D36" s="213" t="s">
        <v>1426</v>
      </c>
      <c r="E36" s="214" t="s">
        <v>1999</v>
      </c>
      <c r="F36" s="215" t="s">
        <v>1886</v>
      </c>
      <c r="G36" s="313" t="s">
        <v>2713</v>
      </c>
      <c r="H36" s="204"/>
    </row>
    <row r="37" spans="2:8" ht="17.25" thickBot="1">
      <c r="B37" s="341" t="s">
        <v>10744</v>
      </c>
      <c r="C37" s="342"/>
      <c r="D37" s="342"/>
      <c r="E37" s="342"/>
      <c r="F37" s="342"/>
      <c r="G37" s="343"/>
      <c r="H37" s="204"/>
    </row>
    <row r="38" spans="2:8">
      <c r="B38" s="205" t="s">
        <v>939</v>
      </c>
      <c r="C38" s="206" t="s">
        <v>9720</v>
      </c>
      <c r="D38" s="207" t="s">
        <v>1356</v>
      </c>
      <c r="E38" s="208" t="s">
        <v>1357</v>
      </c>
      <c r="F38" s="209" t="s">
        <v>4226</v>
      </c>
      <c r="G38" s="350" t="s">
        <v>9719</v>
      </c>
      <c r="H38" s="204"/>
    </row>
    <row r="39" spans="2:8">
      <c r="B39" s="211" t="s">
        <v>940</v>
      </c>
      <c r="C39" s="212" t="s">
        <v>9721</v>
      </c>
      <c r="D39" s="213" t="s">
        <v>2228</v>
      </c>
      <c r="E39" s="214" t="s">
        <v>6913</v>
      </c>
      <c r="F39" s="215" t="s">
        <v>4226</v>
      </c>
      <c r="G39" s="233"/>
      <c r="H39" s="204"/>
    </row>
    <row r="40" spans="2:8">
      <c r="B40" s="211" t="s">
        <v>941</v>
      </c>
      <c r="C40" s="212" t="s">
        <v>9722</v>
      </c>
      <c r="D40" s="213" t="s">
        <v>2242</v>
      </c>
      <c r="E40" s="214" t="s">
        <v>1998</v>
      </c>
      <c r="F40" s="215" t="s">
        <v>4226</v>
      </c>
      <c r="G40" s="233"/>
      <c r="H40" s="204"/>
    </row>
    <row r="41" spans="2:8">
      <c r="B41" s="211" t="s">
        <v>942</v>
      </c>
      <c r="C41" s="212" t="s">
        <v>9723</v>
      </c>
      <c r="D41" s="213" t="s">
        <v>1393</v>
      </c>
      <c r="E41" s="214" t="s">
        <v>4671</v>
      </c>
      <c r="F41" s="215" t="s">
        <v>4226</v>
      </c>
      <c r="G41" s="233"/>
      <c r="H41" s="204"/>
    </row>
    <row r="42" spans="2:8">
      <c r="B42" s="211" t="s">
        <v>943</v>
      </c>
      <c r="C42" s="212" t="s">
        <v>9724</v>
      </c>
      <c r="D42" s="213" t="s">
        <v>1574</v>
      </c>
      <c r="E42" s="214" t="s">
        <v>4671</v>
      </c>
      <c r="F42" s="215" t="s">
        <v>4226</v>
      </c>
      <c r="G42" s="233"/>
      <c r="H42" s="204"/>
    </row>
    <row r="43" spans="2:8">
      <c r="B43" s="211" t="s">
        <v>944</v>
      </c>
      <c r="C43" s="212" t="s">
        <v>9725</v>
      </c>
      <c r="D43" s="213" t="s">
        <v>1367</v>
      </c>
      <c r="E43" s="214" t="s">
        <v>1998</v>
      </c>
      <c r="F43" s="215" t="s">
        <v>4226</v>
      </c>
      <c r="G43" s="233"/>
      <c r="H43" s="204"/>
    </row>
    <row r="44" spans="2:8">
      <c r="B44" s="211" t="s">
        <v>945</v>
      </c>
      <c r="C44" s="212" t="s">
        <v>9726</v>
      </c>
      <c r="D44" s="213" t="s">
        <v>2346</v>
      </c>
      <c r="E44" s="214" t="s">
        <v>9715</v>
      </c>
      <c r="F44" s="215" t="s">
        <v>4226</v>
      </c>
      <c r="G44" s="233"/>
      <c r="H44" s="204"/>
    </row>
    <row r="45" spans="2:8">
      <c r="B45" s="211" t="s">
        <v>946</v>
      </c>
      <c r="C45" s="212" t="s">
        <v>9727</v>
      </c>
      <c r="D45" s="213" t="s">
        <v>1426</v>
      </c>
      <c r="E45" s="214" t="s">
        <v>1999</v>
      </c>
      <c r="F45" s="215" t="s">
        <v>4226</v>
      </c>
      <c r="G45" s="233"/>
      <c r="H45" s="204"/>
    </row>
    <row r="46" spans="2:8" ht="17.25" thickBot="1">
      <c r="B46" s="211" t="s">
        <v>947</v>
      </c>
      <c r="C46" s="212" t="s">
        <v>9728</v>
      </c>
      <c r="D46" s="213" t="s">
        <v>1426</v>
      </c>
      <c r="E46" s="214" t="s">
        <v>1999</v>
      </c>
      <c r="F46" s="215" t="s">
        <v>4226</v>
      </c>
      <c r="G46" s="234"/>
      <c r="H46" s="204"/>
    </row>
    <row r="47" spans="2:8" ht="17.25" thickBot="1">
      <c r="B47" s="341" t="s">
        <v>10745</v>
      </c>
      <c r="C47" s="342"/>
      <c r="D47" s="342"/>
      <c r="E47" s="342"/>
      <c r="F47" s="342"/>
      <c r="G47" s="343"/>
      <c r="H47" s="204"/>
    </row>
    <row r="48" spans="2:8">
      <c r="B48" s="205" t="s">
        <v>948</v>
      </c>
      <c r="C48" s="206" t="s">
        <v>9730</v>
      </c>
      <c r="D48" s="207" t="s">
        <v>1356</v>
      </c>
      <c r="E48" s="208" t="s">
        <v>1357</v>
      </c>
      <c r="F48" s="209" t="s">
        <v>4226</v>
      </c>
      <c r="G48" s="350" t="s">
        <v>9719</v>
      </c>
      <c r="H48" s="204"/>
    </row>
    <row r="49" spans="2:8">
      <c r="B49" s="211" t="s">
        <v>949</v>
      </c>
      <c r="C49" s="212" t="s">
        <v>9731</v>
      </c>
      <c r="D49" s="213" t="s">
        <v>2228</v>
      </c>
      <c r="E49" s="214" t="s">
        <v>6913</v>
      </c>
      <c r="F49" s="215" t="s">
        <v>4226</v>
      </c>
      <c r="G49" s="233"/>
      <c r="H49" s="204"/>
    </row>
    <row r="50" spans="2:8">
      <c r="B50" s="211" t="s">
        <v>950</v>
      </c>
      <c r="C50" s="212" t="s">
        <v>9732</v>
      </c>
      <c r="D50" s="213" t="s">
        <v>2242</v>
      </c>
      <c r="E50" s="214" t="s">
        <v>1998</v>
      </c>
      <c r="F50" s="215" t="s">
        <v>4226</v>
      </c>
      <c r="G50" s="233"/>
      <c r="H50" s="204"/>
    </row>
    <row r="51" spans="2:8">
      <c r="B51" s="211" t="s">
        <v>951</v>
      </c>
      <c r="C51" s="212" t="s">
        <v>9733</v>
      </c>
      <c r="D51" s="213" t="s">
        <v>1393</v>
      </c>
      <c r="E51" s="214" t="s">
        <v>4671</v>
      </c>
      <c r="F51" s="215" t="s">
        <v>4226</v>
      </c>
      <c r="G51" s="233"/>
      <c r="H51" s="204"/>
    </row>
    <row r="52" spans="2:8">
      <c r="B52" s="211" t="s">
        <v>952</v>
      </c>
      <c r="C52" s="212" t="s">
        <v>9734</v>
      </c>
      <c r="D52" s="213" t="s">
        <v>1574</v>
      </c>
      <c r="E52" s="214" t="s">
        <v>4671</v>
      </c>
      <c r="F52" s="215" t="s">
        <v>4226</v>
      </c>
      <c r="G52" s="233"/>
      <c r="H52" s="204"/>
    </row>
    <row r="53" spans="2:8">
      <c r="B53" s="211" t="s">
        <v>953</v>
      </c>
      <c r="C53" s="212" t="s">
        <v>9735</v>
      </c>
      <c r="D53" s="213" t="s">
        <v>1367</v>
      </c>
      <c r="E53" s="214" t="s">
        <v>1998</v>
      </c>
      <c r="F53" s="215" t="s">
        <v>4226</v>
      </c>
      <c r="G53" s="233"/>
      <c r="H53" s="204"/>
    </row>
    <row r="54" spans="2:8">
      <c r="B54" s="211" t="s">
        <v>954</v>
      </c>
      <c r="C54" s="212" t="s">
        <v>9736</v>
      </c>
      <c r="D54" s="213" t="s">
        <v>2346</v>
      </c>
      <c r="E54" s="214" t="s">
        <v>9715</v>
      </c>
      <c r="F54" s="215" t="s">
        <v>4226</v>
      </c>
      <c r="G54" s="233"/>
      <c r="H54" s="204"/>
    </row>
    <row r="55" spans="2:8">
      <c r="B55" s="211" t="s">
        <v>955</v>
      </c>
      <c r="C55" s="212" t="s">
        <v>9737</v>
      </c>
      <c r="D55" s="213" t="s">
        <v>1426</v>
      </c>
      <c r="E55" s="214" t="s">
        <v>1999</v>
      </c>
      <c r="F55" s="215" t="s">
        <v>4226</v>
      </c>
      <c r="G55" s="233"/>
      <c r="H55" s="204"/>
    </row>
    <row r="56" spans="2:8" ht="17.25" thickBot="1">
      <c r="B56" s="211" t="s">
        <v>956</v>
      </c>
      <c r="C56" s="212" t="s">
        <v>9738</v>
      </c>
      <c r="D56" s="213" t="s">
        <v>1426</v>
      </c>
      <c r="E56" s="214" t="s">
        <v>1999</v>
      </c>
      <c r="F56" s="215" t="s">
        <v>4226</v>
      </c>
      <c r="G56" s="234"/>
      <c r="H56" s="204"/>
    </row>
    <row r="57" spans="2:8" ht="17.25" thickBot="1">
      <c r="B57" s="341" t="s">
        <v>10746</v>
      </c>
      <c r="C57" s="342"/>
      <c r="D57" s="342"/>
      <c r="E57" s="342"/>
      <c r="F57" s="342"/>
      <c r="G57" s="343"/>
      <c r="H57" s="204"/>
    </row>
    <row r="58" spans="2:8">
      <c r="B58" s="205" t="s">
        <v>957</v>
      </c>
      <c r="C58" s="206" t="s">
        <v>9740</v>
      </c>
      <c r="D58" s="207" t="s">
        <v>1356</v>
      </c>
      <c r="E58" s="208" t="s">
        <v>1357</v>
      </c>
      <c r="F58" s="209" t="s">
        <v>4226</v>
      </c>
      <c r="G58" s="350" t="s">
        <v>9719</v>
      </c>
      <c r="H58" s="204"/>
    </row>
    <row r="59" spans="2:8">
      <c r="B59" s="211" t="s">
        <v>958</v>
      </c>
      <c r="C59" s="212" t="s">
        <v>9741</v>
      </c>
      <c r="D59" s="213" t="s">
        <v>2228</v>
      </c>
      <c r="E59" s="214" t="s">
        <v>6913</v>
      </c>
      <c r="F59" s="215" t="s">
        <v>4226</v>
      </c>
      <c r="G59" s="233"/>
      <c r="H59" s="204"/>
    </row>
    <row r="60" spans="2:8">
      <c r="B60" s="211" t="s">
        <v>959</v>
      </c>
      <c r="C60" s="212" t="s">
        <v>9742</v>
      </c>
      <c r="D60" s="213" t="s">
        <v>2242</v>
      </c>
      <c r="E60" s="214" t="s">
        <v>1998</v>
      </c>
      <c r="F60" s="215" t="s">
        <v>4226</v>
      </c>
      <c r="G60" s="233"/>
      <c r="H60" s="204"/>
    </row>
    <row r="61" spans="2:8">
      <c r="B61" s="211" t="s">
        <v>960</v>
      </c>
      <c r="C61" s="212" t="s">
        <v>9743</v>
      </c>
      <c r="D61" s="213" t="s">
        <v>1393</v>
      </c>
      <c r="E61" s="214" t="s">
        <v>4671</v>
      </c>
      <c r="F61" s="215" t="s">
        <v>4226</v>
      </c>
      <c r="G61" s="233"/>
      <c r="H61" s="204"/>
    </row>
    <row r="62" spans="2:8">
      <c r="B62" s="211" t="s">
        <v>961</v>
      </c>
      <c r="C62" s="212" t="s">
        <v>9744</v>
      </c>
      <c r="D62" s="213" t="s">
        <v>1574</v>
      </c>
      <c r="E62" s="214" t="s">
        <v>4671</v>
      </c>
      <c r="F62" s="215" t="s">
        <v>4226</v>
      </c>
      <c r="G62" s="233"/>
      <c r="H62" s="204"/>
    </row>
    <row r="63" spans="2:8">
      <c r="B63" s="211" t="s">
        <v>962</v>
      </c>
      <c r="C63" s="212" t="s">
        <v>9745</v>
      </c>
      <c r="D63" s="213" t="s">
        <v>1367</v>
      </c>
      <c r="E63" s="214" t="s">
        <v>1998</v>
      </c>
      <c r="F63" s="215" t="s">
        <v>4226</v>
      </c>
      <c r="G63" s="233"/>
      <c r="H63" s="204"/>
    </row>
    <row r="64" spans="2:8">
      <c r="B64" s="211" t="s">
        <v>963</v>
      </c>
      <c r="C64" s="212" t="s">
        <v>9746</v>
      </c>
      <c r="D64" s="213" t="s">
        <v>2346</v>
      </c>
      <c r="E64" s="214" t="s">
        <v>9715</v>
      </c>
      <c r="F64" s="215" t="s">
        <v>4226</v>
      </c>
      <c r="G64" s="233"/>
      <c r="H64" s="204"/>
    </row>
    <row r="65" spans="2:8">
      <c r="B65" s="211" t="s">
        <v>964</v>
      </c>
      <c r="C65" s="212" t="s">
        <v>9747</v>
      </c>
      <c r="D65" s="213" t="s">
        <v>1426</v>
      </c>
      <c r="E65" s="214" t="s">
        <v>1999</v>
      </c>
      <c r="F65" s="215" t="s">
        <v>4226</v>
      </c>
      <c r="G65" s="233"/>
      <c r="H65" s="204"/>
    </row>
    <row r="66" spans="2:8" ht="17.25" thickBot="1">
      <c r="B66" s="211" t="s">
        <v>965</v>
      </c>
      <c r="C66" s="212" t="s">
        <v>9748</v>
      </c>
      <c r="D66" s="213" t="s">
        <v>1426</v>
      </c>
      <c r="E66" s="214" t="s">
        <v>1999</v>
      </c>
      <c r="F66" s="215" t="s">
        <v>4226</v>
      </c>
      <c r="G66" s="234"/>
      <c r="H66" s="204"/>
    </row>
    <row r="67" spans="2:8" ht="17.25" thickBot="1">
      <c r="B67" s="341" t="s">
        <v>10747</v>
      </c>
      <c r="C67" s="342"/>
      <c r="D67" s="342"/>
      <c r="E67" s="342"/>
      <c r="F67" s="342"/>
      <c r="G67" s="343"/>
      <c r="H67" s="204"/>
    </row>
    <row r="68" spans="2:8">
      <c r="B68" s="205" t="s">
        <v>966</v>
      </c>
      <c r="C68" s="206" t="s">
        <v>9750</v>
      </c>
      <c r="D68" s="207" t="s">
        <v>1356</v>
      </c>
      <c r="E68" s="208" t="s">
        <v>1357</v>
      </c>
      <c r="F68" s="209" t="s">
        <v>4226</v>
      </c>
      <c r="G68" s="350" t="s">
        <v>9719</v>
      </c>
      <c r="H68" s="204"/>
    </row>
    <row r="69" spans="2:8">
      <c r="B69" s="211" t="s">
        <v>967</v>
      </c>
      <c r="C69" s="212" t="s">
        <v>9751</v>
      </c>
      <c r="D69" s="213" t="s">
        <v>2228</v>
      </c>
      <c r="E69" s="214" t="s">
        <v>6913</v>
      </c>
      <c r="F69" s="215" t="s">
        <v>4226</v>
      </c>
      <c r="G69" s="233"/>
      <c r="H69" s="204"/>
    </row>
    <row r="70" spans="2:8">
      <c r="B70" s="211" t="s">
        <v>968</v>
      </c>
      <c r="C70" s="212" t="s">
        <v>9752</v>
      </c>
      <c r="D70" s="213" t="s">
        <v>2242</v>
      </c>
      <c r="E70" s="214" t="s">
        <v>1998</v>
      </c>
      <c r="F70" s="215" t="s">
        <v>4226</v>
      </c>
      <c r="G70" s="233"/>
      <c r="H70" s="204"/>
    </row>
    <row r="71" spans="2:8">
      <c r="B71" s="211" t="s">
        <v>969</v>
      </c>
      <c r="C71" s="212" t="s">
        <v>9753</v>
      </c>
      <c r="D71" s="213" t="s">
        <v>1393</v>
      </c>
      <c r="E71" s="214" t="s">
        <v>4671</v>
      </c>
      <c r="F71" s="215" t="s">
        <v>4226</v>
      </c>
      <c r="G71" s="233"/>
      <c r="H71" s="204"/>
    </row>
    <row r="72" spans="2:8">
      <c r="B72" s="211" t="s">
        <v>970</v>
      </c>
      <c r="C72" s="212" t="s">
        <v>9754</v>
      </c>
      <c r="D72" s="213" t="s">
        <v>1574</v>
      </c>
      <c r="E72" s="214" t="s">
        <v>4671</v>
      </c>
      <c r="F72" s="215" t="s">
        <v>4226</v>
      </c>
      <c r="G72" s="233"/>
      <c r="H72" s="204"/>
    </row>
    <row r="73" spans="2:8">
      <c r="B73" s="211" t="s">
        <v>971</v>
      </c>
      <c r="C73" s="212" t="s">
        <v>9755</v>
      </c>
      <c r="D73" s="213" t="s">
        <v>1367</v>
      </c>
      <c r="E73" s="214" t="s">
        <v>1998</v>
      </c>
      <c r="F73" s="215" t="s">
        <v>4226</v>
      </c>
      <c r="G73" s="233"/>
      <c r="H73" s="204"/>
    </row>
    <row r="74" spans="2:8">
      <c r="B74" s="211" t="s">
        <v>972</v>
      </c>
      <c r="C74" s="212" t="s">
        <v>9756</v>
      </c>
      <c r="D74" s="213" t="s">
        <v>2346</v>
      </c>
      <c r="E74" s="214" t="s">
        <v>9715</v>
      </c>
      <c r="F74" s="215" t="s">
        <v>4226</v>
      </c>
      <c r="G74" s="233"/>
      <c r="H74" s="204"/>
    </row>
    <row r="75" spans="2:8">
      <c r="B75" s="211" t="s">
        <v>973</v>
      </c>
      <c r="C75" s="212" t="s">
        <v>9757</v>
      </c>
      <c r="D75" s="213" t="s">
        <v>1426</v>
      </c>
      <c r="E75" s="214" t="s">
        <v>1999</v>
      </c>
      <c r="F75" s="215" t="s">
        <v>4226</v>
      </c>
      <c r="G75" s="233"/>
      <c r="H75" s="204"/>
    </row>
    <row r="76" spans="2:8" ht="17.25" thickBot="1">
      <c r="B76" s="211" t="s">
        <v>974</v>
      </c>
      <c r="C76" s="212" t="s">
        <v>9758</v>
      </c>
      <c r="D76" s="213" t="s">
        <v>1426</v>
      </c>
      <c r="E76" s="214" t="s">
        <v>1999</v>
      </c>
      <c r="F76" s="215" t="s">
        <v>4226</v>
      </c>
      <c r="G76" s="234"/>
      <c r="H76" s="204"/>
    </row>
    <row r="77" spans="2:8" ht="17.25" thickBot="1">
      <c r="B77" s="341" t="s">
        <v>10748</v>
      </c>
      <c r="C77" s="342"/>
      <c r="D77" s="342"/>
      <c r="E77" s="342"/>
      <c r="F77" s="342"/>
      <c r="G77" s="343"/>
      <c r="H77" s="204"/>
    </row>
    <row r="78" spans="2:8">
      <c r="B78" s="205" t="s">
        <v>975</v>
      </c>
      <c r="C78" s="206" t="s">
        <v>9760</v>
      </c>
      <c r="D78" s="207" t="s">
        <v>1356</v>
      </c>
      <c r="E78" s="208" t="s">
        <v>1357</v>
      </c>
      <c r="F78" s="209" t="s">
        <v>4226</v>
      </c>
      <c r="G78" s="350" t="s">
        <v>9719</v>
      </c>
      <c r="H78" s="204"/>
    </row>
    <row r="79" spans="2:8">
      <c r="B79" s="211" t="s">
        <v>976</v>
      </c>
      <c r="C79" s="212" t="s">
        <v>9761</v>
      </c>
      <c r="D79" s="213" t="s">
        <v>2228</v>
      </c>
      <c r="E79" s="214" t="s">
        <v>6913</v>
      </c>
      <c r="F79" s="215" t="s">
        <v>4226</v>
      </c>
      <c r="G79" s="233"/>
      <c r="H79" s="204"/>
    </row>
    <row r="80" spans="2:8">
      <c r="B80" s="211" t="s">
        <v>977</v>
      </c>
      <c r="C80" s="212" t="s">
        <v>9762</v>
      </c>
      <c r="D80" s="213" t="s">
        <v>2242</v>
      </c>
      <c r="E80" s="214" t="s">
        <v>1998</v>
      </c>
      <c r="F80" s="215" t="s">
        <v>4226</v>
      </c>
      <c r="G80" s="233"/>
      <c r="H80" s="204"/>
    </row>
    <row r="81" spans="2:8">
      <c r="B81" s="211" t="s">
        <v>978</v>
      </c>
      <c r="C81" s="212" t="s">
        <v>9763</v>
      </c>
      <c r="D81" s="213" t="s">
        <v>1393</v>
      </c>
      <c r="E81" s="214" t="s">
        <v>4671</v>
      </c>
      <c r="F81" s="215" t="s">
        <v>4226</v>
      </c>
      <c r="G81" s="233"/>
      <c r="H81" s="204"/>
    </row>
    <row r="82" spans="2:8">
      <c r="B82" s="211" t="s">
        <v>979</v>
      </c>
      <c r="C82" s="212" t="s">
        <v>9764</v>
      </c>
      <c r="D82" s="213" t="s">
        <v>1574</v>
      </c>
      <c r="E82" s="214" t="s">
        <v>4671</v>
      </c>
      <c r="F82" s="215" t="s">
        <v>4226</v>
      </c>
      <c r="G82" s="233"/>
      <c r="H82" s="204"/>
    </row>
    <row r="83" spans="2:8">
      <c r="B83" s="211" t="s">
        <v>980</v>
      </c>
      <c r="C83" s="212" t="s">
        <v>9765</v>
      </c>
      <c r="D83" s="213" t="s">
        <v>1367</v>
      </c>
      <c r="E83" s="214" t="s">
        <v>1998</v>
      </c>
      <c r="F83" s="215" t="s">
        <v>4226</v>
      </c>
      <c r="G83" s="233"/>
      <c r="H83" s="204"/>
    </row>
    <row r="84" spans="2:8">
      <c r="B84" s="211" t="s">
        <v>981</v>
      </c>
      <c r="C84" s="212" t="s">
        <v>9766</v>
      </c>
      <c r="D84" s="213" t="s">
        <v>2346</v>
      </c>
      <c r="E84" s="214" t="s">
        <v>9715</v>
      </c>
      <c r="F84" s="215" t="s">
        <v>4226</v>
      </c>
      <c r="G84" s="233"/>
      <c r="H84" s="204"/>
    </row>
    <row r="85" spans="2:8">
      <c r="B85" s="211" t="s">
        <v>982</v>
      </c>
      <c r="C85" s="212" t="s">
        <v>9767</v>
      </c>
      <c r="D85" s="213" t="s">
        <v>1426</v>
      </c>
      <c r="E85" s="214" t="s">
        <v>1999</v>
      </c>
      <c r="F85" s="215" t="s">
        <v>4226</v>
      </c>
      <c r="G85" s="233"/>
      <c r="H85" s="204"/>
    </row>
    <row r="86" spans="2:8" ht="17.25" thickBot="1">
      <c r="B86" s="211" t="s">
        <v>983</v>
      </c>
      <c r="C86" s="212" t="s">
        <v>9768</v>
      </c>
      <c r="D86" s="213" t="s">
        <v>1426</v>
      </c>
      <c r="E86" s="214" t="s">
        <v>1999</v>
      </c>
      <c r="F86" s="215" t="s">
        <v>4226</v>
      </c>
      <c r="G86" s="234"/>
      <c r="H86" s="204"/>
    </row>
    <row r="87" spans="2:8" ht="17.25" thickBot="1">
      <c r="B87" s="341" t="s">
        <v>10749</v>
      </c>
      <c r="C87" s="342"/>
      <c r="D87" s="342"/>
      <c r="E87" s="342"/>
      <c r="F87" s="342"/>
      <c r="G87" s="343"/>
      <c r="H87" s="204"/>
    </row>
    <row r="88" spans="2:8">
      <c r="B88" s="205" t="s">
        <v>984</v>
      </c>
      <c r="C88" s="206" t="s">
        <v>9770</v>
      </c>
      <c r="D88" s="207" t="s">
        <v>1356</v>
      </c>
      <c r="E88" s="208" t="s">
        <v>1357</v>
      </c>
      <c r="F88" s="209" t="s">
        <v>4226</v>
      </c>
      <c r="G88" s="350" t="s">
        <v>9719</v>
      </c>
      <c r="H88" s="204"/>
    </row>
    <row r="89" spans="2:8">
      <c r="B89" s="211" t="s">
        <v>985</v>
      </c>
      <c r="C89" s="212" t="s">
        <v>9771</v>
      </c>
      <c r="D89" s="213" t="s">
        <v>2228</v>
      </c>
      <c r="E89" s="214" t="s">
        <v>6913</v>
      </c>
      <c r="F89" s="215" t="s">
        <v>4226</v>
      </c>
      <c r="G89" s="233"/>
      <c r="H89" s="204"/>
    </row>
    <row r="90" spans="2:8">
      <c r="B90" s="211" t="s">
        <v>986</v>
      </c>
      <c r="C90" s="212" t="s">
        <v>9772</v>
      </c>
      <c r="D90" s="213" t="s">
        <v>2242</v>
      </c>
      <c r="E90" s="214" t="s">
        <v>1998</v>
      </c>
      <c r="F90" s="215" t="s">
        <v>4226</v>
      </c>
      <c r="G90" s="233"/>
      <c r="H90" s="204"/>
    </row>
    <row r="91" spans="2:8">
      <c r="B91" s="211" t="s">
        <v>987</v>
      </c>
      <c r="C91" s="212" t="s">
        <v>9773</v>
      </c>
      <c r="D91" s="213" t="s">
        <v>1393</v>
      </c>
      <c r="E91" s="214" t="s">
        <v>4671</v>
      </c>
      <c r="F91" s="215" t="s">
        <v>4226</v>
      </c>
      <c r="G91" s="233"/>
      <c r="H91" s="204"/>
    </row>
    <row r="92" spans="2:8">
      <c r="B92" s="211" t="s">
        <v>988</v>
      </c>
      <c r="C92" s="212" t="s">
        <v>9774</v>
      </c>
      <c r="D92" s="213" t="s">
        <v>1574</v>
      </c>
      <c r="E92" s="214" t="s">
        <v>4671</v>
      </c>
      <c r="F92" s="215" t="s">
        <v>4226</v>
      </c>
      <c r="G92" s="233"/>
      <c r="H92" s="204"/>
    </row>
    <row r="93" spans="2:8">
      <c r="B93" s="211" t="s">
        <v>989</v>
      </c>
      <c r="C93" s="212" t="s">
        <v>9775</v>
      </c>
      <c r="D93" s="213" t="s">
        <v>1367</v>
      </c>
      <c r="E93" s="214" t="s">
        <v>1998</v>
      </c>
      <c r="F93" s="215" t="s">
        <v>4226</v>
      </c>
      <c r="G93" s="233"/>
      <c r="H93" s="204"/>
    </row>
    <row r="94" spans="2:8">
      <c r="B94" s="211" t="s">
        <v>990</v>
      </c>
      <c r="C94" s="212" t="s">
        <v>9776</v>
      </c>
      <c r="D94" s="213" t="s">
        <v>2346</v>
      </c>
      <c r="E94" s="214" t="s">
        <v>9715</v>
      </c>
      <c r="F94" s="215" t="s">
        <v>4226</v>
      </c>
      <c r="G94" s="233"/>
      <c r="H94" s="204"/>
    </row>
    <row r="95" spans="2:8">
      <c r="B95" s="211" t="s">
        <v>991</v>
      </c>
      <c r="C95" s="212" t="s">
        <v>9777</v>
      </c>
      <c r="D95" s="213" t="s">
        <v>1426</v>
      </c>
      <c r="E95" s="214" t="s">
        <v>1999</v>
      </c>
      <c r="F95" s="215" t="s">
        <v>4226</v>
      </c>
      <c r="G95" s="233"/>
      <c r="H95" s="204"/>
    </row>
    <row r="96" spans="2:8" ht="17.25" thickBot="1">
      <c r="B96" s="211" t="s">
        <v>992</v>
      </c>
      <c r="C96" s="212" t="s">
        <v>9778</v>
      </c>
      <c r="D96" s="213" t="s">
        <v>1426</v>
      </c>
      <c r="E96" s="214" t="s">
        <v>1999</v>
      </c>
      <c r="F96" s="215" t="s">
        <v>4226</v>
      </c>
      <c r="G96" s="234"/>
      <c r="H96" s="204"/>
    </row>
    <row r="97" spans="2:8" ht="17.25" thickBot="1">
      <c r="B97" s="341" t="s">
        <v>10750</v>
      </c>
      <c r="C97" s="342"/>
      <c r="D97" s="342"/>
      <c r="E97" s="342"/>
      <c r="F97" s="342"/>
      <c r="G97" s="343"/>
      <c r="H97" s="204"/>
    </row>
    <row r="98" spans="2:8">
      <c r="B98" s="205" t="s">
        <v>993</v>
      </c>
      <c r="C98" s="206" t="s">
        <v>9780</v>
      </c>
      <c r="D98" s="207" t="s">
        <v>1356</v>
      </c>
      <c r="E98" s="208" t="s">
        <v>1357</v>
      </c>
      <c r="F98" s="209" t="s">
        <v>4226</v>
      </c>
      <c r="G98" s="350" t="s">
        <v>9719</v>
      </c>
      <c r="H98" s="204"/>
    </row>
    <row r="99" spans="2:8">
      <c r="B99" s="211" t="s">
        <v>994</v>
      </c>
      <c r="C99" s="212" t="s">
        <v>9781</v>
      </c>
      <c r="D99" s="213" t="s">
        <v>2228</v>
      </c>
      <c r="E99" s="214" t="s">
        <v>6913</v>
      </c>
      <c r="F99" s="215" t="s">
        <v>4226</v>
      </c>
      <c r="G99" s="233"/>
      <c r="H99" s="204"/>
    </row>
    <row r="100" spans="2:8">
      <c r="B100" s="211" t="s">
        <v>995</v>
      </c>
      <c r="C100" s="212" t="s">
        <v>9782</v>
      </c>
      <c r="D100" s="213" t="s">
        <v>2242</v>
      </c>
      <c r="E100" s="214" t="s">
        <v>1998</v>
      </c>
      <c r="F100" s="215" t="s">
        <v>4226</v>
      </c>
      <c r="G100" s="233"/>
      <c r="H100" s="204"/>
    </row>
    <row r="101" spans="2:8">
      <c r="B101" s="211" t="s">
        <v>996</v>
      </c>
      <c r="C101" s="212" t="s">
        <v>9783</v>
      </c>
      <c r="D101" s="213" t="s">
        <v>1393</v>
      </c>
      <c r="E101" s="214" t="s">
        <v>4671</v>
      </c>
      <c r="F101" s="215" t="s">
        <v>4226</v>
      </c>
      <c r="G101" s="233"/>
      <c r="H101" s="204"/>
    </row>
    <row r="102" spans="2:8">
      <c r="B102" s="211" t="s">
        <v>997</v>
      </c>
      <c r="C102" s="212" t="s">
        <v>9784</v>
      </c>
      <c r="D102" s="213" t="s">
        <v>1574</v>
      </c>
      <c r="E102" s="214" t="s">
        <v>4671</v>
      </c>
      <c r="F102" s="215" t="s">
        <v>4226</v>
      </c>
      <c r="G102" s="233"/>
      <c r="H102" s="204"/>
    </row>
    <row r="103" spans="2:8">
      <c r="B103" s="211" t="s">
        <v>998</v>
      </c>
      <c r="C103" s="212" t="s">
        <v>9785</v>
      </c>
      <c r="D103" s="213" t="s">
        <v>1367</v>
      </c>
      <c r="E103" s="214" t="s">
        <v>1998</v>
      </c>
      <c r="F103" s="215" t="s">
        <v>4226</v>
      </c>
      <c r="G103" s="233"/>
      <c r="H103" s="204"/>
    </row>
    <row r="104" spans="2:8">
      <c r="B104" s="211" t="s">
        <v>999</v>
      </c>
      <c r="C104" s="212" t="s">
        <v>9786</v>
      </c>
      <c r="D104" s="213" t="s">
        <v>2346</v>
      </c>
      <c r="E104" s="214" t="s">
        <v>9715</v>
      </c>
      <c r="F104" s="215" t="s">
        <v>4226</v>
      </c>
      <c r="G104" s="233"/>
      <c r="H104" s="204"/>
    </row>
    <row r="105" spans="2:8">
      <c r="B105" s="211" t="s">
        <v>1000</v>
      </c>
      <c r="C105" s="212" t="s">
        <v>9787</v>
      </c>
      <c r="D105" s="213" t="s">
        <v>1426</v>
      </c>
      <c r="E105" s="214" t="s">
        <v>1999</v>
      </c>
      <c r="F105" s="215" t="s">
        <v>4226</v>
      </c>
      <c r="G105" s="233"/>
      <c r="H105" s="204"/>
    </row>
    <row r="106" spans="2:8" ht="17.25" thickBot="1">
      <c r="B106" s="211" t="s">
        <v>1001</v>
      </c>
      <c r="C106" s="212" t="s">
        <v>9788</v>
      </c>
      <c r="D106" s="213" t="s">
        <v>1426</v>
      </c>
      <c r="E106" s="214" t="s">
        <v>1999</v>
      </c>
      <c r="F106" s="215" t="s">
        <v>4226</v>
      </c>
      <c r="G106" s="234"/>
      <c r="H106" s="204"/>
    </row>
    <row r="107" spans="2:8" ht="17.25" thickBot="1">
      <c r="B107" s="341" t="s">
        <v>10751</v>
      </c>
      <c r="C107" s="342"/>
      <c r="D107" s="342"/>
      <c r="E107" s="342"/>
      <c r="F107" s="342"/>
      <c r="G107" s="343"/>
      <c r="H107" s="204"/>
    </row>
    <row r="108" spans="2:8">
      <c r="B108" s="205" t="s">
        <v>1002</v>
      </c>
      <c r="C108" s="206" t="s">
        <v>9790</v>
      </c>
      <c r="D108" s="207" t="s">
        <v>1356</v>
      </c>
      <c r="E108" s="208" t="s">
        <v>1357</v>
      </c>
      <c r="F108" s="209" t="s">
        <v>4226</v>
      </c>
      <c r="G108" s="350" t="s">
        <v>9719</v>
      </c>
      <c r="H108" s="204"/>
    </row>
    <row r="109" spans="2:8">
      <c r="B109" s="211" t="s">
        <v>1003</v>
      </c>
      <c r="C109" s="212" t="s">
        <v>9791</v>
      </c>
      <c r="D109" s="213" t="s">
        <v>2228</v>
      </c>
      <c r="E109" s="214" t="s">
        <v>6913</v>
      </c>
      <c r="F109" s="215" t="s">
        <v>4226</v>
      </c>
      <c r="G109" s="233"/>
      <c r="H109" s="204"/>
    </row>
    <row r="110" spans="2:8">
      <c r="B110" s="211" t="s">
        <v>1004</v>
      </c>
      <c r="C110" s="212" t="s">
        <v>9792</v>
      </c>
      <c r="D110" s="213" t="s">
        <v>2242</v>
      </c>
      <c r="E110" s="214" t="s">
        <v>1998</v>
      </c>
      <c r="F110" s="215" t="s">
        <v>4226</v>
      </c>
      <c r="G110" s="233"/>
      <c r="H110" s="204"/>
    </row>
    <row r="111" spans="2:8">
      <c r="B111" s="211" t="s">
        <v>1005</v>
      </c>
      <c r="C111" s="212" t="s">
        <v>9793</v>
      </c>
      <c r="D111" s="213" t="s">
        <v>1393</v>
      </c>
      <c r="E111" s="214" t="s">
        <v>4671</v>
      </c>
      <c r="F111" s="215" t="s">
        <v>4226</v>
      </c>
      <c r="G111" s="233"/>
      <c r="H111" s="204"/>
    </row>
    <row r="112" spans="2:8">
      <c r="B112" s="211" t="s">
        <v>1006</v>
      </c>
      <c r="C112" s="212" t="s">
        <v>9794</v>
      </c>
      <c r="D112" s="213" t="s">
        <v>1574</v>
      </c>
      <c r="E112" s="214" t="s">
        <v>4671</v>
      </c>
      <c r="F112" s="215" t="s">
        <v>4226</v>
      </c>
      <c r="G112" s="233"/>
      <c r="H112" s="204"/>
    </row>
    <row r="113" spans="2:8">
      <c r="B113" s="211" t="s">
        <v>1007</v>
      </c>
      <c r="C113" s="212" t="s">
        <v>9795</v>
      </c>
      <c r="D113" s="213" t="s">
        <v>1367</v>
      </c>
      <c r="E113" s="214" t="s">
        <v>1998</v>
      </c>
      <c r="F113" s="215" t="s">
        <v>4226</v>
      </c>
      <c r="G113" s="233"/>
      <c r="H113" s="204"/>
    </row>
    <row r="114" spans="2:8">
      <c r="B114" s="211" t="s">
        <v>1008</v>
      </c>
      <c r="C114" s="212" t="s">
        <v>9796</v>
      </c>
      <c r="D114" s="213" t="s">
        <v>2346</v>
      </c>
      <c r="E114" s="214" t="s">
        <v>9715</v>
      </c>
      <c r="F114" s="215" t="s">
        <v>4226</v>
      </c>
      <c r="G114" s="233"/>
      <c r="H114" s="204"/>
    </row>
    <row r="115" spans="2:8">
      <c r="B115" s="211" t="s">
        <v>1009</v>
      </c>
      <c r="C115" s="212" t="s">
        <v>9797</v>
      </c>
      <c r="D115" s="213" t="s">
        <v>1426</v>
      </c>
      <c r="E115" s="214" t="s">
        <v>1999</v>
      </c>
      <c r="F115" s="215" t="s">
        <v>4226</v>
      </c>
      <c r="G115" s="233"/>
      <c r="H115" s="204"/>
    </row>
    <row r="116" spans="2:8" ht="17.25" thickBot="1">
      <c r="B116" s="211" t="s">
        <v>1010</v>
      </c>
      <c r="C116" s="212" t="s">
        <v>9798</v>
      </c>
      <c r="D116" s="213" t="s">
        <v>1426</v>
      </c>
      <c r="E116" s="214" t="s">
        <v>1999</v>
      </c>
      <c r="F116" s="215" t="s">
        <v>4226</v>
      </c>
      <c r="G116" s="234"/>
      <c r="H116" s="204"/>
    </row>
    <row r="117" spans="2:8" ht="17.25" thickBot="1">
      <c r="B117" s="341" t="s">
        <v>10752</v>
      </c>
      <c r="C117" s="342"/>
      <c r="D117" s="342"/>
      <c r="E117" s="342"/>
      <c r="F117" s="342"/>
      <c r="G117" s="343"/>
      <c r="H117" s="204"/>
    </row>
    <row r="118" spans="2:8">
      <c r="B118" s="205" t="s">
        <v>1011</v>
      </c>
      <c r="C118" s="206" t="s">
        <v>9800</v>
      </c>
      <c r="D118" s="207" t="s">
        <v>1356</v>
      </c>
      <c r="E118" s="208" t="s">
        <v>1357</v>
      </c>
      <c r="F118" s="209" t="s">
        <v>4226</v>
      </c>
      <c r="G118" s="350" t="s">
        <v>9719</v>
      </c>
      <c r="H118" s="204"/>
    </row>
    <row r="119" spans="2:8">
      <c r="B119" s="211" t="s">
        <v>1012</v>
      </c>
      <c r="C119" s="212" t="s">
        <v>9801</v>
      </c>
      <c r="D119" s="213" t="s">
        <v>2228</v>
      </c>
      <c r="E119" s="214" t="s">
        <v>6913</v>
      </c>
      <c r="F119" s="215" t="s">
        <v>4226</v>
      </c>
      <c r="G119" s="233"/>
      <c r="H119" s="204"/>
    </row>
    <row r="120" spans="2:8">
      <c r="B120" s="211" t="s">
        <v>1013</v>
      </c>
      <c r="C120" s="212" t="s">
        <v>9802</v>
      </c>
      <c r="D120" s="213" t="s">
        <v>2242</v>
      </c>
      <c r="E120" s="214" t="s">
        <v>1998</v>
      </c>
      <c r="F120" s="215" t="s">
        <v>4226</v>
      </c>
      <c r="G120" s="233"/>
      <c r="H120" s="204"/>
    </row>
    <row r="121" spans="2:8">
      <c r="B121" s="211" t="s">
        <v>1014</v>
      </c>
      <c r="C121" s="212" t="s">
        <v>9803</v>
      </c>
      <c r="D121" s="213" t="s">
        <v>1393</v>
      </c>
      <c r="E121" s="214" t="s">
        <v>4671</v>
      </c>
      <c r="F121" s="215" t="s">
        <v>4226</v>
      </c>
      <c r="G121" s="233"/>
      <c r="H121" s="204"/>
    </row>
    <row r="122" spans="2:8">
      <c r="B122" s="211" t="s">
        <v>1015</v>
      </c>
      <c r="C122" s="212" t="s">
        <v>9804</v>
      </c>
      <c r="D122" s="213" t="s">
        <v>1574</v>
      </c>
      <c r="E122" s="214" t="s">
        <v>4671</v>
      </c>
      <c r="F122" s="215" t="s">
        <v>4226</v>
      </c>
      <c r="G122" s="233"/>
      <c r="H122" s="204"/>
    </row>
    <row r="123" spans="2:8">
      <c r="B123" s="211" t="s">
        <v>1016</v>
      </c>
      <c r="C123" s="212" t="s">
        <v>9805</v>
      </c>
      <c r="D123" s="213" t="s">
        <v>1367</v>
      </c>
      <c r="E123" s="214" t="s">
        <v>1998</v>
      </c>
      <c r="F123" s="215" t="s">
        <v>4226</v>
      </c>
      <c r="G123" s="233"/>
      <c r="H123" s="204"/>
    </row>
    <row r="124" spans="2:8">
      <c r="B124" s="211" t="s">
        <v>1017</v>
      </c>
      <c r="C124" s="212" t="s">
        <v>9806</v>
      </c>
      <c r="D124" s="213" t="s">
        <v>2346</v>
      </c>
      <c r="E124" s="214" t="s">
        <v>9715</v>
      </c>
      <c r="F124" s="215" t="s">
        <v>4226</v>
      </c>
      <c r="G124" s="233"/>
      <c r="H124" s="204"/>
    </row>
    <row r="125" spans="2:8">
      <c r="B125" s="211" t="s">
        <v>1018</v>
      </c>
      <c r="C125" s="212" t="s">
        <v>9807</v>
      </c>
      <c r="D125" s="213" t="s">
        <v>1426</v>
      </c>
      <c r="E125" s="214" t="s">
        <v>1999</v>
      </c>
      <c r="F125" s="215" t="s">
        <v>4226</v>
      </c>
      <c r="G125" s="233"/>
      <c r="H125" s="204"/>
    </row>
    <row r="126" spans="2:8" ht="17.25" thickBot="1">
      <c r="B126" s="211" t="s">
        <v>1019</v>
      </c>
      <c r="C126" s="212" t="s">
        <v>9808</v>
      </c>
      <c r="D126" s="213" t="s">
        <v>1426</v>
      </c>
      <c r="E126" s="214" t="s">
        <v>1999</v>
      </c>
      <c r="F126" s="215" t="s">
        <v>4226</v>
      </c>
      <c r="G126" s="234"/>
      <c r="H126" s="204"/>
    </row>
    <row r="127" spans="2:8" ht="17.25" thickBot="1">
      <c r="B127" s="341" t="s">
        <v>10753</v>
      </c>
      <c r="C127" s="342"/>
      <c r="D127" s="342"/>
      <c r="E127" s="342"/>
      <c r="F127" s="342"/>
      <c r="G127" s="343"/>
      <c r="H127" s="204"/>
    </row>
    <row r="128" spans="2:8">
      <c r="B128" s="205" t="s">
        <v>1021</v>
      </c>
      <c r="C128" s="206" t="s">
        <v>9810</v>
      </c>
      <c r="D128" s="207" t="s">
        <v>1356</v>
      </c>
      <c r="E128" s="208" t="s">
        <v>1357</v>
      </c>
      <c r="F128" s="209" t="s">
        <v>4226</v>
      </c>
      <c r="G128" s="350" t="s">
        <v>9719</v>
      </c>
      <c r="H128" s="204"/>
    </row>
    <row r="129" spans="2:8">
      <c r="B129" s="211" t="s">
        <v>1022</v>
      </c>
      <c r="C129" s="212" t="s">
        <v>9811</v>
      </c>
      <c r="D129" s="213" t="s">
        <v>2228</v>
      </c>
      <c r="E129" s="214" t="s">
        <v>6913</v>
      </c>
      <c r="F129" s="215" t="s">
        <v>4226</v>
      </c>
      <c r="G129" s="233"/>
      <c r="H129" s="204"/>
    </row>
    <row r="130" spans="2:8">
      <c r="B130" s="211" t="s">
        <v>1023</v>
      </c>
      <c r="C130" s="212" t="s">
        <v>9812</v>
      </c>
      <c r="D130" s="213" t="s">
        <v>2242</v>
      </c>
      <c r="E130" s="214" t="s">
        <v>1998</v>
      </c>
      <c r="F130" s="215" t="s">
        <v>4226</v>
      </c>
      <c r="G130" s="233"/>
      <c r="H130" s="204"/>
    </row>
    <row r="131" spans="2:8">
      <c r="B131" s="211" t="s">
        <v>1024</v>
      </c>
      <c r="C131" s="212" t="s">
        <v>9813</v>
      </c>
      <c r="D131" s="213" t="s">
        <v>1393</v>
      </c>
      <c r="E131" s="214" t="s">
        <v>4671</v>
      </c>
      <c r="F131" s="215" t="s">
        <v>4226</v>
      </c>
      <c r="G131" s="233"/>
      <c r="H131" s="204"/>
    </row>
    <row r="132" spans="2:8">
      <c r="B132" s="211" t="s">
        <v>1025</v>
      </c>
      <c r="C132" s="212" t="s">
        <v>9814</v>
      </c>
      <c r="D132" s="213" t="s">
        <v>1574</v>
      </c>
      <c r="E132" s="214" t="s">
        <v>4671</v>
      </c>
      <c r="F132" s="215" t="s">
        <v>4226</v>
      </c>
      <c r="G132" s="233"/>
      <c r="H132" s="204"/>
    </row>
    <row r="133" spans="2:8">
      <c r="B133" s="211" t="s">
        <v>1026</v>
      </c>
      <c r="C133" s="212" t="s">
        <v>9815</v>
      </c>
      <c r="D133" s="213" t="s">
        <v>1367</v>
      </c>
      <c r="E133" s="214" t="s">
        <v>1998</v>
      </c>
      <c r="F133" s="215" t="s">
        <v>4226</v>
      </c>
      <c r="G133" s="233"/>
      <c r="H133" s="204"/>
    </row>
    <row r="134" spans="2:8">
      <c r="B134" s="211" t="s">
        <v>1027</v>
      </c>
      <c r="C134" s="212" t="s">
        <v>9816</v>
      </c>
      <c r="D134" s="213" t="s">
        <v>2346</v>
      </c>
      <c r="E134" s="214" t="s">
        <v>9715</v>
      </c>
      <c r="F134" s="215" t="s">
        <v>4226</v>
      </c>
      <c r="G134" s="233"/>
      <c r="H134" s="204"/>
    </row>
    <row r="135" spans="2:8">
      <c r="B135" s="211" t="s">
        <v>1028</v>
      </c>
      <c r="C135" s="212" t="s">
        <v>9817</v>
      </c>
      <c r="D135" s="213" t="s">
        <v>1426</v>
      </c>
      <c r="E135" s="214" t="s">
        <v>1999</v>
      </c>
      <c r="F135" s="215" t="s">
        <v>4226</v>
      </c>
      <c r="G135" s="233"/>
      <c r="H135" s="204"/>
    </row>
    <row r="136" spans="2:8" ht="17.25" thickBot="1">
      <c r="B136" s="211" t="s">
        <v>1029</v>
      </c>
      <c r="C136" s="212" t="s">
        <v>9818</v>
      </c>
      <c r="D136" s="213" t="s">
        <v>1426</v>
      </c>
      <c r="E136" s="214" t="s">
        <v>1999</v>
      </c>
      <c r="F136" s="215" t="s">
        <v>4226</v>
      </c>
      <c r="G136" s="234"/>
      <c r="H136" s="204"/>
    </row>
    <row r="137" spans="2:8" ht="17.25" thickBot="1">
      <c r="B137" s="341" t="s">
        <v>10754</v>
      </c>
      <c r="C137" s="342"/>
      <c r="D137" s="342"/>
      <c r="E137" s="342"/>
      <c r="F137" s="342"/>
      <c r="G137" s="343"/>
      <c r="H137" s="204"/>
    </row>
    <row r="138" spans="2:8">
      <c r="B138" s="205" t="s">
        <v>1031</v>
      </c>
      <c r="C138" s="206" t="s">
        <v>9820</v>
      </c>
      <c r="D138" s="207" t="s">
        <v>1356</v>
      </c>
      <c r="E138" s="208" t="s">
        <v>1357</v>
      </c>
      <c r="F138" s="209" t="s">
        <v>4226</v>
      </c>
      <c r="G138" s="350" t="s">
        <v>9719</v>
      </c>
      <c r="H138" s="204"/>
    </row>
    <row r="139" spans="2:8">
      <c r="B139" s="211" t="s">
        <v>1032</v>
      </c>
      <c r="C139" s="212" t="s">
        <v>9821</v>
      </c>
      <c r="D139" s="213" t="s">
        <v>2228</v>
      </c>
      <c r="E139" s="214" t="s">
        <v>6913</v>
      </c>
      <c r="F139" s="215" t="s">
        <v>4226</v>
      </c>
      <c r="G139" s="233"/>
      <c r="H139" s="204"/>
    </row>
    <row r="140" spans="2:8">
      <c r="B140" s="211" t="s">
        <v>1033</v>
      </c>
      <c r="C140" s="212" t="s">
        <v>9822</v>
      </c>
      <c r="D140" s="213" t="s">
        <v>2242</v>
      </c>
      <c r="E140" s="214" t="s">
        <v>1998</v>
      </c>
      <c r="F140" s="215" t="s">
        <v>4226</v>
      </c>
      <c r="G140" s="233"/>
      <c r="H140" s="204"/>
    </row>
    <row r="141" spans="2:8">
      <c r="B141" s="211" t="s">
        <v>1034</v>
      </c>
      <c r="C141" s="212" t="s">
        <v>9823</v>
      </c>
      <c r="D141" s="213" t="s">
        <v>1393</v>
      </c>
      <c r="E141" s="214" t="s">
        <v>4671</v>
      </c>
      <c r="F141" s="215" t="s">
        <v>4226</v>
      </c>
      <c r="G141" s="233"/>
      <c r="H141" s="204"/>
    </row>
    <row r="142" spans="2:8">
      <c r="B142" s="211" t="s">
        <v>1035</v>
      </c>
      <c r="C142" s="212" t="s">
        <v>9824</v>
      </c>
      <c r="D142" s="213" t="s">
        <v>1574</v>
      </c>
      <c r="E142" s="214" t="s">
        <v>4671</v>
      </c>
      <c r="F142" s="215" t="s">
        <v>4226</v>
      </c>
      <c r="G142" s="233"/>
      <c r="H142" s="204"/>
    </row>
    <row r="143" spans="2:8">
      <c r="B143" s="211" t="s">
        <v>1036</v>
      </c>
      <c r="C143" s="212" t="s">
        <v>9825</v>
      </c>
      <c r="D143" s="213" t="s">
        <v>1367</v>
      </c>
      <c r="E143" s="214" t="s">
        <v>1998</v>
      </c>
      <c r="F143" s="215" t="s">
        <v>4226</v>
      </c>
      <c r="G143" s="233"/>
      <c r="H143" s="204"/>
    </row>
    <row r="144" spans="2:8">
      <c r="B144" s="211" t="s">
        <v>1037</v>
      </c>
      <c r="C144" s="212" t="s">
        <v>9826</v>
      </c>
      <c r="D144" s="213" t="s">
        <v>2346</v>
      </c>
      <c r="E144" s="214" t="s">
        <v>9715</v>
      </c>
      <c r="F144" s="215" t="s">
        <v>4226</v>
      </c>
      <c r="G144" s="233"/>
      <c r="H144" s="204"/>
    </row>
    <row r="145" spans="2:8">
      <c r="B145" s="211" t="s">
        <v>1038</v>
      </c>
      <c r="C145" s="212" t="s">
        <v>9827</v>
      </c>
      <c r="D145" s="213" t="s">
        <v>1426</v>
      </c>
      <c r="E145" s="214" t="s">
        <v>1999</v>
      </c>
      <c r="F145" s="215" t="s">
        <v>4226</v>
      </c>
      <c r="G145" s="233"/>
      <c r="H145" s="204"/>
    </row>
    <row r="146" spans="2:8" ht="17.25" thickBot="1">
      <c r="B146" s="211" t="s">
        <v>1039</v>
      </c>
      <c r="C146" s="212" t="s">
        <v>9828</v>
      </c>
      <c r="D146" s="213" t="s">
        <v>1426</v>
      </c>
      <c r="E146" s="214" t="s">
        <v>1999</v>
      </c>
      <c r="F146" s="215" t="s">
        <v>4226</v>
      </c>
      <c r="G146" s="234"/>
      <c r="H146" s="204"/>
    </row>
    <row r="147" spans="2:8" ht="17.25" thickBot="1">
      <c r="B147" s="201" t="s">
        <v>9854</v>
      </c>
      <c r="C147" s="202"/>
      <c r="D147" s="202"/>
      <c r="E147" s="202"/>
      <c r="F147" s="202"/>
      <c r="G147" s="203"/>
      <c r="H147" s="204"/>
    </row>
    <row r="148" spans="2:8">
      <c r="B148" s="211" t="s">
        <v>810</v>
      </c>
      <c r="C148" s="212" t="s">
        <v>9860</v>
      </c>
      <c r="D148" s="256" t="s">
        <v>1913</v>
      </c>
      <c r="E148" s="257" t="s">
        <v>4671</v>
      </c>
      <c r="F148" s="215"/>
      <c r="G148" s="232" t="s">
        <v>9867</v>
      </c>
      <c r="H148" s="204"/>
    </row>
    <row r="149" spans="2:8" ht="17.25" thickBot="1">
      <c r="B149" s="218" t="s">
        <v>9861</v>
      </c>
      <c r="C149" s="219" t="s">
        <v>9862</v>
      </c>
      <c r="D149" s="220" t="s">
        <v>1362</v>
      </c>
      <c r="E149" s="221" t="s">
        <v>1999</v>
      </c>
      <c r="F149" s="222"/>
      <c r="G149" s="234"/>
      <c r="H149" s="204"/>
    </row>
    <row r="150" spans="2:8" ht="17.25" thickBot="1">
      <c r="B150" s="201" t="s">
        <v>9911</v>
      </c>
      <c r="C150" s="202"/>
      <c r="D150" s="202"/>
      <c r="E150" s="202"/>
      <c r="F150" s="202"/>
      <c r="G150" s="203"/>
      <c r="H150" s="204"/>
    </row>
    <row r="151" spans="2:8" ht="45">
      <c r="B151" s="211" t="s">
        <v>9912</v>
      </c>
      <c r="C151" s="212" t="s">
        <v>9913</v>
      </c>
      <c r="D151" s="256" t="s">
        <v>2234</v>
      </c>
      <c r="E151" s="257" t="s">
        <v>4671</v>
      </c>
      <c r="F151" s="215"/>
      <c r="G151" s="313" t="s">
        <v>10041</v>
      </c>
      <c r="H151" s="204"/>
    </row>
    <row r="152" spans="2:8" ht="75">
      <c r="B152" s="259" t="s">
        <v>9915</v>
      </c>
      <c r="C152" s="260" t="s">
        <v>9916</v>
      </c>
      <c r="D152" s="261" t="s">
        <v>1526</v>
      </c>
      <c r="E152" s="262" t="s">
        <v>4671</v>
      </c>
      <c r="F152" s="263"/>
      <c r="G152" s="232" t="s">
        <v>10755</v>
      </c>
      <c r="H152" s="204"/>
    </row>
    <row r="153" spans="2:8" ht="75">
      <c r="B153" s="259" t="s">
        <v>9918</v>
      </c>
      <c r="C153" s="260" t="s">
        <v>9919</v>
      </c>
      <c r="D153" s="261" t="s">
        <v>1526</v>
      </c>
      <c r="E153" s="262" t="s">
        <v>4671</v>
      </c>
      <c r="F153" s="263"/>
      <c r="G153" s="232" t="s">
        <v>10756</v>
      </c>
      <c r="H153" s="204"/>
    </row>
    <row r="154" spans="2:8" ht="75">
      <c r="B154" s="259" t="s">
        <v>926</v>
      </c>
      <c r="C154" s="260" t="s">
        <v>9921</v>
      </c>
      <c r="D154" s="261" t="s">
        <v>2235</v>
      </c>
      <c r="E154" s="262" t="s">
        <v>4671</v>
      </c>
      <c r="F154" s="263"/>
      <c r="G154" s="232" t="s">
        <v>10784</v>
      </c>
      <c r="H154" s="204"/>
    </row>
    <row r="155" spans="2:8" ht="75">
      <c r="B155" s="259" t="s">
        <v>616</v>
      </c>
      <c r="C155" s="260" t="s">
        <v>9922</v>
      </c>
      <c r="D155" s="261" t="s">
        <v>1526</v>
      </c>
      <c r="E155" s="262" t="s">
        <v>4671</v>
      </c>
      <c r="F155" s="263"/>
      <c r="G155" s="232" t="s">
        <v>10043</v>
      </c>
      <c r="H155" s="204"/>
    </row>
    <row r="156" spans="2:8" ht="45">
      <c r="B156" s="211" t="s">
        <v>9923</v>
      </c>
      <c r="C156" s="212" t="s">
        <v>9924</v>
      </c>
      <c r="D156" s="213" t="s">
        <v>1372</v>
      </c>
      <c r="E156" s="214" t="s">
        <v>4671</v>
      </c>
      <c r="F156" s="215" t="s">
        <v>4226</v>
      </c>
      <c r="G156" s="313" t="s">
        <v>10757</v>
      </c>
      <c r="H156" s="204"/>
    </row>
    <row r="157" spans="2:8">
      <c r="B157" s="211" t="s">
        <v>4334</v>
      </c>
      <c r="C157" s="212" t="s">
        <v>9926</v>
      </c>
      <c r="D157" s="213" t="s">
        <v>1525</v>
      </c>
      <c r="E157" s="214" t="s">
        <v>1357</v>
      </c>
      <c r="F157" s="215"/>
      <c r="G157" s="313" t="s">
        <v>1374</v>
      </c>
      <c r="H157" s="204"/>
    </row>
    <row r="158" spans="2:8" ht="105">
      <c r="B158" s="211" t="s">
        <v>9927</v>
      </c>
      <c r="C158" s="212" t="s">
        <v>9928</v>
      </c>
      <c r="D158" s="213" t="s">
        <v>2242</v>
      </c>
      <c r="E158" s="214" t="s">
        <v>1998</v>
      </c>
      <c r="F158" s="215"/>
      <c r="G158" s="313" t="s">
        <v>9986</v>
      </c>
      <c r="H158" s="204"/>
    </row>
    <row r="159" spans="2:8" ht="105">
      <c r="B159" s="211" t="s">
        <v>10758</v>
      </c>
      <c r="C159" s="212" t="s">
        <v>9930</v>
      </c>
      <c r="D159" s="213" t="s">
        <v>2241</v>
      </c>
      <c r="E159" s="214" t="s">
        <v>4685</v>
      </c>
      <c r="F159" s="215"/>
      <c r="G159" s="313" t="s">
        <v>10759</v>
      </c>
      <c r="H159" s="204"/>
    </row>
    <row r="160" spans="2:8">
      <c r="B160" s="211" t="s">
        <v>10760</v>
      </c>
      <c r="C160" s="212" t="s">
        <v>9939</v>
      </c>
      <c r="D160" s="213" t="s">
        <v>1574</v>
      </c>
      <c r="E160" s="214" t="s">
        <v>1357</v>
      </c>
      <c r="F160" s="215"/>
      <c r="G160" s="313" t="s">
        <v>2349</v>
      </c>
      <c r="H160" s="204"/>
    </row>
    <row r="161" spans="2:8" ht="120">
      <c r="B161" s="259" t="s">
        <v>10761</v>
      </c>
      <c r="C161" s="260" t="s">
        <v>9940</v>
      </c>
      <c r="D161" s="261" t="s">
        <v>2242</v>
      </c>
      <c r="E161" s="262" t="s">
        <v>1998</v>
      </c>
      <c r="F161" s="263"/>
      <c r="G161" s="232" t="s">
        <v>10762</v>
      </c>
      <c r="H161" s="204"/>
    </row>
    <row r="162" spans="2:8" ht="75">
      <c r="B162" s="259" t="s">
        <v>10763</v>
      </c>
      <c r="C162" s="260" t="s">
        <v>10764</v>
      </c>
      <c r="D162" s="261" t="s">
        <v>1367</v>
      </c>
      <c r="E162" s="262" t="s">
        <v>1998</v>
      </c>
      <c r="F162" s="263"/>
      <c r="G162" s="232" t="s">
        <v>10785</v>
      </c>
      <c r="H162" s="204"/>
    </row>
    <row r="163" spans="2:8" ht="45">
      <c r="B163" s="259" t="s">
        <v>10600</v>
      </c>
      <c r="C163" s="260" t="s">
        <v>10765</v>
      </c>
      <c r="D163" s="261" t="s">
        <v>1367</v>
      </c>
      <c r="E163" s="262" t="s">
        <v>1998</v>
      </c>
      <c r="F163" s="263"/>
      <c r="G163" s="232" t="s">
        <v>10766</v>
      </c>
      <c r="H163" s="204"/>
    </row>
    <row r="164" spans="2:8" ht="90">
      <c r="B164" s="259" t="s">
        <v>10217</v>
      </c>
      <c r="C164" s="260" t="s">
        <v>10767</v>
      </c>
      <c r="D164" s="261" t="s">
        <v>1567</v>
      </c>
      <c r="E164" s="262" t="s">
        <v>1998</v>
      </c>
      <c r="F164" s="263"/>
      <c r="G164" s="232" t="s">
        <v>10768</v>
      </c>
      <c r="H164" s="204"/>
    </row>
    <row r="165" spans="2:8" ht="90">
      <c r="B165" s="259" t="s">
        <v>10769</v>
      </c>
      <c r="C165" s="260" t="s">
        <v>10770</v>
      </c>
      <c r="D165" s="261" t="s">
        <v>1367</v>
      </c>
      <c r="E165" s="262" t="s">
        <v>1998</v>
      </c>
      <c r="F165" s="263"/>
      <c r="G165" s="232" t="s">
        <v>10786</v>
      </c>
      <c r="H165" s="204"/>
    </row>
    <row r="166" spans="2:8" ht="17.25" thickBot="1">
      <c r="B166" s="211" t="s">
        <v>9941</v>
      </c>
      <c r="C166" s="212" t="s">
        <v>9942</v>
      </c>
      <c r="D166" s="213" t="s">
        <v>2275</v>
      </c>
      <c r="E166" s="214" t="s">
        <v>6913</v>
      </c>
      <c r="F166" s="215"/>
      <c r="G166" s="313" t="s">
        <v>2349</v>
      </c>
      <c r="H166" s="204"/>
    </row>
    <row r="167" spans="2:8" ht="17.25" thickBot="1">
      <c r="B167" s="201" t="s">
        <v>10114</v>
      </c>
      <c r="C167" s="202"/>
      <c r="D167" s="202"/>
      <c r="E167" s="202"/>
      <c r="F167" s="202"/>
      <c r="G167" s="203"/>
      <c r="H167" s="204"/>
    </row>
    <row r="168" spans="2:8" ht="60">
      <c r="B168" s="205" t="s">
        <v>1179</v>
      </c>
      <c r="C168" s="206" t="s">
        <v>9996</v>
      </c>
      <c r="D168" s="207" t="s">
        <v>1367</v>
      </c>
      <c r="E168" s="208" t="s">
        <v>4685</v>
      </c>
      <c r="F168" s="209" t="s">
        <v>4226</v>
      </c>
      <c r="G168" s="210" t="s">
        <v>10771</v>
      </c>
      <c r="H168" s="204"/>
    </row>
    <row r="169" spans="2:8" ht="30.75" thickBot="1">
      <c r="B169" s="211" t="s">
        <v>1180</v>
      </c>
      <c r="C169" s="212" t="s">
        <v>9998</v>
      </c>
      <c r="D169" s="213" t="s">
        <v>2251</v>
      </c>
      <c r="E169" s="214" t="s">
        <v>6913</v>
      </c>
      <c r="F169" s="215" t="s">
        <v>4226</v>
      </c>
      <c r="G169" s="313" t="s">
        <v>10772</v>
      </c>
      <c r="H169" s="204"/>
    </row>
    <row r="170" spans="2:8" ht="20.100000000000001" customHeight="1">
      <c r="B170" s="224"/>
      <c r="C170" s="224"/>
      <c r="D170" s="225"/>
      <c r="E170" s="226"/>
      <c r="F170" s="226"/>
      <c r="G170" s="224"/>
      <c r="H170"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2</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s="44" customFormat="1" ht="20.100000000000001" customHeight="1" thickBot="1">
      <c r="A5" s="8"/>
      <c r="B5" s="415" t="s">
        <v>4301</v>
      </c>
      <c r="C5" s="416"/>
      <c r="D5" s="417"/>
      <c r="E5" s="418"/>
      <c r="F5" s="418"/>
      <c r="G5" s="419"/>
      <c r="H5" s="204"/>
    </row>
    <row r="6" spans="1:8">
      <c r="B6" s="205" t="s">
        <v>4215</v>
      </c>
      <c r="C6" s="206" t="s">
        <v>4302</v>
      </c>
      <c r="D6" s="207" t="s">
        <v>1372</v>
      </c>
      <c r="E6" s="208" t="s">
        <v>1357</v>
      </c>
      <c r="F6" s="209" t="s">
        <v>1358</v>
      </c>
      <c r="G6" s="210" t="s">
        <v>1374</v>
      </c>
      <c r="H6" s="204"/>
    </row>
    <row r="7" spans="1:8">
      <c r="B7" s="211" t="s">
        <v>4303</v>
      </c>
      <c r="C7" s="212" t="s">
        <v>4304</v>
      </c>
      <c r="D7" s="213" t="s">
        <v>1525</v>
      </c>
      <c r="E7" s="214" t="s">
        <v>1357</v>
      </c>
      <c r="F7" s="215" t="s">
        <v>1358</v>
      </c>
      <c r="G7" s="313" t="s">
        <v>1374</v>
      </c>
      <c r="H7" s="204"/>
    </row>
    <row r="8" spans="1:8">
      <c r="B8" s="211" t="s">
        <v>4305</v>
      </c>
      <c r="C8" s="212" t="s">
        <v>4306</v>
      </c>
      <c r="D8" s="213" t="s">
        <v>1387</v>
      </c>
      <c r="E8" s="214" t="s">
        <v>1363</v>
      </c>
      <c r="F8" s="215"/>
      <c r="G8" s="313"/>
      <c r="H8" s="204"/>
    </row>
    <row r="9" spans="1:8">
      <c r="B9" s="211" t="s">
        <v>1445</v>
      </c>
      <c r="C9" s="212" t="s">
        <v>4307</v>
      </c>
      <c r="D9" s="213" t="s">
        <v>1397</v>
      </c>
      <c r="E9" s="214" t="s">
        <v>1363</v>
      </c>
      <c r="F9" s="215"/>
      <c r="G9" s="313"/>
      <c r="H9" s="204"/>
    </row>
    <row r="10" spans="1:8" ht="30.75" thickBot="1">
      <c r="B10" s="259" t="s">
        <v>4308</v>
      </c>
      <c r="C10" s="260" t="s">
        <v>4309</v>
      </c>
      <c r="D10" s="261" t="s">
        <v>1367</v>
      </c>
      <c r="E10" s="262" t="s">
        <v>1998</v>
      </c>
      <c r="F10" s="263"/>
      <c r="G10" s="232" t="s">
        <v>4310</v>
      </c>
      <c r="H10" s="204"/>
    </row>
    <row r="11" spans="1:8" ht="20.100000000000001" customHeight="1" thickBot="1">
      <c r="B11" s="415" t="s">
        <v>4311</v>
      </c>
      <c r="C11" s="416"/>
      <c r="D11" s="417"/>
      <c r="E11" s="418"/>
      <c r="F11" s="418"/>
      <c r="G11" s="419"/>
      <c r="H11" s="204"/>
    </row>
    <row r="12" spans="1:8" ht="60">
      <c r="B12" s="205" t="s">
        <v>1173</v>
      </c>
      <c r="C12" s="206" t="s">
        <v>4312</v>
      </c>
      <c r="D12" s="207" t="s">
        <v>1393</v>
      </c>
      <c r="E12" s="208" t="s">
        <v>1998</v>
      </c>
      <c r="F12" s="209" t="s">
        <v>1886</v>
      </c>
      <c r="G12" s="210" t="s">
        <v>4317</v>
      </c>
      <c r="H12" s="204"/>
    </row>
    <row r="13" spans="1:8" ht="60">
      <c r="B13" s="211" t="s">
        <v>4289</v>
      </c>
      <c r="C13" s="212" t="s">
        <v>4313</v>
      </c>
      <c r="D13" s="213" t="s">
        <v>1367</v>
      </c>
      <c r="E13" s="214" t="s">
        <v>1465</v>
      </c>
      <c r="F13" s="215"/>
      <c r="G13" s="313" t="s">
        <v>4318</v>
      </c>
      <c r="H13" s="204"/>
    </row>
    <row r="14" spans="1:8" ht="60">
      <c r="B14" s="211" t="s">
        <v>1174</v>
      </c>
      <c r="C14" s="212" t="s">
        <v>4314</v>
      </c>
      <c r="D14" s="213" t="s">
        <v>1367</v>
      </c>
      <c r="E14" s="214" t="s">
        <v>1998</v>
      </c>
      <c r="F14" s="215"/>
      <c r="G14" s="313" t="s">
        <v>4319</v>
      </c>
      <c r="H14" s="204"/>
    </row>
    <row r="15" spans="1:8" ht="105">
      <c r="B15" s="211" t="s">
        <v>4295</v>
      </c>
      <c r="C15" s="212" t="s">
        <v>4315</v>
      </c>
      <c r="D15" s="213" t="s">
        <v>1367</v>
      </c>
      <c r="E15" s="214" t="s">
        <v>1998</v>
      </c>
      <c r="F15" s="215"/>
      <c r="G15" s="313" t="s">
        <v>4320</v>
      </c>
      <c r="H15" s="204"/>
    </row>
    <row r="16" spans="1:8" ht="90.75" thickBot="1">
      <c r="B16" s="211" t="s">
        <v>4298</v>
      </c>
      <c r="C16" s="212" t="s">
        <v>4316</v>
      </c>
      <c r="D16" s="213" t="s">
        <v>1393</v>
      </c>
      <c r="E16" s="214" t="s">
        <v>1998</v>
      </c>
      <c r="F16" s="215"/>
      <c r="G16" s="313" t="s">
        <v>4321</v>
      </c>
      <c r="H16" s="204"/>
    </row>
    <row r="17" spans="2:8" ht="20.100000000000001" customHeight="1">
      <c r="B17" s="224"/>
      <c r="C17" s="224"/>
      <c r="D17" s="225"/>
      <c r="E17" s="226"/>
      <c r="F17" s="226"/>
      <c r="G17" s="224"/>
      <c r="H17"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3">
    <outlinePr summaryBelow="0"/>
    <pageSetUpPr fitToPage="1"/>
  </sheetPr>
  <dimension ref="A1:H39"/>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18</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17.25" thickBot="1">
      <c r="B5" s="205" t="s">
        <v>10414</v>
      </c>
      <c r="C5" s="206" t="s">
        <v>10415</v>
      </c>
      <c r="D5" s="207" t="s">
        <v>1367</v>
      </c>
      <c r="E5" s="208" t="s">
        <v>10416</v>
      </c>
      <c r="F5" s="209" t="s">
        <v>4354</v>
      </c>
      <c r="G5" s="210" t="s">
        <v>2227</v>
      </c>
      <c r="H5" s="204"/>
    </row>
    <row r="6" spans="1:8" s="44" customFormat="1" ht="20.100000000000001" customHeight="1" thickBot="1">
      <c r="A6" s="8"/>
      <c r="B6" s="201" t="s">
        <v>10417</v>
      </c>
      <c r="C6" s="202"/>
      <c r="D6" s="202"/>
      <c r="E6" s="202"/>
      <c r="F6" s="202"/>
      <c r="G6" s="203"/>
      <c r="H6" s="204"/>
    </row>
    <row r="7" spans="1:8" ht="30">
      <c r="B7" s="205" t="s">
        <v>10048</v>
      </c>
      <c r="C7" s="206" t="s">
        <v>10438</v>
      </c>
      <c r="D7" s="207" t="s">
        <v>1526</v>
      </c>
      <c r="E7" s="208" t="s">
        <v>1357</v>
      </c>
      <c r="F7" s="209" t="s">
        <v>4354</v>
      </c>
      <c r="G7" s="210" t="s">
        <v>10787</v>
      </c>
      <c r="H7" s="204"/>
    </row>
    <row r="8" spans="1:8" ht="30">
      <c r="B8" s="211" t="s">
        <v>10788</v>
      </c>
      <c r="C8" s="212" t="s">
        <v>10440</v>
      </c>
      <c r="D8" s="213" t="s">
        <v>1362</v>
      </c>
      <c r="E8" s="214" t="s">
        <v>6913</v>
      </c>
      <c r="F8" s="215"/>
      <c r="G8" s="313" t="s">
        <v>10815</v>
      </c>
      <c r="H8" s="204"/>
    </row>
    <row r="9" spans="1:8" ht="30">
      <c r="B9" s="211" t="s">
        <v>10441</v>
      </c>
      <c r="C9" s="212" t="s">
        <v>10442</v>
      </c>
      <c r="D9" s="213" t="s">
        <v>1387</v>
      </c>
      <c r="E9" s="214" t="s">
        <v>6913</v>
      </c>
      <c r="F9" s="215"/>
      <c r="G9" s="313" t="s">
        <v>10816</v>
      </c>
      <c r="H9" s="204"/>
    </row>
    <row r="10" spans="1:8" ht="45">
      <c r="B10" s="211" t="s">
        <v>10789</v>
      </c>
      <c r="C10" s="212" t="s">
        <v>10444</v>
      </c>
      <c r="D10" s="213" t="s">
        <v>1526</v>
      </c>
      <c r="E10" s="214" t="s">
        <v>1357</v>
      </c>
      <c r="F10" s="215"/>
      <c r="G10" s="313" t="s">
        <v>10790</v>
      </c>
      <c r="H10" s="204"/>
    </row>
    <row r="11" spans="1:8" ht="30">
      <c r="B11" s="211" t="s">
        <v>10791</v>
      </c>
      <c r="C11" s="212" t="s">
        <v>10447</v>
      </c>
      <c r="D11" s="213" t="s">
        <v>2234</v>
      </c>
      <c r="E11" s="214" t="s">
        <v>1357</v>
      </c>
      <c r="F11" s="215"/>
      <c r="G11" s="313" t="s">
        <v>10817</v>
      </c>
      <c r="H11" s="204"/>
    </row>
    <row r="12" spans="1:8" ht="60">
      <c r="B12" s="211" t="s">
        <v>9674</v>
      </c>
      <c r="C12" s="212" t="s">
        <v>10449</v>
      </c>
      <c r="D12" s="213" t="s">
        <v>2235</v>
      </c>
      <c r="E12" s="214" t="s">
        <v>1357</v>
      </c>
      <c r="F12" s="215"/>
      <c r="G12" s="313" t="s">
        <v>10818</v>
      </c>
      <c r="H12" s="204"/>
    </row>
    <row r="13" spans="1:8" ht="30">
      <c r="B13" s="211" t="s">
        <v>10792</v>
      </c>
      <c r="C13" s="212" t="s">
        <v>10452</v>
      </c>
      <c r="D13" s="213" t="s">
        <v>1367</v>
      </c>
      <c r="E13" s="214" t="s">
        <v>1998</v>
      </c>
      <c r="F13" s="215"/>
      <c r="G13" s="313" t="s">
        <v>10026</v>
      </c>
      <c r="H13" s="204"/>
    </row>
    <row r="14" spans="1:8" ht="45">
      <c r="B14" s="259" t="s">
        <v>919</v>
      </c>
      <c r="C14" s="260" t="s">
        <v>10450</v>
      </c>
      <c r="D14" s="261" t="s">
        <v>1367</v>
      </c>
      <c r="E14" s="262" t="s">
        <v>1998</v>
      </c>
      <c r="F14" s="263"/>
      <c r="G14" s="232" t="s">
        <v>10819</v>
      </c>
      <c r="H14" s="204"/>
    </row>
    <row r="15" spans="1:8">
      <c r="B15" s="211" t="s">
        <v>10793</v>
      </c>
      <c r="C15" s="212" t="s">
        <v>10462</v>
      </c>
      <c r="D15" s="213" t="s">
        <v>2234</v>
      </c>
      <c r="E15" s="214" t="s">
        <v>2337</v>
      </c>
      <c r="F15" s="215"/>
      <c r="G15" s="313" t="s">
        <v>1374</v>
      </c>
      <c r="H15" s="204"/>
    </row>
    <row r="16" spans="1:8" ht="75">
      <c r="B16" s="211" t="s">
        <v>10794</v>
      </c>
      <c r="C16" s="212" t="s">
        <v>10465</v>
      </c>
      <c r="D16" s="261" t="s">
        <v>1526</v>
      </c>
      <c r="E16" s="214" t="s">
        <v>2337</v>
      </c>
      <c r="F16" s="215"/>
      <c r="G16" s="313" t="s">
        <v>10795</v>
      </c>
      <c r="H16" s="204"/>
    </row>
    <row r="17" spans="2:8" ht="75">
      <c r="B17" s="211" t="s">
        <v>10796</v>
      </c>
      <c r="C17" s="212" t="s">
        <v>10468</v>
      </c>
      <c r="D17" s="261" t="s">
        <v>1526</v>
      </c>
      <c r="E17" s="214" t="s">
        <v>2337</v>
      </c>
      <c r="F17" s="215"/>
      <c r="G17" s="313" t="s">
        <v>10797</v>
      </c>
      <c r="H17" s="204"/>
    </row>
    <row r="18" spans="2:8" ht="45">
      <c r="B18" s="211" t="s">
        <v>10798</v>
      </c>
      <c r="C18" s="212" t="s">
        <v>10471</v>
      </c>
      <c r="D18" s="213" t="s">
        <v>2235</v>
      </c>
      <c r="E18" s="214" t="s">
        <v>2337</v>
      </c>
      <c r="F18" s="215"/>
      <c r="G18" s="313" t="s">
        <v>10799</v>
      </c>
      <c r="H18" s="204"/>
    </row>
    <row r="19" spans="2:8" ht="60">
      <c r="B19" s="259" t="s">
        <v>531</v>
      </c>
      <c r="C19" s="260" t="s">
        <v>10473</v>
      </c>
      <c r="D19" s="261" t="s">
        <v>1526</v>
      </c>
      <c r="E19" s="262" t="s">
        <v>2337</v>
      </c>
      <c r="F19" s="263"/>
      <c r="G19" s="232" t="s">
        <v>10800</v>
      </c>
      <c r="H19" s="204"/>
    </row>
    <row r="20" spans="2:8" ht="75">
      <c r="B20" s="211" t="s">
        <v>178</v>
      </c>
      <c r="C20" s="212" t="s">
        <v>10475</v>
      </c>
      <c r="D20" s="213" t="s">
        <v>1574</v>
      </c>
      <c r="E20" s="214" t="s">
        <v>2154</v>
      </c>
      <c r="F20" s="215"/>
      <c r="G20" s="313" t="s">
        <v>10476</v>
      </c>
      <c r="H20" s="204"/>
    </row>
    <row r="21" spans="2:8" ht="90">
      <c r="B21" s="211" t="s">
        <v>10477</v>
      </c>
      <c r="C21" s="212" t="s">
        <v>10478</v>
      </c>
      <c r="D21" s="213" t="s">
        <v>1393</v>
      </c>
      <c r="E21" s="214" t="s">
        <v>4671</v>
      </c>
      <c r="F21" s="215"/>
      <c r="G21" s="313" t="s">
        <v>10801</v>
      </c>
      <c r="H21" s="204"/>
    </row>
    <row r="22" spans="2:8" ht="105">
      <c r="B22" s="211" t="s">
        <v>10154</v>
      </c>
      <c r="C22" s="212" t="s">
        <v>10480</v>
      </c>
      <c r="D22" s="213" t="s">
        <v>2237</v>
      </c>
      <c r="E22" s="214" t="s">
        <v>4685</v>
      </c>
      <c r="F22" s="215"/>
      <c r="G22" s="313" t="s">
        <v>10737</v>
      </c>
      <c r="H22" s="204"/>
    </row>
    <row r="23" spans="2:8" ht="17.25" thickBot="1">
      <c r="B23" s="218" t="s">
        <v>10484</v>
      </c>
      <c r="C23" s="219" t="s">
        <v>10485</v>
      </c>
      <c r="D23" s="220" t="s">
        <v>2275</v>
      </c>
      <c r="E23" s="221" t="s">
        <v>6913</v>
      </c>
      <c r="F23" s="222"/>
      <c r="G23" s="314"/>
      <c r="H23" s="204"/>
    </row>
    <row r="24" spans="2:8" ht="20.100000000000001" customHeight="1" thickBot="1">
      <c r="B24" s="201" t="s">
        <v>10802</v>
      </c>
      <c r="C24" s="202"/>
      <c r="D24" s="202"/>
      <c r="E24" s="202"/>
      <c r="F24" s="202"/>
      <c r="G24" s="203"/>
      <c r="H24" s="204"/>
    </row>
    <row r="25" spans="2:8">
      <c r="B25" s="205" t="s">
        <v>10803</v>
      </c>
      <c r="C25" s="206" t="s">
        <v>10556</v>
      </c>
      <c r="D25" s="207" t="s">
        <v>3172</v>
      </c>
      <c r="E25" s="208" t="s">
        <v>2337</v>
      </c>
      <c r="F25" s="209"/>
      <c r="G25" s="210" t="s">
        <v>1374</v>
      </c>
      <c r="H25" s="204"/>
    </row>
    <row r="26" spans="2:8" ht="75">
      <c r="B26" s="211" t="s">
        <v>10804</v>
      </c>
      <c r="C26" s="212" t="s">
        <v>10558</v>
      </c>
      <c r="D26" s="261" t="s">
        <v>2326</v>
      </c>
      <c r="E26" s="214" t="s">
        <v>2337</v>
      </c>
      <c r="F26" s="215"/>
      <c r="G26" s="313" t="s">
        <v>10795</v>
      </c>
      <c r="H26" s="204"/>
    </row>
    <row r="27" spans="2:8" ht="75">
      <c r="B27" s="211" t="s">
        <v>10805</v>
      </c>
      <c r="C27" s="212" t="s">
        <v>10561</v>
      </c>
      <c r="D27" s="261" t="s">
        <v>2326</v>
      </c>
      <c r="E27" s="214" t="s">
        <v>2337</v>
      </c>
      <c r="F27" s="215"/>
      <c r="G27" s="313" t="s">
        <v>10797</v>
      </c>
      <c r="H27" s="204"/>
    </row>
    <row r="28" spans="2:8" ht="45">
      <c r="B28" s="211" t="s">
        <v>10806</v>
      </c>
      <c r="C28" s="212" t="s">
        <v>10564</v>
      </c>
      <c r="D28" s="213" t="s">
        <v>2666</v>
      </c>
      <c r="E28" s="214" t="s">
        <v>2337</v>
      </c>
      <c r="F28" s="215"/>
      <c r="G28" s="313" t="s">
        <v>10799</v>
      </c>
      <c r="H28" s="204"/>
    </row>
    <row r="29" spans="2:8" ht="60">
      <c r="B29" s="259" t="s">
        <v>10807</v>
      </c>
      <c r="C29" s="260" t="s">
        <v>10566</v>
      </c>
      <c r="D29" s="261" t="s">
        <v>2326</v>
      </c>
      <c r="E29" s="262" t="s">
        <v>2337</v>
      </c>
      <c r="F29" s="263"/>
      <c r="G29" s="232" t="s">
        <v>10800</v>
      </c>
      <c r="H29" s="204"/>
    </row>
    <row r="30" spans="2:8">
      <c r="B30" s="211" t="s">
        <v>10808</v>
      </c>
      <c r="C30" s="212" t="s">
        <v>10568</v>
      </c>
      <c r="D30" s="213" t="s">
        <v>2370</v>
      </c>
      <c r="E30" s="214" t="s">
        <v>2337</v>
      </c>
      <c r="F30" s="215"/>
      <c r="G30" s="313" t="s">
        <v>1374</v>
      </c>
      <c r="H30" s="204"/>
    </row>
    <row r="31" spans="2:8">
      <c r="B31" s="211" t="s">
        <v>10809</v>
      </c>
      <c r="C31" s="212" t="s">
        <v>10571</v>
      </c>
      <c r="D31" s="213" t="s">
        <v>1525</v>
      </c>
      <c r="E31" s="214" t="s">
        <v>2337</v>
      </c>
      <c r="F31" s="215"/>
      <c r="G31" s="313" t="s">
        <v>1374</v>
      </c>
      <c r="H31" s="204"/>
    </row>
    <row r="32" spans="2:8" ht="120">
      <c r="B32" s="211" t="s">
        <v>10810</v>
      </c>
      <c r="C32" s="212" t="s">
        <v>10586</v>
      </c>
      <c r="D32" s="213" t="s">
        <v>2242</v>
      </c>
      <c r="E32" s="214" t="s">
        <v>4685</v>
      </c>
      <c r="F32" s="215"/>
      <c r="G32" s="313" t="s">
        <v>10811</v>
      </c>
      <c r="H32" s="204"/>
    </row>
    <row r="33" spans="2:8" ht="120">
      <c r="B33" s="211" t="s">
        <v>10812</v>
      </c>
      <c r="C33" s="212" t="s">
        <v>10592</v>
      </c>
      <c r="D33" s="213" t="s">
        <v>2241</v>
      </c>
      <c r="E33" s="214" t="s">
        <v>4685</v>
      </c>
      <c r="F33" s="215"/>
      <c r="G33" s="313" t="s">
        <v>10813</v>
      </c>
      <c r="H33" s="204"/>
    </row>
    <row r="34" spans="2:8" ht="60">
      <c r="B34" s="259" t="s">
        <v>10596</v>
      </c>
      <c r="C34" s="260" t="s">
        <v>10597</v>
      </c>
      <c r="D34" s="261" t="s">
        <v>1574</v>
      </c>
      <c r="E34" s="262" t="s">
        <v>2337</v>
      </c>
      <c r="F34" s="263"/>
      <c r="G34" s="232" t="s">
        <v>10820</v>
      </c>
      <c r="H34" s="204"/>
    </row>
    <row r="35" spans="2:8" ht="17.25" thickBot="1">
      <c r="B35" s="211" t="s">
        <v>10606</v>
      </c>
      <c r="C35" s="212" t="s">
        <v>10607</v>
      </c>
      <c r="D35" s="213" t="s">
        <v>2275</v>
      </c>
      <c r="E35" s="214" t="s">
        <v>6913</v>
      </c>
      <c r="F35" s="215"/>
      <c r="G35" s="313"/>
      <c r="H35" s="204"/>
    </row>
    <row r="36" spans="2:8" ht="20.100000000000001" customHeight="1" thickBot="1">
      <c r="B36" s="201" t="s">
        <v>10114</v>
      </c>
      <c r="C36" s="202"/>
      <c r="D36" s="202"/>
      <c r="E36" s="202"/>
      <c r="F36" s="202"/>
      <c r="G36" s="203"/>
      <c r="H36" s="204"/>
    </row>
    <row r="37" spans="2:8" ht="30">
      <c r="B37" s="205" t="s">
        <v>1179</v>
      </c>
      <c r="C37" s="206" t="s">
        <v>10663</v>
      </c>
      <c r="D37" s="207" t="s">
        <v>1367</v>
      </c>
      <c r="E37" s="208" t="s">
        <v>4685</v>
      </c>
      <c r="F37" s="209"/>
      <c r="G37" s="210" t="s">
        <v>10814</v>
      </c>
      <c r="H37" s="204"/>
    </row>
    <row r="38" spans="2:8" ht="17.25" thickBot="1">
      <c r="B38" s="211" t="s">
        <v>1180</v>
      </c>
      <c r="C38" s="212" t="s">
        <v>10665</v>
      </c>
      <c r="D38" s="213" t="s">
        <v>2251</v>
      </c>
      <c r="E38" s="214" t="s">
        <v>6913</v>
      </c>
      <c r="F38" s="215"/>
      <c r="G38" s="313"/>
      <c r="H38" s="204"/>
    </row>
    <row r="39" spans="2:8" ht="20.100000000000001" customHeight="1">
      <c r="B39" s="224"/>
      <c r="C39" s="224"/>
      <c r="D39" s="225"/>
      <c r="E39" s="226"/>
      <c r="F39" s="226"/>
      <c r="G39" s="224"/>
      <c r="H39"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4">
    <outlinePr summaryBelow="0"/>
    <pageSetUpPr fitToPage="1"/>
  </sheetPr>
  <dimension ref="A1:H102"/>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630</v>
      </c>
      <c r="C2" s="192"/>
      <c r="D2" s="192"/>
      <c r="E2" s="192"/>
      <c r="F2" s="192"/>
      <c r="G2" s="193"/>
      <c r="H2" s="194"/>
    </row>
    <row r="3" spans="1:8" ht="13.5" customHeight="1">
      <c r="A3" s="45"/>
      <c r="B3" s="241"/>
      <c r="C3" s="241"/>
      <c r="D3" s="241"/>
      <c r="E3" s="241"/>
      <c r="F3" s="241"/>
      <c r="G3" s="241"/>
      <c r="H3" s="196"/>
    </row>
    <row r="4" spans="1:8">
      <c r="A4" s="45"/>
      <c r="B4" s="41" t="s">
        <v>3221</v>
      </c>
      <c r="C4" s="41"/>
      <c r="D4" s="41"/>
      <c r="E4" s="41"/>
      <c r="F4" s="41"/>
      <c r="G4" s="41"/>
      <c r="H4" s="196"/>
    </row>
    <row r="5" spans="1:8">
      <c r="A5" s="45"/>
      <c r="B5" s="41" t="s">
        <v>3222</v>
      </c>
      <c r="C5" s="41"/>
      <c r="D5" s="41"/>
      <c r="E5" s="41"/>
      <c r="F5" s="41"/>
      <c r="G5" s="41"/>
      <c r="H5" s="196"/>
    </row>
    <row r="6" spans="1:8" ht="13.5" customHeight="1" thickBot="1">
      <c r="A6" s="45"/>
      <c r="B6" s="244"/>
      <c r="C6" s="244"/>
      <c r="D6" s="244"/>
      <c r="E6" s="244"/>
      <c r="F6" s="244"/>
      <c r="G6" s="244"/>
      <c r="H6" s="196"/>
    </row>
    <row r="7" spans="1:8" ht="20.25" customHeight="1" thickBot="1">
      <c r="A7" s="44"/>
      <c r="B7" s="197" t="s">
        <v>26</v>
      </c>
      <c r="C7" s="198" t="s">
        <v>1348</v>
      </c>
      <c r="D7" s="198" t="s">
        <v>1349</v>
      </c>
      <c r="E7" s="198" t="s">
        <v>1350</v>
      </c>
      <c r="F7" s="199" t="s">
        <v>1351</v>
      </c>
      <c r="G7" s="200" t="s">
        <v>1041</v>
      </c>
      <c r="H7" s="44"/>
    </row>
    <row r="8" spans="1:8" ht="17.25" thickBot="1">
      <c r="B8" s="205" t="s">
        <v>1168</v>
      </c>
      <c r="C8" s="206" t="s">
        <v>3223</v>
      </c>
      <c r="D8" s="207" t="s">
        <v>1367</v>
      </c>
      <c r="E8" s="208" t="s">
        <v>1908</v>
      </c>
      <c r="F8" s="209" t="s">
        <v>1939</v>
      </c>
      <c r="G8" s="210" t="s">
        <v>2227</v>
      </c>
      <c r="H8" s="204"/>
    </row>
    <row r="9" spans="1:8" s="44" customFormat="1" ht="20.100000000000001" customHeight="1" thickBot="1">
      <c r="A9" s="8"/>
      <c r="B9" s="201" t="s">
        <v>1910</v>
      </c>
      <c r="C9" s="202"/>
      <c r="D9" s="202"/>
      <c r="E9" s="202"/>
      <c r="F9" s="202"/>
      <c r="G9" s="203"/>
      <c r="H9" s="204"/>
    </row>
    <row r="10" spans="1:8" ht="45">
      <c r="B10" s="205" t="s">
        <v>3224</v>
      </c>
      <c r="C10" s="206" t="s">
        <v>3225</v>
      </c>
      <c r="D10" s="207" t="s">
        <v>1389</v>
      </c>
      <c r="E10" s="208" t="s">
        <v>1368</v>
      </c>
      <c r="F10" s="209"/>
      <c r="G10" s="210" t="s">
        <v>3226</v>
      </c>
      <c r="H10" s="204"/>
    </row>
    <row r="11" spans="1:8">
      <c r="B11" s="211" t="s">
        <v>3227</v>
      </c>
      <c r="C11" s="212" t="s">
        <v>3228</v>
      </c>
      <c r="D11" s="213" t="s">
        <v>2228</v>
      </c>
      <c r="E11" s="214" t="s">
        <v>1388</v>
      </c>
      <c r="F11" s="215" t="s">
        <v>1939</v>
      </c>
      <c r="G11" s="217" t="s">
        <v>2230</v>
      </c>
      <c r="H11" s="204"/>
    </row>
    <row r="12" spans="1:8" ht="30">
      <c r="B12" s="211" t="s">
        <v>2642</v>
      </c>
      <c r="C12" s="212" t="s">
        <v>3229</v>
      </c>
      <c r="D12" s="213" t="s">
        <v>2231</v>
      </c>
      <c r="E12" s="214" t="s">
        <v>1943</v>
      </c>
      <c r="F12" s="215"/>
      <c r="G12" s="217" t="s">
        <v>3230</v>
      </c>
      <c r="H12" s="204"/>
    </row>
    <row r="13" spans="1:8" ht="30">
      <c r="B13" s="211" t="s">
        <v>916</v>
      </c>
      <c r="C13" s="212" t="s">
        <v>3231</v>
      </c>
      <c r="D13" s="213" t="s">
        <v>1526</v>
      </c>
      <c r="E13" s="214" t="s">
        <v>1943</v>
      </c>
      <c r="F13" s="215" t="s">
        <v>1939</v>
      </c>
      <c r="G13" s="217" t="s">
        <v>1639</v>
      </c>
      <c r="H13" s="204"/>
    </row>
    <row r="14" spans="1:8" ht="45">
      <c r="B14" s="211" t="s">
        <v>2406</v>
      </c>
      <c r="C14" s="212" t="s">
        <v>3232</v>
      </c>
      <c r="D14" s="213" t="s">
        <v>1362</v>
      </c>
      <c r="E14" s="214" t="s">
        <v>1388</v>
      </c>
      <c r="F14" s="215"/>
      <c r="G14" s="217" t="s">
        <v>2648</v>
      </c>
      <c r="H14" s="204"/>
    </row>
    <row r="15" spans="1:8" ht="45">
      <c r="B15" s="211" t="s">
        <v>917</v>
      </c>
      <c r="C15" s="212" t="s">
        <v>3233</v>
      </c>
      <c r="D15" s="213" t="s">
        <v>1387</v>
      </c>
      <c r="E15" s="214" t="s">
        <v>1388</v>
      </c>
      <c r="F15" s="215"/>
      <c r="G15" s="217" t="s">
        <v>2650</v>
      </c>
      <c r="H15" s="204"/>
    </row>
    <row r="16" spans="1:8" ht="30">
      <c r="B16" s="211" t="s">
        <v>918</v>
      </c>
      <c r="C16" s="212" t="s">
        <v>3234</v>
      </c>
      <c r="D16" s="213" t="s">
        <v>1426</v>
      </c>
      <c r="E16" s="214" t="s">
        <v>1388</v>
      </c>
      <c r="F16" s="215"/>
      <c r="G16" s="217" t="s">
        <v>3235</v>
      </c>
      <c r="H16" s="204"/>
    </row>
    <row r="17" spans="1:8" ht="75">
      <c r="B17" s="211" t="s">
        <v>2423</v>
      </c>
      <c r="C17" s="212" t="s">
        <v>3236</v>
      </c>
      <c r="D17" s="213" t="s">
        <v>2234</v>
      </c>
      <c r="E17" s="214" t="s">
        <v>1943</v>
      </c>
      <c r="F17" s="215"/>
      <c r="G17" s="217" t="s">
        <v>3237</v>
      </c>
      <c r="H17" s="204"/>
    </row>
    <row r="18" spans="1:8" ht="45">
      <c r="B18" s="211" t="s">
        <v>2426</v>
      </c>
      <c r="C18" s="212" t="s">
        <v>3238</v>
      </c>
      <c r="D18" s="213" t="s">
        <v>1356</v>
      </c>
      <c r="E18" s="214" t="s">
        <v>1943</v>
      </c>
      <c r="F18" s="215"/>
      <c r="G18" s="217" t="s">
        <v>2686</v>
      </c>
      <c r="H18" s="204"/>
    </row>
    <row r="19" spans="1:8" ht="75">
      <c r="B19" s="211" t="s">
        <v>480</v>
      </c>
      <c r="C19" s="212" t="s">
        <v>3239</v>
      </c>
      <c r="D19" s="213" t="s">
        <v>2235</v>
      </c>
      <c r="E19" s="214" t="s">
        <v>1943</v>
      </c>
      <c r="F19" s="215"/>
      <c r="G19" s="217" t="s">
        <v>2688</v>
      </c>
      <c r="H19" s="204"/>
    </row>
    <row r="20" spans="1:8" ht="90">
      <c r="B20" s="211" t="s">
        <v>615</v>
      </c>
      <c r="C20" s="212" t="s">
        <v>3240</v>
      </c>
      <c r="D20" s="213" t="s">
        <v>1526</v>
      </c>
      <c r="E20" s="214" t="s">
        <v>1943</v>
      </c>
      <c r="F20" s="215"/>
      <c r="G20" s="217" t="s">
        <v>3241</v>
      </c>
      <c r="H20" s="204"/>
    </row>
    <row r="21" spans="1:8">
      <c r="B21" s="211" t="s">
        <v>2461</v>
      </c>
      <c r="C21" s="212" t="s">
        <v>3242</v>
      </c>
      <c r="D21" s="213" t="s">
        <v>2275</v>
      </c>
      <c r="E21" s="214" t="s">
        <v>1388</v>
      </c>
      <c r="F21" s="215"/>
      <c r="G21" s="229" t="s">
        <v>2324</v>
      </c>
      <c r="H21" s="204"/>
    </row>
    <row r="22" spans="1:8">
      <c r="B22" s="211" t="s">
        <v>2463</v>
      </c>
      <c r="C22" s="212" t="s">
        <v>3243</v>
      </c>
      <c r="D22" s="213" t="s">
        <v>2275</v>
      </c>
      <c r="E22" s="214" t="s">
        <v>1388</v>
      </c>
      <c r="F22" s="215"/>
      <c r="G22" s="230"/>
      <c r="H22" s="204"/>
    </row>
    <row r="23" spans="1:8">
      <c r="B23" s="211" t="s">
        <v>2465</v>
      </c>
      <c r="C23" s="212" t="s">
        <v>3244</v>
      </c>
      <c r="D23" s="213" t="s">
        <v>2275</v>
      </c>
      <c r="E23" s="214" t="s">
        <v>1388</v>
      </c>
      <c r="F23" s="215"/>
      <c r="G23" s="258"/>
      <c r="H23" s="204"/>
    </row>
    <row r="24" spans="1:8" ht="17.25" thickBot="1">
      <c r="B24" s="211" t="s">
        <v>479</v>
      </c>
      <c r="C24" s="212" t="s">
        <v>1144</v>
      </c>
      <c r="D24" s="213" t="s">
        <v>1362</v>
      </c>
      <c r="E24" s="214" t="s">
        <v>1444</v>
      </c>
      <c r="F24" s="215"/>
      <c r="G24" s="217"/>
      <c r="H24" s="204"/>
    </row>
    <row r="25" spans="1:8" s="44" customFormat="1" ht="20.100000000000001" customHeight="1" thickBot="1">
      <c r="A25" s="8"/>
      <c r="B25" s="201" t="s">
        <v>1934</v>
      </c>
      <c r="C25" s="202"/>
      <c r="D25" s="202"/>
      <c r="E25" s="202"/>
      <c r="F25" s="202"/>
      <c r="G25" s="203"/>
      <c r="H25" s="204"/>
    </row>
    <row r="26" spans="1:8" ht="30">
      <c r="B26" s="211" t="s">
        <v>3245</v>
      </c>
      <c r="C26" s="212" t="s">
        <v>3246</v>
      </c>
      <c r="D26" s="213">
        <v>1</v>
      </c>
      <c r="E26" s="214" t="s">
        <v>1368</v>
      </c>
      <c r="F26" s="215"/>
      <c r="G26" s="217" t="s">
        <v>3247</v>
      </c>
      <c r="H26" s="204"/>
    </row>
    <row r="27" spans="1:8" ht="60">
      <c r="B27" s="211" t="s">
        <v>3248</v>
      </c>
      <c r="C27" s="212" t="s">
        <v>3249</v>
      </c>
      <c r="D27" s="213">
        <v>1</v>
      </c>
      <c r="E27" s="214" t="s">
        <v>1368</v>
      </c>
      <c r="F27" s="215" t="s">
        <v>3250</v>
      </c>
      <c r="G27" s="217" t="s">
        <v>3251</v>
      </c>
      <c r="H27" s="204"/>
    </row>
    <row r="28" spans="1:8" ht="60">
      <c r="B28" s="211" t="s">
        <v>3252</v>
      </c>
      <c r="C28" s="212" t="s">
        <v>3253</v>
      </c>
      <c r="D28" s="213" t="s">
        <v>2231</v>
      </c>
      <c r="E28" s="214" t="s">
        <v>1943</v>
      </c>
      <c r="F28" s="215" t="s">
        <v>3250</v>
      </c>
      <c r="G28" s="217" t="s">
        <v>3254</v>
      </c>
      <c r="H28" s="204"/>
    </row>
    <row r="29" spans="1:8">
      <c r="B29" s="211" t="s">
        <v>3255</v>
      </c>
      <c r="C29" s="212" t="s">
        <v>3256</v>
      </c>
      <c r="D29" s="213" t="s">
        <v>2228</v>
      </c>
      <c r="E29" s="214" t="s">
        <v>1388</v>
      </c>
      <c r="F29" s="215"/>
      <c r="G29" s="229" t="s">
        <v>3063</v>
      </c>
      <c r="H29" s="204"/>
    </row>
    <row r="30" spans="1:8">
      <c r="B30" s="211" t="s">
        <v>3257</v>
      </c>
      <c r="C30" s="212" t="s">
        <v>3258</v>
      </c>
      <c r="D30" s="213" t="s">
        <v>1526</v>
      </c>
      <c r="E30" s="214" t="s">
        <v>1943</v>
      </c>
      <c r="F30" s="215"/>
      <c r="G30" s="230"/>
      <c r="H30" s="204"/>
    </row>
    <row r="31" spans="1:8">
      <c r="B31" s="211" t="s">
        <v>3259</v>
      </c>
      <c r="C31" s="212" t="s">
        <v>3260</v>
      </c>
      <c r="D31" s="213" t="s">
        <v>2234</v>
      </c>
      <c r="E31" s="214" t="s">
        <v>1943</v>
      </c>
      <c r="F31" s="215"/>
      <c r="G31" s="230"/>
      <c r="H31" s="204"/>
    </row>
    <row r="32" spans="1:8">
      <c r="B32" s="211" t="s">
        <v>3261</v>
      </c>
      <c r="C32" s="212" t="s">
        <v>3262</v>
      </c>
      <c r="D32" s="213">
        <v>50</v>
      </c>
      <c r="E32" s="214" t="s">
        <v>1943</v>
      </c>
      <c r="F32" s="215"/>
      <c r="G32" s="230"/>
      <c r="H32" s="204"/>
    </row>
    <row r="33" spans="2:8">
      <c r="B33" s="211" t="s">
        <v>3264</v>
      </c>
      <c r="C33" s="212" t="s">
        <v>3265</v>
      </c>
      <c r="D33" s="213" t="s">
        <v>3263</v>
      </c>
      <c r="E33" s="214" t="s">
        <v>1368</v>
      </c>
      <c r="F33" s="215"/>
      <c r="G33" s="258"/>
      <c r="H33" s="204"/>
    </row>
    <row r="34" spans="2:8" ht="45">
      <c r="B34" s="211" t="s">
        <v>3266</v>
      </c>
      <c r="C34" s="212" t="s">
        <v>3267</v>
      </c>
      <c r="D34" s="213" t="s">
        <v>3263</v>
      </c>
      <c r="E34" s="214" t="s">
        <v>1368</v>
      </c>
      <c r="F34" s="216" t="s">
        <v>2225</v>
      </c>
      <c r="G34" s="217" t="s">
        <v>3268</v>
      </c>
      <c r="H34" s="204"/>
    </row>
    <row r="35" spans="2:8" ht="60">
      <c r="B35" s="211" t="s">
        <v>2495</v>
      </c>
      <c r="C35" s="212" t="s">
        <v>3269</v>
      </c>
      <c r="D35" s="213" t="s">
        <v>1367</v>
      </c>
      <c r="E35" s="214" t="s">
        <v>1368</v>
      </c>
      <c r="F35" s="215"/>
      <c r="G35" s="217" t="s">
        <v>3270</v>
      </c>
      <c r="H35" s="204"/>
    </row>
    <row r="36" spans="2:8" ht="90">
      <c r="B36" s="211" t="s">
        <v>1941</v>
      </c>
      <c r="C36" s="212" t="s">
        <v>3271</v>
      </c>
      <c r="D36" s="213" t="s">
        <v>1432</v>
      </c>
      <c r="E36" s="214" t="s">
        <v>1943</v>
      </c>
      <c r="F36" s="215" t="s">
        <v>3250</v>
      </c>
      <c r="G36" s="217" t="s">
        <v>3272</v>
      </c>
      <c r="H36" s="204"/>
    </row>
    <row r="37" spans="2:8" ht="30">
      <c r="B37" s="211" t="s">
        <v>1946</v>
      </c>
      <c r="C37" s="212" t="s">
        <v>3273</v>
      </c>
      <c r="D37" s="213" t="s">
        <v>1362</v>
      </c>
      <c r="E37" s="214" t="s">
        <v>1388</v>
      </c>
      <c r="F37" s="215"/>
      <c r="G37" s="217" t="s">
        <v>3274</v>
      </c>
      <c r="H37" s="204"/>
    </row>
    <row r="38" spans="2:8" ht="60">
      <c r="B38" s="211" t="s">
        <v>1949</v>
      </c>
      <c r="C38" s="212" t="s">
        <v>3275</v>
      </c>
      <c r="D38" s="213" t="s">
        <v>1387</v>
      </c>
      <c r="E38" s="214" t="s">
        <v>1388</v>
      </c>
      <c r="F38" s="215"/>
      <c r="G38" s="217" t="s">
        <v>3276</v>
      </c>
      <c r="H38" s="204"/>
    </row>
    <row r="39" spans="2:8" ht="60">
      <c r="B39" s="211" t="s">
        <v>1953</v>
      </c>
      <c r="C39" s="212" t="s">
        <v>3277</v>
      </c>
      <c r="D39" s="213" t="s">
        <v>1387</v>
      </c>
      <c r="E39" s="214" t="s">
        <v>1388</v>
      </c>
      <c r="F39" s="215"/>
      <c r="G39" s="217" t="s">
        <v>3278</v>
      </c>
      <c r="H39" s="204"/>
    </row>
    <row r="40" spans="2:8" ht="135">
      <c r="B40" s="211" t="s">
        <v>3279</v>
      </c>
      <c r="C40" s="212" t="s">
        <v>3280</v>
      </c>
      <c r="D40" s="213" t="s">
        <v>1367</v>
      </c>
      <c r="E40" s="214" t="s">
        <v>2291</v>
      </c>
      <c r="F40" s="215"/>
      <c r="G40" s="217" t="s">
        <v>3281</v>
      </c>
      <c r="H40" s="204"/>
    </row>
    <row r="41" spans="2:8" ht="90">
      <c r="B41" s="211" t="s">
        <v>620</v>
      </c>
      <c r="C41" s="212" t="s">
        <v>3282</v>
      </c>
      <c r="D41" s="213" t="s">
        <v>1432</v>
      </c>
      <c r="E41" s="214" t="s">
        <v>3212</v>
      </c>
      <c r="F41" s="215"/>
      <c r="G41" s="217" t="s">
        <v>3283</v>
      </c>
      <c r="H41" s="204"/>
    </row>
    <row r="42" spans="2:8" ht="90">
      <c r="B42" s="211" t="s">
        <v>3284</v>
      </c>
      <c r="C42" s="212" t="s">
        <v>3285</v>
      </c>
      <c r="D42" s="213" t="s">
        <v>1397</v>
      </c>
      <c r="E42" s="214" t="s">
        <v>3212</v>
      </c>
      <c r="F42" s="215"/>
      <c r="G42" s="217" t="s">
        <v>3286</v>
      </c>
      <c r="H42" s="204"/>
    </row>
    <row r="43" spans="2:8">
      <c r="B43" s="211" t="s">
        <v>2514</v>
      </c>
      <c r="C43" s="212" t="s">
        <v>3287</v>
      </c>
      <c r="D43" s="213" t="s">
        <v>1531</v>
      </c>
      <c r="E43" s="214" t="s">
        <v>1388</v>
      </c>
      <c r="F43" s="215"/>
      <c r="G43" s="217" t="s">
        <v>2324</v>
      </c>
      <c r="H43" s="204"/>
    </row>
    <row r="44" spans="2:8" ht="75">
      <c r="B44" s="211" t="s">
        <v>1381</v>
      </c>
      <c r="C44" s="212" t="s">
        <v>3288</v>
      </c>
      <c r="D44" s="213" t="s">
        <v>1356</v>
      </c>
      <c r="E44" s="214" t="s">
        <v>1383</v>
      </c>
      <c r="F44" s="215"/>
      <c r="G44" s="217" t="s">
        <v>3289</v>
      </c>
      <c r="H44" s="204"/>
    </row>
    <row r="45" spans="2:8" ht="75">
      <c r="B45" s="211" t="s">
        <v>3290</v>
      </c>
      <c r="C45" s="212" t="s">
        <v>3291</v>
      </c>
      <c r="D45" s="213" t="s">
        <v>1962</v>
      </c>
      <c r="E45" s="214" t="s">
        <v>1890</v>
      </c>
      <c r="F45" s="215"/>
      <c r="G45" s="217" t="s">
        <v>3292</v>
      </c>
      <c r="H45" s="204"/>
    </row>
    <row r="46" spans="2:8" ht="75">
      <c r="B46" s="211" t="s">
        <v>1966</v>
      </c>
      <c r="C46" s="212" t="s">
        <v>3293</v>
      </c>
      <c r="D46" s="213" t="s">
        <v>1464</v>
      </c>
      <c r="E46" s="214" t="s">
        <v>1368</v>
      </c>
      <c r="F46" s="215"/>
      <c r="G46" s="217" t="s">
        <v>3294</v>
      </c>
      <c r="H46" s="204"/>
    </row>
    <row r="47" spans="2:8" ht="75">
      <c r="B47" s="211" t="s">
        <v>1969</v>
      </c>
      <c r="C47" s="212" t="s">
        <v>3295</v>
      </c>
      <c r="D47" s="213" t="s">
        <v>1464</v>
      </c>
      <c r="E47" s="214" t="s">
        <v>1368</v>
      </c>
      <c r="F47" s="215"/>
      <c r="G47" s="217" t="s">
        <v>3296</v>
      </c>
      <c r="H47" s="204"/>
    </row>
    <row r="48" spans="2:8" ht="45">
      <c r="B48" s="211" t="s">
        <v>1972</v>
      </c>
      <c r="C48" s="212" t="s">
        <v>3297</v>
      </c>
      <c r="D48" s="213" t="s">
        <v>1464</v>
      </c>
      <c r="E48" s="214" t="s">
        <v>1368</v>
      </c>
      <c r="F48" s="215"/>
      <c r="G48" s="217" t="s">
        <v>3298</v>
      </c>
      <c r="H48" s="204"/>
    </row>
    <row r="49" spans="2:8" ht="105">
      <c r="B49" s="211" t="s">
        <v>1978</v>
      </c>
      <c r="C49" s="212" t="s">
        <v>3299</v>
      </c>
      <c r="D49" s="213" t="s">
        <v>1980</v>
      </c>
      <c r="E49" s="214" t="s">
        <v>1648</v>
      </c>
      <c r="F49" s="215"/>
      <c r="G49" s="217" t="s">
        <v>3300</v>
      </c>
      <c r="H49" s="204"/>
    </row>
    <row r="50" spans="2:8" ht="105">
      <c r="B50" s="211" t="s">
        <v>1982</v>
      </c>
      <c r="C50" s="212" t="s">
        <v>3301</v>
      </c>
      <c r="D50" s="213" t="s">
        <v>1980</v>
      </c>
      <c r="E50" s="214" t="s">
        <v>1648</v>
      </c>
      <c r="F50" s="215"/>
      <c r="G50" s="217" t="s">
        <v>3302</v>
      </c>
      <c r="H50" s="204"/>
    </row>
    <row r="51" spans="2:8" ht="105">
      <c r="B51" s="211" t="s">
        <v>1985</v>
      </c>
      <c r="C51" s="212" t="s">
        <v>3303</v>
      </c>
      <c r="D51" s="213" t="s">
        <v>1980</v>
      </c>
      <c r="E51" s="214" t="s">
        <v>1648</v>
      </c>
      <c r="F51" s="215"/>
      <c r="G51" s="217" t="s">
        <v>3304</v>
      </c>
      <c r="H51" s="204"/>
    </row>
    <row r="52" spans="2:8" ht="105">
      <c r="B52" s="211" t="s">
        <v>1988</v>
      </c>
      <c r="C52" s="212" t="s">
        <v>3305</v>
      </c>
      <c r="D52" s="213" t="s">
        <v>1980</v>
      </c>
      <c r="E52" s="214" t="s">
        <v>1648</v>
      </c>
      <c r="F52" s="215"/>
      <c r="G52" s="217" t="s">
        <v>3306</v>
      </c>
      <c r="H52" s="204"/>
    </row>
    <row r="53" spans="2:8" ht="105">
      <c r="B53" s="211" t="s">
        <v>1991</v>
      </c>
      <c r="C53" s="212" t="s">
        <v>3307</v>
      </c>
      <c r="D53" s="213" t="s">
        <v>1980</v>
      </c>
      <c r="E53" s="214" t="s">
        <v>1648</v>
      </c>
      <c r="F53" s="215"/>
      <c r="G53" s="217" t="s">
        <v>3308</v>
      </c>
      <c r="H53" s="204"/>
    </row>
    <row r="54" spans="2:8" ht="105">
      <c r="B54" s="211" t="s">
        <v>1994</v>
      </c>
      <c r="C54" s="212" t="s">
        <v>3309</v>
      </c>
      <c r="D54" s="213" t="s">
        <v>1582</v>
      </c>
      <c r="E54" s="214" t="s">
        <v>1368</v>
      </c>
      <c r="F54" s="215"/>
      <c r="G54" s="217" t="s">
        <v>3310</v>
      </c>
      <c r="H54" s="204"/>
    </row>
    <row r="55" spans="2:8" ht="30">
      <c r="B55" s="211" t="s">
        <v>1997</v>
      </c>
      <c r="C55" s="212" t="s">
        <v>3311</v>
      </c>
      <c r="D55" s="213" t="s">
        <v>1529</v>
      </c>
      <c r="E55" s="214" t="s">
        <v>1368</v>
      </c>
      <c r="F55" s="215"/>
      <c r="G55" s="217" t="s">
        <v>3312</v>
      </c>
      <c r="H55" s="204"/>
    </row>
    <row r="56" spans="2:8">
      <c r="B56" s="211" t="s">
        <v>1041</v>
      </c>
      <c r="C56" s="212" t="s">
        <v>3313</v>
      </c>
      <c r="D56" s="213" t="s">
        <v>1387</v>
      </c>
      <c r="E56" s="214" t="s">
        <v>1388</v>
      </c>
      <c r="F56" s="215"/>
      <c r="G56" s="217" t="s">
        <v>2324</v>
      </c>
      <c r="H56" s="204"/>
    </row>
    <row r="57" spans="2:8" ht="75">
      <c r="B57" s="211" t="s">
        <v>2571</v>
      </c>
      <c r="C57" s="212" t="s">
        <v>3314</v>
      </c>
      <c r="D57" s="213" t="s">
        <v>1389</v>
      </c>
      <c r="E57" s="214" t="s">
        <v>2415</v>
      </c>
      <c r="F57" s="215"/>
      <c r="G57" s="217" t="s">
        <v>3315</v>
      </c>
      <c r="H57" s="204"/>
    </row>
    <row r="58" spans="2:8" ht="90">
      <c r="B58" s="211" t="s">
        <v>2574</v>
      </c>
      <c r="C58" s="212" t="s">
        <v>3316</v>
      </c>
      <c r="D58" s="213" t="s">
        <v>1389</v>
      </c>
      <c r="E58" s="214" t="s">
        <v>2415</v>
      </c>
      <c r="F58" s="215"/>
      <c r="G58" s="217" t="s">
        <v>3317</v>
      </c>
      <c r="H58" s="204"/>
    </row>
    <row r="59" spans="2:8" ht="90">
      <c r="B59" s="211" t="s">
        <v>2576</v>
      </c>
      <c r="C59" s="212" t="s">
        <v>3318</v>
      </c>
      <c r="D59" s="213" t="s">
        <v>1389</v>
      </c>
      <c r="E59" s="214" t="s">
        <v>2415</v>
      </c>
      <c r="F59" s="215"/>
      <c r="G59" s="217" t="s">
        <v>3319</v>
      </c>
      <c r="H59" s="204"/>
    </row>
    <row r="60" spans="2:8" ht="60">
      <c r="B60" s="211" t="s">
        <v>2578</v>
      </c>
      <c r="C60" s="212" t="s">
        <v>3320</v>
      </c>
      <c r="D60" s="213" t="s">
        <v>1389</v>
      </c>
      <c r="E60" s="214" t="s">
        <v>1368</v>
      </c>
      <c r="F60" s="215"/>
      <c r="G60" s="217" t="s">
        <v>3321</v>
      </c>
      <c r="H60" s="204"/>
    </row>
    <row r="61" spans="2:8" ht="90">
      <c r="B61" s="211" t="s">
        <v>2580</v>
      </c>
      <c r="C61" s="212" t="s">
        <v>3322</v>
      </c>
      <c r="D61" s="213" t="s">
        <v>1389</v>
      </c>
      <c r="E61" s="214" t="s">
        <v>1648</v>
      </c>
      <c r="F61" s="215"/>
      <c r="G61" s="217" t="s">
        <v>3323</v>
      </c>
      <c r="H61" s="204"/>
    </row>
    <row r="62" spans="2:8" ht="90">
      <c r="B62" s="211" t="s">
        <v>2582</v>
      </c>
      <c r="C62" s="212" t="s">
        <v>3324</v>
      </c>
      <c r="D62" s="213" t="s">
        <v>1389</v>
      </c>
      <c r="E62" s="214" t="s">
        <v>1648</v>
      </c>
      <c r="F62" s="215"/>
      <c r="G62" s="217" t="s">
        <v>3325</v>
      </c>
      <c r="H62" s="204"/>
    </row>
    <row r="63" spans="2:8" ht="90">
      <c r="B63" s="211" t="s">
        <v>2584</v>
      </c>
      <c r="C63" s="212" t="s">
        <v>3326</v>
      </c>
      <c r="D63" s="213" t="s">
        <v>1389</v>
      </c>
      <c r="E63" s="214" t="s">
        <v>1648</v>
      </c>
      <c r="F63" s="215"/>
      <c r="G63" s="217" t="s">
        <v>3327</v>
      </c>
      <c r="H63" s="204"/>
    </row>
    <row r="64" spans="2:8" ht="90">
      <c r="B64" s="211" t="s">
        <v>2586</v>
      </c>
      <c r="C64" s="212" t="s">
        <v>3328</v>
      </c>
      <c r="D64" s="213" t="s">
        <v>1389</v>
      </c>
      <c r="E64" s="214" t="s">
        <v>1648</v>
      </c>
      <c r="F64" s="215"/>
      <c r="G64" s="217" t="s">
        <v>3329</v>
      </c>
      <c r="H64" s="204"/>
    </row>
    <row r="65" spans="1:8" ht="90">
      <c r="B65" s="211" t="s">
        <v>2588</v>
      </c>
      <c r="C65" s="212" t="s">
        <v>3330</v>
      </c>
      <c r="D65" s="213" t="s">
        <v>1389</v>
      </c>
      <c r="E65" s="214" t="s">
        <v>1648</v>
      </c>
      <c r="F65" s="215"/>
      <c r="G65" s="217" t="s">
        <v>3331</v>
      </c>
      <c r="H65" s="204"/>
    </row>
    <row r="66" spans="1:8" ht="60">
      <c r="B66" s="211" t="s">
        <v>2590</v>
      </c>
      <c r="C66" s="212" t="s">
        <v>3332</v>
      </c>
      <c r="D66" s="213" t="s">
        <v>1389</v>
      </c>
      <c r="E66" s="214" t="s">
        <v>1368</v>
      </c>
      <c r="F66" s="215"/>
      <c r="G66" s="217" t="s">
        <v>3333</v>
      </c>
      <c r="H66" s="204"/>
    </row>
    <row r="67" spans="1:8">
      <c r="B67" s="211" t="s">
        <v>420</v>
      </c>
      <c r="C67" s="212" t="s">
        <v>1145</v>
      </c>
      <c r="D67" s="213">
        <v>14</v>
      </c>
      <c r="E67" s="214" t="s">
        <v>3335</v>
      </c>
      <c r="F67" s="215"/>
      <c r="G67" s="229" t="s">
        <v>3336</v>
      </c>
      <c r="H67" s="204"/>
    </row>
    <row r="68" spans="1:8" ht="17.25" thickBot="1">
      <c r="B68" s="218" t="s">
        <v>421</v>
      </c>
      <c r="C68" s="219" t="s">
        <v>1146</v>
      </c>
      <c r="D68" s="220">
        <v>6</v>
      </c>
      <c r="E68" s="221" t="s">
        <v>2211</v>
      </c>
      <c r="F68" s="222"/>
      <c r="G68" s="231"/>
      <c r="H68" s="204"/>
    </row>
    <row r="69" spans="1:8" ht="20.100000000000001" customHeight="1" thickBot="1">
      <c r="B69" s="201" t="s">
        <v>2249</v>
      </c>
      <c r="C69" s="202"/>
      <c r="D69" s="202"/>
      <c r="E69" s="202"/>
      <c r="F69" s="202"/>
      <c r="G69" s="203"/>
      <c r="H69" s="204"/>
    </row>
    <row r="70" spans="1:8" ht="30">
      <c r="B70" s="205" t="s">
        <v>1179</v>
      </c>
      <c r="C70" s="206" t="s">
        <v>3337</v>
      </c>
      <c r="D70" s="207" t="s">
        <v>1367</v>
      </c>
      <c r="E70" s="208" t="s">
        <v>1368</v>
      </c>
      <c r="F70" s="209"/>
      <c r="G70" s="210" t="s">
        <v>2286</v>
      </c>
      <c r="H70" s="204"/>
    </row>
    <row r="71" spans="1:8" ht="17.25" thickBot="1">
      <c r="B71" s="211" t="s">
        <v>1180</v>
      </c>
      <c r="C71" s="212" t="s">
        <v>3338</v>
      </c>
      <c r="D71" s="213" t="s">
        <v>2251</v>
      </c>
      <c r="E71" s="214" t="s">
        <v>1388</v>
      </c>
      <c r="F71" s="215"/>
      <c r="G71" s="217"/>
      <c r="H71" s="204"/>
    </row>
    <row r="72" spans="1:8">
      <c r="A72" s="243"/>
      <c r="B72" s="272"/>
      <c r="C72" s="273"/>
      <c r="D72" s="274"/>
      <c r="E72" s="227"/>
      <c r="F72" s="227"/>
      <c r="G72" s="276"/>
      <c r="H72" s="277"/>
    </row>
    <row r="73" spans="1:8" ht="17.25" thickBot="1">
      <c r="A73" s="243"/>
      <c r="B73" s="278"/>
      <c r="C73" s="279"/>
      <c r="D73" s="280"/>
      <c r="E73" s="281"/>
      <c r="F73" s="281"/>
      <c r="G73" s="283"/>
      <c r="H73" s="277"/>
    </row>
    <row r="74" spans="1:8" ht="18.75">
      <c r="B74" s="333" t="s">
        <v>3339</v>
      </c>
      <c r="C74" s="334"/>
      <c r="D74" s="334"/>
      <c r="E74" s="334"/>
      <c r="F74" s="334"/>
      <c r="G74" s="335"/>
      <c r="H74" s="204"/>
    </row>
    <row r="75" spans="1:8">
      <c r="B75" s="336" t="s">
        <v>3340</v>
      </c>
      <c r="C75" s="337"/>
      <c r="D75" s="337"/>
      <c r="E75" s="337"/>
      <c r="F75" s="337"/>
      <c r="G75" s="338"/>
      <c r="H75" s="204"/>
    </row>
    <row r="76" spans="1:8">
      <c r="B76" s="336" t="s">
        <v>3341</v>
      </c>
      <c r="C76" s="337"/>
      <c r="D76" s="337"/>
      <c r="E76" s="337"/>
      <c r="F76" s="337"/>
      <c r="G76" s="338"/>
      <c r="H76" s="204"/>
    </row>
    <row r="77" spans="1:8">
      <c r="B77" s="336" t="s">
        <v>3342</v>
      </c>
      <c r="C77" s="337"/>
      <c r="D77" s="337"/>
      <c r="E77" s="337"/>
      <c r="F77" s="337"/>
      <c r="G77" s="338"/>
      <c r="H77" s="204"/>
    </row>
    <row r="78" spans="1:8">
      <c r="B78" s="336" t="s">
        <v>3343</v>
      </c>
      <c r="C78" s="337"/>
      <c r="D78" s="337"/>
      <c r="E78" s="337"/>
      <c r="F78" s="337"/>
      <c r="G78" s="338"/>
      <c r="H78" s="204"/>
    </row>
    <row r="79" spans="1:8">
      <c r="B79" s="336"/>
      <c r="C79" s="337"/>
      <c r="D79" s="337"/>
      <c r="E79" s="337"/>
      <c r="F79" s="337"/>
      <c r="G79" s="338"/>
      <c r="H79" s="204"/>
    </row>
    <row r="80" spans="1:8">
      <c r="B80" s="336" t="s">
        <v>2376</v>
      </c>
      <c r="C80" s="337"/>
      <c r="D80" s="337"/>
      <c r="E80" s="337"/>
      <c r="F80" s="337"/>
      <c r="G80" s="338"/>
      <c r="H80" s="204"/>
    </row>
    <row r="81" spans="2:8">
      <c r="B81" s="336" t="s">
        <v>2377</v>
      </c>
      <c r="C81" s="337"/>
      <c r="D81" s="337"/>
      <c r="E81" s="337"/>
      <c r="F81" s="337"/>
      <c r="G81" s="338"/>
      <c r="H81" s="204"/>
    </row>
    <row r="82" spans="2:8">
      <c r="B82" s="336" t="s">
        <v>2378</v>
      </c>
      <c r="C82" s="337"/>
      <c r="D82" s="337" t="s">
        <v>3205</v>
      </c>
      <c r="E82" s="337"/>
      <c r="F82" s="337"/>
      <c r="G82" s="338"/>
      <c r="H82" s="204"/>
    </row>
    <row r="83" spans="2:8">
      <c r="B83" s="336" t="s">
        <v>2379</v>
      </c>
      <c r="C83" s="337"/>
      <c r="D83" s="337" t="s">
        <v>2380</v>
      </c>
      <c r="E83" s="337"/>
      <c r="F83" s="337"/>
      <c r="G83" s="338"/>
      <c r="H83" s="204"/>
    </row>
    <row r="84" spans="2:8">
      <c r="B84" s="336" t="s">
        <v>2381</v>
      </c>
      <c r="C84" s="337"/>
      <c r="D84" s="337"/>
      <c r="E84" s="337"/>
      <c r="F84" s="337"/>
      <c r="G84" s="338"/>
      <c r="H84" s="204"/>
    </row>
    <row r="85" spans="2:8">
      <c r="B85" s="336" t="s">
        <v>3206</v>
      </c>
      <c r="C85" s="337"/>
      <c r="D85" s="337"/>
      <c r="E85" s="337"/>
      <c r="F85" s="337"/>
      <c r="G85" s="338"/>
      <c r="H85" s="204"/>
    </row>
    <row r="86" spans="2:8">
      <c r="B86" s="336" t="s">
        <v>2383</v>
      </c>
      <c r="C86" s="337"/>
      <c r="D86" s="337"/>
      <c r="E86" s="337"/>
      <c r="F86" s="337"/>
      <c r="G86" s="338"/>
      <c r="H86" s="204"/>
    </row>
    <row r="87" spans="2:8">
      <c r="B87" s="336" t="s">
        <v>2384</v>
      </c>
      <c r="C87" s="337"/>
      <c r="D87" s="337"/>
      <c r="E87" s="337"/>
      <c r="F87" s="337"/>
      <c r="G87" s="338"/>
      <c r="H87" s="204"/>
    </row>
    <row r="88" spans="2:8">
      <c r="B88" s="336" t="s">
        <v>2385</v>
      </c>
      <c r="C88" s="337"/>
      <c r="D88" s="337"/>
      <c r="E88" s="337"/>
      <c r="F88" s="337"/>
      <c r="G88" s="338"/>
      <c r="H88" s="204"/>
    </row>
    <row r="89" spans="2:8">
      <c r="B89" s="336" t="s">
        <v>3344</v>
      </c>
      <c r="C89" s="337"/>
      <c r="D89" s="337" t="s">
        <v>3345</v>
      </c>
      <c r="E89" s="337"/>
      <c r="F89" s="337"/>
      <c r="G89" s="338"/>
      <c r="H89" s="204"/>
    </row>
    <row r="90" spans="2:8">
      <c r="B90" s="336"/>
      <c r="C90" s="337"/>
      <c r="D90" s="337"/>
      <c r="E90" s="337"/>
      <c r="F90" s="337"/>
      <c r="G90" s="338"/>
      <c r="H90" s="204"/>
    </row>
    <row r="91" spans="2:8">
      <c r="B91" s="336" t="s">
        <v>2387</v>
      </c>
      <c r="C91" s="337"/>
      <c r="D91" s="337"/>
      <c r="E91" s="337"/>
      <c r="F91" s="337"/>
      <c r="G91" s="338"/>
      <c r="H91" s="204"/>
    </row>
    <row r="92" spans="2:8">
      <c r="B92" s="336" t="s">
        <v>2388</v>
      </c>
      <c r="C92" s="337"/>
      <c r="D92" s="337"/>
      <c r="E92" s="337"/>
      <c r="F92" s="337"/>
      <c r="G92" s="338"/>
      <c r="H92" s="204"/>
    </row>
    <row r="93" spans="2:8">
      <c r="B93" s="336" t="s">
        <v>3208</v>
      </c>
      <c r="C93" s="337"/>
      <c r="D93" s="337"/>
      <c r="E93" s="337"/>
      <c r="F93" s="337"/>
      <c r="G93" s="338"/>
      <c r="H93" s="204"/>
    </row>
    <row r="94" spans="2:8">
      <c r="B94" s="336" t="s">
        <v>3346</v>
      </c>
      <c r="C94" s="337"/>
      <c r="D94" s="337"/>
      <c r="E94" s="337"/>
      <c r="F94" s="337"/>
      <c r="G94" s="338"/>
      <c r="H94" s="204"/>
    </row>
    <row r="95" spans="2:8">
      <c r="B95" s="336"/>
      <c r="C95" s="337"/>
      <c r="D95" s="337"/>
      <c r="E95" s="337"/>
      <c r="F95" s="337"/>
      <c r="G95" s="338"/>
      <c r="H95" s="204"/>
    </row>
    <row r="96" spans="2:8">
      <c r="B96" s="336" t="s">
        <v>2390</v>
      </c>
      <c r="C96" s="337"/>
      <c r="D96" s="337"/>
      <c r="E96" s="337"/>
      <c r="F96" s="337"/>
      <c r="G96" s="338"/>
      <c r="H96" s="204"/>
    </row>
    <row r="97" spans="2:8">
      <c r="B97" s="336" t="s">
        <v>3347</v>
      </c>
      <c r="C97" s="337"/>
      <c r="D97" s="337"/>
      <c r="E97" s="337"/>
      <c r="F97" s="337"/>
      <c r="G97" s="338"/>
      <c r="H97" s="204"/>
    </row>
    <row r="98" spans="2:8">
      <c r="B98" s="336" t="s">
        <v>3348</v>
      </c>
      <c r="C98" s="337"/>
      <c r="D98" s="337"/>
      <c r="E98" s="337"/>
      <c r="F98" s="337"/>
      <c r="G98" s="338"/>
      <c r="H98" s="204"/>
    </row>
    <row r="99" spans="2:8">
      <c r="B99" s="336" t="s">
        <v>3349</v>
      </c>
      <c r="C99" s="337"/>
      <c r="D99" s="337"/>
      <c r="E99" s="337"/>
      <c r="F99" s="337"/>
      <c r="G99" s="338"/>
      <c r="H99" s="204"/>
    </row>
    <row r="100" spans="2:8">
      <c r="B100" s="336" t="s">
        <v>3350</v>
      </c>
      <c r="C100" s="337"/>
      <c r="D100" s="337"/>
      <c r="E100" s="337"/>
      <c r="F100" s="337"/>
      <c r="G100" s="338"/>
      <c r="H100" s="204"/>
    </row>
    <row r="101" spans="2:8" ht="17.25" thickBot="1">
      <c r="B101" s="358"/>
      <c r="C101" s="279"/>
      <c r="D101" s="280"/>
      <c r="E101" s="281"/>
      <c r="F101" s="281"/>
      <c r="G101" s="309"/>
      <c r="H101" s="204"/>
    </row>
    <row r="102" spans="2:8" ht="20.100000000000001" customHeight="1">
      <c r="B102" s="224"/>
      <c r="C102" s="224"/>
      <c r="D102" s="225"/>
      <c r="E102" s="226"/>
      <c r="F102" s="226"/>
      <c r="G102" s="224"/>
      <c r="H102"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6">
    <outlinePr summaryBelow="0"/>
    <pageSetUpPr fitToPage="1"/>
  </sheetPr>
  <dimension ref="A1:H103"/>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359" t="s">
        <v>631</v>
      </c>
      <c r="C2" s="360"/>
      <c r="D2" s="360"/>
      <c r="E2" s="360"/>
      <c r="F2" s="360"/>
      <c r="G2" s="361"/>
      <c r="H2" s="194"/>
    </row>
    <row r="3" spans="1:8" ht="13.5" customHeight="1">
      <c r="A3" s="45"/>
      <c r="B3" s="241"/>
      <c r="C3" s="241"/>
      <c r="D3" s="241"/>
      <c r="E3" s="241"/>
      <c r="F3" s="241"/>
      <c r="G3" s="241"/>
      <c r="H3" s="196"/>
    </row>
    <row r="4" spans="1:8">
      <c r="A4" s="45"/>
      <c r="B4" s="41" t="s">
        <v>3351</v>
      </c>
      <c r="C4" s="41"/>
      <c r="D4" s="41"/>
      <c r="E4" s="41"/>
      <c r="F4" s="41"/>
      <c r="G4" s="41"/>
      <c r="H4" s="196"/>
    </row>
    <row r="5" spans="1:8">
      <c r="A5" s="45"/>
      <c r="B5" s="41" t="s">
        <v>2305</v>
      </c>
      <c r="C5" s="41"/>
      <c r="D5" s="41"/>
      <c r="E5" s="41"/>
      <c r="F5" s="41"/>
      <c r="G5" s="41"/>
      <c r="H5" s="196"/>
    </row>
    <row r="6" spans="1:8" ht="13.5" customHeight="1" thickBot="1">
      <c r="A6" s="45"/>
      <c r="B6" s="244"/>
      <c r="C6" s="244"/>
      <c r="D6" s="244"/>
      <c r="E6" s="244"/>
      <c r="F6" s="244"/>
      <c r="G6" s="244"/>
      <c r="H6" s="196"/>
    </row>
    <row r="7" spans="1:8" ht="20.25" customHeight="1" thickBot="1">
      <c r="A7" s="44"/>
      <c r="B7" s="197" t="s">
        <v>26</v>
      </c>
      <c r="C7" s="198" t="s">
        <v>1348</v>
      </c>
      <c r="D7" s="198" t="s">
        <v>1349</v>
      </c>
      <c r="E7" s="198" t="s">
        <v>1350</v>
      </c>
      <c r="F7" s="199" t="s">
        <v>1351</v>
      </c>
      <c r="G7" s="200" t="s">
        <v>1041</v>
      </c>
      <c r="H7" s="44"/>
    </row>
    <row r="8" spans="1:8" ht="17.25" thickBot="1">
      <c r="B8" s="205" t="s">
        <v>1168</v>
      </c>
      <c r="C8" s="206" t="s">
        <v>3352</v>
      </c>
      <c r="D8" s="207" t="s">
        <v>1367</v>
      </c>
      <c r="E8" s="208" t="s">
        <v>1908</v>
      </c>
      <c r="F8" s="209" t="s">
        <v>1939</v>
      </c>
      <c r="G8" s="210" t="s">
        <v>2227</v>
      </c>
      <c r="H8" s="204"/>
    </row>
    <row r="9" spans="1:8" s="44" customFormat="1" ht="20.100000000000001" customHeight="1" thickBot="1">
      <c r="A9" s="8"/>
      <c r="B9" s="201" t="s">
        <v>1910</v>
      </c>
      <c r="C9" s="202"/>
      <c r="D9" s="202"/>
      <c r="E9" s="202"/>
      <c r="F9" s="202"/>
      <c r="G9" s="203"/>
      <c r="H9" s="204"/>
    </row>
    <row r="10" spans="1:8" ht="45">
      <c r="B10" s="205" t="s">
        <v>3224</v>
      </c>
      <c r="C10" s="206" t="s">
        <v>3353</v>
      </c>
      <c r="D10" s="207" t="s">
        <v>1389</v>
      </c>
      <c r="E10" s="208" t="s">
        <v>1368</v>
      </c>
      <c r="F10" s="209"/>
      <c r="G10" s="210" t="s">
        <v>3354</v>
      </c>
      <c r="H10" s="204"/>
    </row>
    <row r="11" spans="1:8">
      <c r="B11" s="211" t="s">
        <v>3355</v>
      </c>
      <c r="C11" s="212" t="s">
        <v>3356</v>
      </c>
      <c r="D11" s="213" t="s">
        <v>2228</v>
      </c>
      <c r="E11" s="214" t="s">
        <v>1388</v>
      </c>
      <c r="F11" s="215" t="s">
        <v>1939</v>
      </c>
      <c r="G11" s="217" t="s">
        <v>2230</v>
      </c>
      <c r="H11" s="204"/>
    </row>
    <row r="12" spans="1:8" ht="30">
      <c r="B12" s="211" t="s">
        <v>2642</v>
      </c>
      <c r="C12" s="212" t="s">
        <v>3357</v>
      </c>
      <c r="D12" s="213" t="s">
        <v>2231</v>
      </c>
      <c r="E12" s="214" t="s">
        <v>1943</v>
      </c>
      <c r="F12" s="215"/>
      <c r="G12" s="217" t="s">
        <v>3230</v>
      </c>
      <c r="H12" s="204"/>
    </row>
    <row r="13" spans="1:8" ht="30">
      <c r="B13" s="211" t="s">
        <v>3358</v>
      </c>
      <c r="C13" s="212" t="s">
        <v>3359</v>
      </c>
      <c r="D13" s="213" t="s">
        <v>1526</v>
      </c>
      <c r="E13" s="214" t="s">
        <v>1943</v>
      </c>
      <c r="F13" s="215" t="s">
        <v>1939</v>
      </c>
      <c r="G13" s="217" t="s">
        <v>1639</v>
      </c>
      <c r="H13" s="204"/>
    </row>
    <row r="14" spans="1:8" ht="45">
      <c r="B14" s="211" t="s">
        <v>3360</v>
      </c>
      <c r="C14" s="212" t="s">
        <v>3361</v>
      </c>
      <c r="D14" s="213" t="s">
        <v>1362</v>
      </c>
      <c r="E14" s="214" t="s">
        <v>1388</v>
      </c>
      <c r="F14" s="215"/>
      <c r="G14" s="217" t="s">
        <v>3362</v>
      </c>
      <c r="H14" s="204"/>
    </row>
    <row r="15" spans="1:8" ht="45">
      <c r="B15" s="211" t="s">
        <v>3363</v>
      </c>
      <c r="C15" s="212" t="s">
        <v>3364</v>
      </c>
      <c r="D15" s="213" t="s">
        <v>1387</v>
      </c>
      <c r="E15" s="214" t="s">
        <v>1388</v>
      </c>
      <c r="F15" s="215"/>
      <c r="G15" s="217" t="s">
        <v>3365</v>
      </c>
      <c r="H15" s="204"/>
    </row>
    <row r="16" spans="1:8" ht="30">
      <c r="B16" s="211" t="s">
        <v>3366</v>
      </c>
      <c r="C16" s="212" t="s">
        <v>3367</v>
      </c>
      <c r="D16" s="213" t="s">
        <v>1426</v>
      </c>
      <c r="E16" s="214" t="s">
        <v>1388</v>
      </c>
      <c r="F16" s="215"/>
      <c r="G16" s="217" t="s">
        <v>2307</v>
      </c>
      <c r="H16" s="204"/>
    </row>
    <row r="17" spans="2:8" ht="75">
      <c r="B17" s="211" t="s">
        <v>2423</v>
      </c>
      <c r="C17" s="212" t="s">
        <v>3368</v>
      </c>
      <c r="D17" s="213" t="s">
        <v>2234</v>
      </c>
      <c r="E17" s="214" t="s">
        <v>1943</v>
      </c>
      <c r="F17" s="215"/>
      <c r="G17" s="217" t="s">
        <v>3369</v>
      </c>
      <c r="H17" s="204"/>
    </row>
    <row r="18" spans="2:8" ht="45">
      <c r="B18" s="211" t="s">
        <v>2426</v>
      </c>
      <c r="C18" s="212" t="s">
        <v>3370</v>
      </c>
      <c r="D18" s="213" t="s">
        <v>1356</v>
      </c>
      <c r="E18" s="214" t="s">
        <v>1943</v>
      </c>
      <c r="F18" s="215"/>
      <c r="G18" s="217" t="s">
        <v>3371</v>
      </c>
      <c r="H18" s="204"/>
    </row>
    <row r="19" spans="2:8" ht="75">
      <c r="B19" s="211" t="s">
        <v>480</v>
      </c>
      <c r="C19" s="212" t="s">
        <v>3372</v>
      </c>
      <c r="D19" s="213" t="s">
        <v>2235</v>
      </c>
      <c r="E19" s="214" t="s">
        <v>1943</v>
      </c>
      <c r="F19" s="215"/>
      <c r="G19" s="217" t="s">
        <v>3373</v>
      </c>
      <c r="H19" s="204"/>
    </row>
    <row r="20" spans="2:8" ht="90">
      <c r="B20" s="211" t="s">
        <v>615</v>
      </c>
      <c r="C20" s="212" t="s">
        <v>3374</v>
      </c>
      <c r="D20" s="213" t="s">
        <v>1526</v>
      </c>
      <c r="E20" s="214" t="s">
        <v>1943</v>
      </c>
      <c r="F20" s="215"/>
      <c r="G20" s="217" t="s">
        <v>3375</v>
      </c>
      <c r="H20" s="204"/>
    </row>
    <row r="21" spans="2:8">
      <c r="B21" s="211" t="s">
        <v>2461</v>
      </c>
      <c r="C21" s="212" t="s">
        <v>3376</v>
      </c>
      <c r="D21" s="213" t="s">
        <v>2275</v>
      </c>
      <c r="E21" s="214" t="s">
        <v>1388</v>
      </c>
      <c r="F21" s="215"/>
      <c r="G21" s="229" t="s">
        <v>2324</v>
      </c>
      <c r="H21" s="204"/>
    </row>
    <row r="22" spans="2:8">
      <c r="B22" s="211" t="s">
        <v>2463</v>
      </c>
      <c r="C22" s="212" t="s">
        <v>3377</v>
      </c>
      <c r="D22" s="213" t="s">
        <v>2275</v>
      </c>
      <c r="E22" s="214" t="s">
        <v>1388</v>
      </c>
      <c r="F22" s="215"/>
      <c r="G22" s="230"/>
      <c r="H22" s="204"/>
    </row>
    <row r="23" spans="2:8">
      <c r="B23" s="211" t="s">
        <v>2465</v>
      </c>
      <c r="C23" s="212" t="s">
        <v>3378</v>
      </c>
      <c r="D23" s="213" t="s">
        <v>2275</v>
      </c>
      <c r="E23" s="214" t="s">
        <v>1388</v>
      </c>
      <c r="F23" s="215"/>
      <c r="G23" s="258"/>
      <c r="H23" s="204"/>
    </row>
    <row r="24" spans="2:8" ht="17.25" thickBot="1">
      <c r="B24" s="211" t="s">
        <v>3379</v>
      </c>
      <c r="C24" s="212" t="s">
        <v>1140</v>
      </c>
      <c r="D24" s="213" t="s">
        <v>1362</v>
      </c>
      <c r="E24" s="214" t="s">
        <v>1444</v>
      </c>
      <c r="F24" s="215"/>
      <c r="G24" s="217"/>
      <c r="H24" s="204"/>
    </row>
    <row r="25" spans="2:8" ht="20.100000000000001" customHeight="1" thickBot="1">
      <c r="B25" s="201" t="s">
        <v>1934</v>
      </c>
      <c r="C25" s="202"/>
      <c r="D25" s="202"/>
      <c r="E25" s="202"/>
      <c r="F25" s="202"/>
      <c r="G25" s="203"/>
      <c r="H25" s="204"/>
    </row>
    <row r="26" spans="2:8" ht="30">
      <c r="B26" s="211" t="s">
        <v>3245</v>
      </c>
      <c r="C26" s="212" t="s">
        <v>3380</v>
      </c>
      <c r="D26" s="213">
        <v>1</v>
      </c>
      <c r="E26" s="214" t="s">
        <v>1368</v>
      </c>
      <c r="F26" s="215"/>
      <c r="G26" s="217" t="s">
        <v>3381</v>
      </c>
      <c r="H26" s="204"/>
    </row>
    <row r="27" spans="2:8" ht="60">
      <c r="B27" s="211" t="s">
        <v>3248</v>
      </c>
      <c r="C27" s="212" t="s">
        <v>3382</v>
      </c>
      <c r="D27" s="213">
        <v>1</v>
      </c>
      <c r="E27" s="214" t="s">
        <v>1368</v>
      </c>
      <c r="F27" s="215" t="s">
        <v>3250</v>
      </c>
      <c r="G27" s="217" t="s">
        <v>3383</v>
      </c>
      <c r="H27" s="204"/>
    </row>
    <row r="28" spans="2:8" ht="60">
      <c r="B28" s="211" t="s">
        <v>3252</v>
      </c>
      <c r="C28" s="212" t="s">
        <v>3384</v>
      </c>
      <c r="D28" s="213" t="s">
        <v>2231</v>
      </c>
      <c r="E28" s="214" t="s">
        <v>1943</v>
      </c>
      <c r="F28" s="215" t="s">
        <v>3250</v>
      </c>
      <c r="G28" s="217" t="s">
        <v>3385</v>
      </c>
      <c r="H28" s="204"/>
    </row>
    <row r="29" spans="2:8">
      <c r="B29" s="211" t="s">
        <v>3255</v>
      </c>
      <c r="C29" s="212" t="s">
        <v>3386</v>
      </c>
      <c r="D29" s="213" t="s">
        <v>2228</v>
      </c>
      <c r="E29" s="214" t="s">
        <v>1388</v>
      </c>
      <c r="F29" s="215"/>
      <c r="G29" s="229" t="s">
        <v>2332</v>
      </c>
      <c r="H29" s="204"/>
    </row>
    <row r="30" spans="2:8">
      <c r="B30" s="211" t="s">
        <v>3387</v>
      </c>
      <c r="C30" s="212" t="s">
        <v>3388</v>
      </c>
      <c r="D30" s="213" t="s">
        <v>1526</v>
      </c>
      <c r="E30" s="214" t="s">
        <v>1943</v>
      </c>
      <c r="F30" s="215"/>
      <c r="G30" s="230"/>
      <c r="H30" s="204"/>
    </row>
    <row r="31" spans="2:8">
      <c r="B31" s="211" t="s">
        <v>3259</v>
      </c>
      <c r="C31" s="212" t="s">
        <v>3389</v>
      </c>
      <c r="D31" s="213" t="s">
        <v>2234</v>
      </c>
      <c r="E31" s="214" t="s">
        <v>1943</v>
      </c>
      <c r="F31" s="215"/>
      <c r="G31" s="230"/>
      <c r="H31" s="204"/>
    </row>
    <row r="32" spans="2:8">
      <c r="B32" s="211" t="s">
        <v>3390</v>
      </c>
      <c r="C32" s="212" t="s">
        <v>3391</v>
      </c>
      <c r="D32" s="213" t="s">
        <v>2239</v>
      </c>
      <c r="E32" s="214" t="s">
        <v>1943</v>
      </c>
      <c r="F32" s="215"/>
      <c r="G32" s="230"/>
      <c r="H32" s="204"/>
    </row>
    <row r="33" spans="2:8">
      <c r="B33" s="211" t="s">
        <v>3264</v>
      </c>
      <c r="C33" s="212" t="s">
        <v>3392</v>
      </c>
      <c r="D33" s="213" t="s">
        <v>3263</v>
      </c>
      <c r="E33" s="214" t="s">
        <v>1368</v>
      </c>
      <c r="F33" s="215"/>
      <c r="G33" s="258"/>
      <c r="H33" s="204"/>
    </row>
    <row r="34" spans="2:8" ht="45">
      <c r="B34" s="211" t="s">
        <v>3393</v>
      </c>
      <c r="C34" s="212" t="s">
        <v>3394</v>
      </c>
      <c r="D34" s="213" t="s">
        <v>3263</v>
      </c>
      <c r="E34" s="214" t="s">
        <v>1368</v>
      </c>
      <c r="F34" s="216" t="s">
        <v>2225</v>
      </c>
      <c r="G34" s="217" t="s">
        <v>3395</v>
      </c>
      <c r="H34" s="204"/>
    </row>
    <row r="35" spans="2:8" ht="60">
      <c r="B35" s="211" t="s">
        <v>2495</v>
      </c>
      <c r="C35" s="212" t="s">
        <v>3396</v>
      </c>
      <c r="D35" s="213" t="s">
        <v>1367</v>
      </c>
      <c r="E35" s="214" t="s">
        <v>1368</v>
      </c>
      <c r="F35" s="215"/>
      <c r="G35" s="217" t="s">
        <v>3397</v>
      </c>
      <c r="H35" s="204"/>
    </row>
    <row r="36" spans="2:8" ht="90">
      <c r="B36" s="211" t="s">
        <v>1941</v>
      </c>
      <c r="C36" s="212" t="s">
        <v>3398</v>
      </c>
      <c r="D36" s="213" t="s">
        <v>1432</v>
      </c>
      <c r="E36" s="214" t="s">
        <v>1943</v>
      </c>
      <c r="F36" s="215" t="s">
        <v>3250</v>
      </c>
      <c r="G36" s="217" t="s">
        <v>3399</v>
      </c>
      <c r="H36" s="204"/>
    </row>
    <row r="37" spans="2:8" ht="30">
      <c r="B37" s="211" t="s">
        <v>1946</v>
      </c>
      <c r="C37" s="212" t="s">
        <v>3400</v>
      </c>
      <c r="D37" s="213" t="s">
        <v>1362</v>
      </c>
      <c r="E37" s="214" t="s">
        <v>1388</v>
      </c>
      <c r="F37" s="215"/>
      <c r="G37" s="217" t="s">
        <v>3274</v>
      </c>
      <c r="H37" s="204"/>
    </row>
    <row r="38" spans="2:8" ht="60">
      <c r="B38" s="211" t="s">
        <v>1949</v>
      </c>
      <c r="C38" s="212" t="s">
        <v>3401</v>
      </c>
      <c r="D38" s="213" t="s">
        <v>1387</v>
      </c>
      <c r="E38" s="214" t="s">
        <v>1388</v>
      </c>
      <c r="F38" s="215"/>
      <c r="G38" s="217" t="s">
        <v>3276</v>
      </c>
      <c r="H38" s="204"/>
    </row>
    <row r="39" spans="2:8" ht="60">
      <c r="B39" s="211" t="s">
        <v>1953</v>
      </c>
      <c r="C39" s="212" t="s">
        <v>3402</v>
      </c>
      <c r="D39" s="213" t="s">
        <v>1387</v>
      </c>
      <c r="E39" s="214" t="s">
        <v>1388</v>
      </c>
      <c r="F39" s="215"/>
      <c r="G39" s="217" t="s">
        <v>3278</v>
      </c>
      <c r="H39" s="204"/>
    </row>
    <row r="40" spans="2:8" ht="135">
      <c r="B40" s="211" t="s">
        <v>3279</v>
      </c>
      <c r="C40" s="212" t="s">
        <v>3403</v>
      </c>
      <c r="D40" s="213" t="s">
        <v>1367</v>
      </c>
      <c r="E40" s="214" t="s">
        <v>2291</v>
      </c>
      <c r="F40" s="215"/>
      <c r="G40" s="217" t="s">
        <v>3404</v>
      </c>
      <c r="H40" s="204"/>
    </row>
    <row r="41" spans="2:8" ht="90">
      <c r="B41" s="211" t="s">
        <v>620</v>
      </c>
      <c r="C41" s="212" t="s">
        <v>3405</v>
      </c>
      <c r="D41" s="213" t="s">
        <v>1432</v>
      </c>
      <c r="E41" s="214" t="s">
        <v>3212</v>
      </c>
      <c r="F41" s="215"/>
      <c r="G41" s="217" t="s">
        <v>3283</v>
      </c>
      <c r="H41" s="204"/>
    </row>
    <row r="42" spans="2:8" ht="90">
      <c r="B42" s="211" t="s">
        <v>3284</v>
      </c>
      <c r="C42" s="212" t="s">
        <v>3406</v>
      </c>
      <c r="D42" s="213" t="s">
        <v>1397</v>
      </c>
      <c r="E42" s="214" t="s">
        <v>3212</v>
      </c>
      <c r="F42" s="215"/>
      <c r="G42" s="217" t="s">
        <v>3286</v>
      </c>
      <c r="H42" s="204"/>
    </row>
    <row r="43" spans="2:8">
      <c r="B43" s="211" t="s">
        <v>2514</v>
      </c>
      <c r="C43" s="212" t="s">
        <v>3407</v>
      </c>
      <c r="D43" s="213" t="s">
        <v>1531</v>
      </c>
      <c r="E43" s="214" t="s">
        <v>1388</v>
      </c>
      <c r="F43" s="215"/>
      <c r="G43" s="217" t="s">
        <v>2324</v>
      </c>
      <c r="H43" s="204"/>
    </row>
    <row r="44" spans="2:8" ht="75">
      <c r="B44" s="211" t="s">
        <v>1381</v>
      </c>
      <c r="C44" s="212" t="s">
        <v>3408</v>
      </c>
      <c r="D44" s="213" t="s">
        <v>1356</v>
      </c>
      <c r="E44" s="214" t="s">
        <v>1383</v>
      </c>
      <c r="F44" s="215"/>
      <c r="G44" s="217" t="s">
        <v>3289</v>
      </c>
      <c r="H44" s="204"/>
    </row>
    <row r="45" spans="2:8" ht="75">
      <c r="B45" s="211" t="s">
        <v>3290</v>
      </c>
      <c r="C45" s="212" t="s">
        <v>3409</v>
      </c>
      <c r="D45" s="213" t="s">
        <v>1962</v>
      </c>
      <c r="E45" s="214" t="s">
        <v>1890</v>
      </c>
      <c r="F45" s="215"/>
      <c r="G45" s="217" t="s">
        <v>3410</v>
      </c>
      <c r="H45" s="204"/>
    </row>
    <row r="46" spans="2:8" ht="75">
      <c r="B46" s="211" t="s">
        <v>1966</v>
      </c>
      <c r="C46" s="212" t="s">
        <v>3412</v>
      </c>
      <c r="D46" s="213" t="s">
        <v>1464</v>
      </c>
      <c r="E46" s="214" t="s">
        <v>1368</v>
      </c>
      <c r="F46" s="215"/>
      <c r="G46" s="217" t="s">
        <v>3294</v>
      </c>
      <c r="H46" s="204"/>
    </row>
    <row r="47" spans="2:8" ht="75">
      <c r="B47" s="211" t="s">
        <v>1969</v>
      </c>
      <c r="C47" s="212" t="s">
        <v>3413</v>
      </c>
      <c r="D47" s="213" t="s">
        <v>1464</v>
      </c>
      <c r="E47" s="214" t="s">
        <v>1368</v>
      </c>
      <c r="F47" s="215"/>
      <c r="G47" s="217" t="s">
        <v>3296</v>
      </c>
      <c r="H47" s="204"/>
    </row>
    <row r="48" spans="2:8" ht="45">
      <c r="B48" s="211" t="s">
        <v>1972</v>
      </c>
      <c r="C48" s="212" t="s">
        <v>3414</v>
      </c>
      <c r="D48" s="213" t="s">
        <v>1464</v>
      </c>
      <c r="E48" s="214" t="s">
        <v>1368</v>
      </c>
      <c r="F48" s="215"/>
      <c r="G48" s="217" t="s">
        <v>3415</v>
      </c>
      <c r="H48" s="204"/>
    </row>
    <row r="49" spans="2:8" ht="105">
      <c r="B49" s="211" t="s">
        <v>1978</v>
      </c>
      <c r="C49" s="212" t="s">
        <v>3416</v>
      </c>
      <c r="D49" s="213" t="s">
        <v>1980</v>
      </c>
      <c r="E49" s="214" t="s">
        <v>1648</v>
      </c>
      <c r="F49" s="215"/>
      <c r="G49" s="217" t="s">
        <v>3300</v>
      </c>
      <c r="H49" s="204"/>
    </row>
    <row r="50" spans="2:8" ht="105">
      <c r="B50" s="211" t="s">
        <v>1982</v>
      </c>
      <c r="C50" s="212" t="s">
        <v>3417</v>
      </c>
      <c r="D50" s="213" t="s">
        <v>1980</v>
      </c>
      <c r="E50" s="214" t="s">
        <v>1648</v>
      </c>
      <c r="F50" s="215"/>
      <c r="G50" s="217" t="s">
        <v>3302</v>
      </c>
      <c r="H50" s="204"/>
    </row>
    <row r="51" spans="2:8" ht="105">
      <c r="B51" s="211" t="s">
        <v>1985</v>
      </c>
      <c r="C51" s="212" t="s">
        <v>3418</v>
      </c>
      <c r="D51" s="213" t="s">
        <v>1980</v>
      </c>
      <c r="E51" s="214" t="s">
        <v>1648</v>
      </c>
      <c r="F51" s="215"/>
      <c r="G51" s="217" t="s">
        <v>3304</v>
      </c>
      <c r="H51" s="204"/>
    </row>
    <row r="52" spans="2:8" ht="105">
      <c r="B52" s="211" t="s">
        <v>1988</v>
      </c>
      <c r="C52" s="212" t="s">
        <v>3419</v>
      </c>
      <c r="D52" s="213" t="s">
        <v>1980</v>
      </c>
      <c r="E52" s="214" t="s">
        <v>1648</v>
      </c>
      <c r="F52" s="215"/>
      <c r="G52" s="217" t="s">
        <v>3306</v>
      </c>
      <c r="H52" s="204"/>
    </row>
    <row r="53" spans="2:8" ht="105">
      <c r="B53" s="211" t="s">
        <v>1991</v>
      </c>
      <c r="C53" s="212" t="s">
        <v>3420</v>
      </c>
      <c r="D53" s="213" t="s">
        <v>1980</v>
      </c>
      <c r="E53" s="214" t="s">
        <v>1648</v>
      </c>
      <c r="F53" s="215"/>
      <c r="G53" s="217" t="s">
        <v>3308</v>
      </c>
      <c r="H53" s="204"/>
    </row>
    <row r="54" spans="2:8" ht="105">
      <c r="B54" s="211" t="s">
        <v>1994</v>
      </c>
      <c r="C54" s="212" t="s">
        <v>3421</v>
      </c>
      <c r="D54" s="213" t="s">
        <v>1582</v>
      </c>
      <c r="E54" s="214" t="s">
        <v>1368</v>
      </c>
      <c r="F54" s="215"/>
      <c r="G54" s="217" t="s">
        <v>3422</v>
      </c>
      <c r="H54" s="204"/>
    </row>
    <row r="55" spans="2:8" ht="30">
      <c r="B55" s="211" t="s">
        <v>1997</v>
      </c>
      <c r="C55" s="212" t="s">
        <v>3423</v>
      </c>
      <c r="D55" s="213" t="s">
        <v>1529</v>
      </c>
      <c r="E55" s="214" t="s">
        <v>1368</v>
      </c>
      <c r="F55" s="215"/>
      <c r="G55" s="217" t="s">
        <v>3312</v>
      </c>
      <c r="H55" s="204"/>
    </row>
    <row r="56" spans="2:8">
      <c r="B56" s="211" t="s">
        <v>1041</v>
      </c>
      <c r="C56" s="212" t="s">
        <v>3424</v>
      </c>
      <c r="D56" s="213" t="s">
        <v>1387</v>
      </c>
      <c r="E56" s="214" t="s">
        <v>1388</v>
      </c>
      <c r="F56" s="215"/>
      <c r="G56" s="217" t="s">
        <v>2324</v>
      </c>
      <c r="H56" s="204"/>
    </row>
    <row r="57" spans="2:8" ht="90">
      <c r="B57" s="211" t="s">
        <v>3425</v>
      </c>
      <c r="C57" s="212" t="s">
        <v>3426</v>
      </c>
      <c r="D57" s="213" t="s">
        <v>1389</v>
      </c>
      <c r="E57" s="214" t="s">
        <v>2415</v>
      </c>
      <c r="F57" s="215"/>
      <c r="G57" s="217" t="s">
        <v>3427</v>
      </c>
      <c r="H57" s="204"/>
    </row>
    <row r="58" spans="2:8" ht="90">
      <c r="B58" s="211" t="s">
        <v>2574</v>
      </c>
      <c r="C58" s="212" t="s">
        <v>3428</v>
      </c>
      <c r="D58" s="213" t="s">
        <v>1389</v>
      </c>
      <c r="E58" s="214" t="s">
        <v>2415</v>
      </c>
      <c r="F58" s="215"/>
      <c r="G58" s="217" t="s">
        <v>3317</v>
      </c>
      <c r="H58" s="204"/>
    </row>
    <row r="59" spans="2:8" ht="90">
      <c r="B59" s="211" t="s">
        <v>2576</v>
      </c>
      <c r="C59" s="212" t="s">
        <v>3429</v>
      </c>
      <c r="D59" s="213" t="s">
        <v>1389</v>
      </c>
      <c r="E59" s="214" t="s">
        <v>2415</v>
      </c>
      <c r="F59" s="215"/>
      <c r="G59" s="217" t="s">
        <v>3319</v>
      </c>
      <c r="H59" s="204"/>
    </row>
    <row r="60" spans="2:8" ht="60">
      <c r="B60" s="211" t="s">
        <v>2578</v>
      </c>
      <c r="C60" s="212" t="s">
        <v>3430</v>
      </c>
      <c r="D60" s="213" t="s">
        <v>1389</v>
      </c>
      <c r="E60" s="214" t="s">
        <v>1368</v>
      </c>
      <c r="F60" s="215"/>
      <c r="G60" s="217" t="s">
        <v>3431</v>
      </c>
      <c r="H60" s="204"/>
    </row>
    <row r="61" spans="2:8" ht="90">
      <c r="B61" s="211" t="s">
        <v>2580</v>
      </c>
      <c r="C61" s="212" t="s">
        <v>3432</v>
      </c>
      <c r="D61" s="213" t="s">
        <v>1389</v>
      </c>
      <c r="E61" s="214" t="s">
        <v>1648</v>
      </c>
      <c r="F61" s="215"/>
      <c r="G61" s="217" t="s">
        <v>3323</v>
      </c>
      <c r="H61" s="204"/>
    </row>
    <row r="62" spans="2:8" ht="90">
      <c r="B62" s="211" t="s">
        <v>2582</v>
      </c>
      <c r="C62" s="212" t="s">
        <v>3433</v>
      </c>
      <c r="D62" s="213" t="s">
        <v>1389</v>
      </c>
      <c r="E62" s="214" t="s">
        <v>1648</v>
      </c>
      <c r="F62" s="215"/>
      <c r="G62" s="217" t="s">
        <v>3325</v>
      </c>
      <c r="H62" s="204"/>
    </row>
    <row r="63" spans="2:8" ht="90">
      <c r="B63" s="211" t="s">
        <v>2584</v>
      </c>
      <c r="C63" s="212" t="s">
        <v>3434</v>
      </c>
      <c r="D63" s="213" t="s">
        <v>1389</v>
      </c>
      <c r="E63" s="214" t="s">
        <v>1648</v>
      </c>
      <c r="F63" s="215"/>
      <c r="G63" s="217" t="s">
        <v>3327</v>
      </c>
      <c r="H63" s="204"/>
    </row>
    <row r="64" spans="2:8" ht="90">
      <c r="B64" s="211" t="s">
        <v>2586</v>
      </c>
      <c r="C64" s="212" t="s">
        <v>3435</v>
      </c>
      <c r="D64" s="213" t="s">
        <v>1389</v>
      </c>
      <c r="E64" s="214" t="s">
        <v>1648</v>
      </c>
      <c r="F64" s="215"/>
      <c r="G64" s="217" t="s">
        <v>3329</v>
      </c>
      <c r="H64" s="204"/>
    </row>
    <row r="65" spans="1:8" ht="90">
      <c r="B65" s="211" t="s">
        <v>2588</v>
      </c>
      <c r="C65" s="212" t="s">
        <v>3436</v>
      </c>
      <c r="D65" s="213" t="s">
        <v>1389</v>
      </c>
      <c r="E65" s="214" t="s">
        <v>1648</v>
      </c>
      <c r="F65" s="215"/>
      <c r="G65" s="217" t="s">
        <v>3331</v>
      </c>
      <c r="H65" s="204"/>
    </row>
    <row r="66" spans="1:8" ht="60">
      <c r="B66" s="211" t="s">
        <v>2590</v>
      </c>
      <c r="C66" s="212" t="s">
        <v>3437</v>
      </c>
      <c r="D66" s="213" t="s">
        <v>1389</v>
      </c>
      <c r="E66" s="214" t="s">
        <v>1368</v>
      </c>
      <c r="F66" s="215"/>
      <c r="G66" s="217" t="s">
        <v>3438</v>
      </c>
      <c r="H66" s="204"/>
    </row>
    <row r="67" spans="1:8">
      <c r="B67" s="211" t="s">
        <v>422</v>
      </c>
      <c r="C67" s="212" t="s">
        <v>1141</v>
      </c>
      <c r="D67" s="213" t="s">
        <v>1387</v>
      </c>
      <c r="E67" s="214" t="s">
        <v>1858</v>
      </c>
      <c r="F67" s="215"/>
      <c r="G67" s="217"/>
      <c r="H67" s="204"/>
    </row>
    <row r="68" spans="1:8">
      <c r="B68" s="211" t="s">
        <v>420</v>
      </c>
      <c r="C68" s="212" t="s">
        <v>1142</v>
      </c>
      <c r="D68" s="213">
        <v>14</v>
      </c>
      <c r="E68" s="214" t="s">
        <v>3335</v>
      </c>
      <c r="F68" s="215"/>
      <c r="G68" s="229" t="s">
        <v>3439</v>
      </c>
      <c r="H68" s="204"/>
    </row>
    <row r="69" spans="1:8" ht="17.25" thickBot="1">
      <c r="B69" s="218" t="s">
        <v>421</v>
      </c>
      <c r="C69" s="219" t="s">
        <v>1143</v>
      </c>
      <c r="D69" s="220">
        <v>6</v>
      </c>
      <c r="E69" s="221" t="s">
        <v>2211</v>
      </c>
      <c r="F69" s="222"/>
      <c r="G69" s="231"/>
      <c r="H69" s="204"/>
    </row>
    <row r="70" spans="1:8" s="44" customFormat="1" ht="20.100000000000001" customHeight="1" thickBot="1">
      <c r="A70" s="8"/>
      <c r="B70" s="201" t="s">
        <v>2249</v>
      </c>
      <c r="C70" s="202"/>
      <c r="D70" s="202"/>
      <c r="E70" s="202"/>
      <c r="F70" s="202"/>
      <c r="G70" s="203"/>
      <c r="H70" s="204"/>
    </row>
    <row r="71" spans="1:8" ht="30">
      <c r="B71" s="205" t="s">
        <v>1179</v>
      </c>
      <c r="C71" s="206" t="s">
        <v>3440</v>
      </c>
      <c r="D71" s="207" t="s">
        <v>1367</v>
      </c>
      <c r="E71" s="208" t="s">
        <v>1368</v>
      </c>
      <c r="F71" s="209"/>
      <c r="G71" s="210" t="s">
        <v>2286</v>
      </c>
      <c r="H71" s="204"/>
    </row>
    <row r="72" spans="1:8" ht="17.25" thickBot="1">
      <c r="B72" s="211" t="s">
        <v>1180</v>
      </c>
      <c r="C72" s="212" t="s">
        <v>3441</v>
      </c>
      <c r="D72" s="213" t="s">
        <v>2251</v>
      </c>
      <c r="E72" s="214" t="s">
        <v>1388</v>
      </c>
      <c r="F72" s="215"/>
      <c r="G72" s="217"/>
      <c r="H72" s="204"/>
    </row>
    <row r="73" spans="1:8">
      <c r="A73" s="243"/>
      <c r="B73" s="272"/>
      <c r="C73" s="273"/>
      <c r="D73" s="274"/>
      <c r="E73" s="227"/>
      <c r="F73" s="227"/>
      <c r="G73" s="276"/>
      <c r="H73" s="277"/>
    </row>
    <row r="74" spans="1:8" ht="17.25" thickBot="1">
      <c r="A74" s="243"/>
      <c r="B74" s="278"/>
      <c r="C74" s="279"/>
      <c r="D74" s="280"/>
      <c r="E74" s="281"/>
      <c r="F74" s="281"/>
      <c r="G74" s="283"/>
      <c r="H74" s="277"/>
    </row>
    <row r="75" spans="1:8" ht="18.75">
      <c r="B75" s="333" t="s">
        <v>2375</v>
      </c>
      <c r="C75" s="334"/>
      <c r="D75" s="334"/>
      <c r="E75" s="334"/>
      <c r="F75" s="334"/>
      <c r="G75" s="288"/>
      <c r="H75" s="204"/>
    </row>
    <row r="76" spans="1:8">
      <c r="B76" s="336" t="s">
        <v>3340</v>
      </c>
      <c r="C76" s="337"/>
      <c r="D76" s="337"/>
      <c r="E76" s="337"/>
      <c r="F76" s="337"/>
      <c r="G76" s="288"/>
      <c r="H76" s="204"/>
    </row>
    <row r="77" spans="1:8">
      <c r="B77" s="336" t="s">
        <v>3341</v>
      </c>
      <c r="C77" s="337"/>
      <c r="D77" s="337"/>
      <c r="E77" s="337"/>
      <c r="F77" s="337"/>
      <c r="G77" s="288"/>
      <c r="H77" s="204"/>
    </row>
    <row r="78" spans="1:8">
      <c r="B78" s="336" t="s">
        <v>3442</v>
      </c>
      <c r="C78" s="337"/>
      <c r="D78" s="337"/>
      <c r="E78" s="337"/>
      <c r="F78" s="337"/>
      <c r="G78" s="288"/>
      <c r="H78" s="204"/>
    </row>
    <row r="79" spans="1:8">
      <c r="B79" s="336" t="s">
        <v>3443</v>
      </c>
      <c r="C79" s="357"/>
      <c r="D79" s="337"/>
      <c r="E79" s="337"/>
      <c r="F79" s="337"/>
      <c r="G79" s="288"/>
      <c r="H79" s="204"/>
    </row>
    <row r="80" spans="1:8">
      <c r="B80" s="336"/>
      <c r="C80" s="357"/>
      <c r="D80" s="337"/>
      <c r="E80" s="337"/>
      <c r="F80" s="337"/>
      <c r="G80" s="288"/>
      <c r="H80" s="204"/>
    </row>
    <row r="81" spans="2:8">
      <c r="B81" s="336" t="s">
        <v>2376</v>
      </c>
      <c r="C81" s="337"/>
      <c r="D81" s="337"/>
      <c r="E81" s="337"/>
      <c r="F81" s="337"/>
      <c r="G81" s="288"/>
      <c r="H81" s="204"/>
    </row>
    <row r="82" spans="2:8">
      <c r="B82" s="336" t="s">
        <v>2377</v>
      </c>
      <c r="C82" s="337"/>
      <c r="D82" s="337"/>
      <c r="E82" s="337"/>
      <c r="F82" s="337"/>
      <c r="G82" s="288"/>
      <c r="H82" s="204"/>
    </row>
    <row r="83" spans="2:8">
      <c r="B83" s="336" t="s">
        <v>2378</v>
      </c>
      <c r="C83" s="357"/>
      <c r="D83" s="337" t="s">
        <v>3444</v>
      </c>
      <c r="E83" s="337"/>
      <c r="F83" s="337"/>
      <c r="G83" s="288"/>
      <c r="H83" s="204"/>
    </row>
    <row r="84" spans="2:8">
      <c r="B84" s="336" t="s">
        <v>2379</v>
      </c>
      <c r="C84" s="357"/>
      <c r="D84" s="337" t="s">
        <v>2380</v>
      </c>
      <c r="E84" s="337"/>
      <c r="F84" s="337"/>
      <c r="G84" s="288"/>
      <c r="H84" s="204"/>
    </row>
    <row r="85" spans="2:8">
      <c r="B85" s="336" t="s">
        <v>2381</v>
      </c>
      <c r="C85" s="357"/>
      <c r="D85" s="337"/>
      <c r="E85" s="337"/>
      <c r="F85" s="337"/>
      <c r="G85" s="288"/>
      <c r="H85" s="204"/>
    </row>
    <row r="86" spans="2:8">
      <c r="B86" s="336" t="s">
        <v>2382</v>
      </c>
      <c r="C86" s="357"/>
      <c r="D86" s="337"/>
      <c r="E86" s="337"/>
      <c r="F86" s="337"/>
      <c r="G86" s="288"/>
      <c r="H86" s="204"/>
    </row>
    <row r="87" spans="2:8">
      <c r="B87" s="336" t="s">
        <v>2383</v>
      </c>
      <c r="C87" s="357"/>
      <c r="D87" s="337"/>
      <c r="E87" s="337"/>
      <c r="F87" s="337"/>
      <c r="G87" s="288"/>
      <c r="H87" s="204"/>
    </row>
    <row r="88" spans="2:8">
      <c r="B88" s="336" t="s">
        <v>2384</v>
      </c>
      <c r="C88" s="357"/>
      <c r="D88" s="337"/>
      <c r="E88" s="337"/>
      <c r="F88" s="337"/>
      <c r="G88" s="288"/>
      <c r="H88" s="204"/>
    </row>
    <row r="89" spans="2:8">
      <c r="B89" s="336" t="s">
        <v>2385</v>
      </c>
      <c r="C89" s="357"/>
      <c r="D89" s="337"/>
      <c r="E89" s="337"/>
      <c r="F89" s="337"/>
      <c r="G89" s="288"/>
      <c r="H89" s="204"/>
    </row>
    <row r="90" spans="2:8">
      <c r="B90" s="336" t="s">
        <v>2386</v>
      </c>
      <c r="C90" s="357"/>
      <c r="D90" s="337" t="s">
        <v>3445</v>
      </c>
      <c r="E90" s="337"/>
      <c r="F90" s="337"/>
      <c r="G90" s="288"/>
      <c r="H90" s="204"/>
    </row>
    <row r="91" spans="2:8">
      <c r="B91" s="336"/>
      <c r="C91" s="337"/>
      <c r="D91" s="337"/>
      <c r="E91" s="337"/>
      <c r="F91" s="337"/>
      <c r="G91" s="288"/>
      <c r="H91" s="204"/>
    </row>
    <row r="92" spans="2:8">
      <c r="B92" s="336" t="s">
        <v>2387</v>
      </c>
      <c r="C92" s="337"/>
      <c r="D92" s="337"/>
      <c r="E92" s="337"/>
      <c r="F92" s="337"/>
      <c r="G92" s="288"/>
      <c r="H92" s="204"/>
    </row>
    <row r="93" spans="2:8">
      <c r="B93" s="336" t="s">
        <v>2388</v>
      </c>
      <c r="C93" s="337"/>
      <c r="D93" s="337"/>
      <c r="E93" s="337"/>
      <c r="F93" s="337"/>
      <c r="G93" s="288"/>
      <c r="H93" s="204"/>
    </row>
    <row r="94" spans="2:8" ht="18" customHeight="1">
      <c r="B94" s="336" t="s">
        <v>2389</v>
      </c>
      <c r="C94" s="337"/>
      <c r="D94" s="337"/>
      <c r="E94" s="337"/>
      <c r="F94" s="337"/>
      <c r="G94" s="288"/>
      <c r="H94" s="204"/>
    </row>
    <row r="95" spans="2:8">
      <c r="B95" s="336" t="s">
        <v>3446</v>
      </c>
      <c r="C95" s="337"/>
      <c r="D95" s="337"/>
      <c r="E95" s="337"/>
      <c r="F95" s="337"/>
      <c r="G95" s="288"/>
      <c r="H95" s="204"/>
    </row>
    <row r="96" spans="2:8">
      <c r="B96" s="336"/>
      <c r="C96" s="337"/>
      <c r="D96" s="337"/>
      <c r="E96" s="337"/>
      <c r="F96" s="337"/>
      <c r="G96" s="288"/>
      <c r="H96" s="204"/>
    </row>
    <row r="97" spans="2:8">
      <c r="B97" s="336" t="s">
        <v>2390</v>
      </c>
      <c r="C97" s="337"/>
      <c r="D97" s="337"/>
      <c r="E97" s="337"/>
      <c r="F97" s="337"/>
      <c r="G97" s="288"/>
      <c r="H97" s="204"/>
    </row>
    <row r="98" spans="2:8">
      <c r="B98" s="336" t="s">
        <v>3347</v>
      </c>
      <c r="C98" s="337"/>
      <c r="D98" s="337"/>
      <c r="E98" s="337"/>
      <c r="F98" s="337"/>
      <c r="G98" s="288"/>
      <c r="H98" s="204"/>
    </row>
    <row r="99" spans="2:8">
      <c r="B99" s="336" t="s">
        <v>3348</v>
      </c>
      <c r="C99" s="357"/>
      <c r="D99" s="337"/>
      <c r="E99" s="337"/>
      <c r="F99" s="337"/>
      <c r="G99" s="288"/>
      <c r="H99" s="204"/>
    </row>
    <row r="100" spans="2:8">
      <c r="B100" s="336" t="s">
        <v>3349</v>
      </c>
      <c r="C100" s="357"/>
      <c r="D100" s="337"/>
      <c r="E100" s="337"/>
      <c r="F100" s="337"/>
      <c r="G100" s="288"/>
      <c r="H100" s="204"/>
    </row>
    <row r="101" spans="2:8">
      <c r="B101" s="336" t="s">
        <v>3447</v>
      </c>
      <c r="C101" s="357"/>
      <c r="D101" s="337"/>
      <c r="E101" s="337"/>
      <c r="F101" s="337"/>
      <c r="G101" s="288"/>
      <c r="H101" s="204"/>
    </row>
    <row r="102" spans="2:8" ht="17.25" thickBot="1">
      <c r="B102" s="358"/>
      <c r="C102" s="279"/>
      <c r="D102" s="280"/>
      <c r="E102" s="281"/>
      <c r="F102" s="281"/>
      <c r="G102" s="309"/>
      <c r="H102" s="204"/>
    </row>
    <row r="103" spans="2:8" ht="20.100000000000001" customHeight="1">
      <c r="B103" s="224"/>
      <c r="C103" s="224"/>
      <c r="D103" s="225"/>
      <c r="E103" s="226"/>
      <c r="F103" s="226"/>
      <c r="G103" s="224"/>
      <c r="H103"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7">
    <outlinePr summaryBelow="0"/>
    <pageSetUpPr fitToPage="1"/>
  </sheetPr>
  <dimension ref="A1:H98"/>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3448</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17.25" thickBot="1">
      <c r="B5" s="205" t="s">
        <v>1168</v>
      </c>
      <c r="C5" s="206" t="s">
        <v>3449</v>
      </c>
      <c r="D5" s="207" t="s">
        <v>1367</v>
      </c>
      <c r="E5" s="208" t="s">
        <v>1908</v>
      </c>
      <c r="F5" s="209" t="s">
        <v>1939</v>
      </c>
      <c r="G5" s="210" t="s">
        <v>2227</v>
      </c>
      <c r="H5" s="204"/>
    </row>
    <row r="6" spans="1:8" s="44" customFormat="1" ht="20.100000000000001" customHeight="1" thickBot="1">
      <c r="A6" s="8"/>
      <c r="B6" s="201" t="s">
        <v>1910</v>
      </c>
      <c r="C6" s="202"/>
      <c r="D6" s="202"/>
      <c r="E6" s="202"/>
      <c r="F6" s="202"/>
      <c r="G6" s="203"/>
      <c r="H6" s="204"/>
    </row>
    <row r="7" spans="1:8" ht="30">
      <c r="B7" s="205" t="s">
        <v>3224</v>
      </c>
      <c r="C7" s="206" t="s">
        <v>3450</v>
      </c>
      <c r="D7" s="207" t="s">
        <v>1389</v>
      </c>
      <c r="E7" s="208" t="s">
        <v>1368</v>
      </c>
      <c r="F7" s="209"/>
      <c r="G7" s="210" t="s">
        <v>3451</v>
      </c>
      <c r="H7" s="204"/>
    </row>
    <row r="8" spans="1:8">
      <c r="B8" s="211" t="s">
        <v>3452</v>
      </c>
      <c r="C8" s="212" t="s">
        <v>3453</v>
      </c>
      <c r="D8" s="213" t="s">
        <v>1389</v>
      </c>
      <c r="E8" s="214" t="s">
        <v>1368</v>
      </c>
      <c r="F8" s="215"/>
      <c r="G8" s="217" t="s">
        <v>3454</v>
      </c>
      <c r="H8" s="204"/>
    </row>
    <row r="9" spans="1:8">
      <c r="B9" s="211" t="s">
        <v>3455</v>
      </c>
      <c r="C9" s="212" t="s">
        <v>3456</v>
      </c>
      <c r="D9" s="213" t="s">
        <v>2228</v>
      </c>
      <c r="E9" s="214" t="s">
        <v>1388</v>
      </c>
      <c r="F9" s="215" t="s">
        <v>1939</v>
      </c>
      <c r="G9" s="217" t="s">
        <v>2230</v>
      </c>
      <c r="H9" s="204"/>
    </row>
    <row r="10" spans="1:8" ht="45">
      <c r="B10" s="211" t="s">
        <v>3457</v>
      </c>
      <c r="C10" s="212" t="s">
        <v>3458</v>
      </c>
      <c r="D10" s="213" t="s">
        <v>2228</v>
      </c>
      <c r="E10" s="214" t="s">
        <v>1388</v>
      </c>
      <c r="F10" s="215"/>
      <c r="G10" s="217" t="s">
        <v>3459</v>
      </c>
      <c r="H10" s="204"/>
    </row>
    <row r="11" spans="1:8" ht="30">
      <c r="B11" s="211" t="s">
        <v>2642</v>
      </c>
      <c r="C11" s="212" t="s">
        <v>3460</v>
      </c>
      <c r="D11" s="213" t="s">
        <v>2231</v>
      </c>
      <c r="E11" s="214" t="s">
        <v>1943</v>
      </c>
      <c r="F11" s="215"/>
      <c r="G11" s="217" t="s">
        <v>3461</v>
      </c>
      <c r="H11" s="204"/>
    </row>
    <row r="12" spans="1:8" ht="30">
      <c r="B12" s="211" t="s">
        <v>2423</v>
      </c>
      <c r="C12" s="212" t="s">
        <v>3462</v>
      </c>
      <c r="D12" s="213" t="s">
        <v>2234</v>
      </c>
      <c r="E12" s="214" t="s">
        <v>1943</v>
      </c>
      <c r="F12" s="215"/>
      <c r="G12" s="217" t="s">
        <v>3463</v>
      </c>
      <c r="H12" s="204"/>
    </row>
    <row r="13" spans="1:8" ht="30">
      <c r="B13" s="211" t="s">
        <v>2426</v>
      </c>
      <c r="C13" s="212" t="s">
        <v>3464</v>
      </c>
      <c r="D13" s="213" t="s">
        <v>2143</v>
      </c>
      <c r="E13" s="214" t="s">
        <v>1943</v>
      </c>
      <c r="F13" s="215"/>
      <c r="G13" s="217" t="s">
        <v>3465</v>
      </c>
      <c r="H13" s="204"/>
    </row>
    <row r="14" spans="1:8" ht="60">
      <c r="B14" s="211" t="s">
        <v>480</v>
      </c>
      <c r="C14" s="212" t="s">
        <v>3466</v>
      </c>
      <c r="D14" s="213" t="s">
        <v>2666</v>
      </c>
      <c r="E14" s="214" t="s">
        <v>1943</v>
      </c>
      <c r="F14" s="215"/>
      <c r="G14" s="217" t="s">
        <v>3467</v>
      </c>
      <c r="H14" s="204"/>
    </row>
    <row r="15" spans="1:8" ht="90">
      <c r="B15" s="211" t="s">
        <v>3468</v>
      </c>
      <c r="C15" s="212" t="s">
        <v>3469</v>
      </c>
      <c r="D15" s="213" t="s">
        <v>2326</v>
      </c>
      <c r="E15" s="214" t="s">
        <v>1943</v>
      </c>
      <c r="F15" s="215"/>
      <c r="G15" s="217" t="s">
        <v>3470</v>
      </c>
      <c r="H15" s="204"/>
    </row>
    <row r="16" spans="1:8">
      <c r="B16" s="211" t="s">
        <v>2461</v>
      </c>
      <c r="C16" s="212" t="s">
        <v>3471</v>
      </c>
      <c r="D16" s="213" t="s">
        <v>2275</v>
      </c>
      <c r="E16" s="214" t="s">
        <v>1388</v>
      </c>
      <c r="F16" s="215"/>
      <c r="G16" s="217"/>
      <c r="H16" s="204"/>
    </row>
    <row r="17" spans="2:8">
      <c r="B17" s="211" t="s">
        <v>2463</v>
      </c>
      <c r="C17" s="212" t="s">
        <v>3472</v>
      </c>
      <c r="D17" s="213" t="s">
        <v>2275</v>
      </c>
      <c r="E17" s="214" t="s">
        <v>1388</v>
      </c>
      <c r="F17" s="215"/>
      <c r="G17" s="217"/>
      <c r="H17" s="204"/>
    </row>
    <row r="18" spans="2:8">
      <c r="B18" s="211" t="s">
        <v>2465</v>
      </c>
      <c r="C18" s="212" t="s">
        <v>3473</v>
      </c>
      <c r="D18" s="213" t="s">
        <v>2275</v>
      </c>
      <c r="E18" s="214" t="s">
        <v>1388</v>
      </c>
      <c r="F18" s="215"/>
      <c r="G18" s="217"/>
      <c r="H18" s="204"/>
    </row>
    <row r="19" spans="2:8" ht="60">
      <c r="B19" s="211" t="s">
        <v>3474</v>
      </c>
      <c r="C19" s="212" t="s">
        <v>3475</v>
      </c>
      <c r="D19" s="213" t="s">
        <v>1389</v>
      </c>
      <c r="E19" s="214" t="s">
        <v>2415</v>
      </c>
      <c r="F19" s="215"/>
      <c r="G19" s="217" t="s">
        <v>3476</v>
      </c>
      <c r="H19" s="204"/>
    </row>
    <row r="20" spans="2:8" ht="60">
      <c r="B20" s="211" t="s">
        <v>3477</v>
      </c>
      <c r="C20" s="212" t="s">
        <v>3478</v>
      </c>
      <c r="D20" s="213" t="s">
        <v>1432</v>
      </c>
      <c r="E20" s="214" t="s">
        <v>1943</v>
      </c>
      <c r="F20" s="215" t="s">
        <v>1434</v>
      </c>
      <c r="G20" s="217" t="s">
        <v>3479</v>
      </c>
      <c r="H20" s="204"/>
    </row>
    <row r="21" spans="2:8">
      <c r="B21" s="211" t="s">
        <v>3480</v>
      </c>
      <c r="C21" s="212" t="s">
        <v>3481</v>
      </c>
      <c r="D21" s="213" t="s">
        <v>1362</v>
      </c>
      <c r="E21" s="214" t="s">
        <v>1951</v>
      </c>
      <c r="F21" s="215"/>
      <c r="G21" s="217" t="s">
        <v>2028</v>
      </c>
      <c r="H21" s="204"/>
    </row>
    <row r="22" spans="2:8" ht="45">
      <c r="B22" s="211" t="s">
        <v>3482</v>
      </c>
      <c r="C22" s="212" t="s">
        <v>3483</v>
      </c>
      <c r="D22" s="213" t="s">
        <v>1387</v>
      </c>
      <c r="E22" s="214" t="s">
        <v>1951</v>
      </c>
      <c r="F22" s="215"/>
      <c r="G22" s="217" t="s">
        <v>2031</v>
      </c>
      <c r="H22" s="204"/>
    </row>
    <row r="23" spans="2:8" ht="45">
      <c r="B23" s="211" t="s">
        <v>3484</v>
      </c>
      <c r="C23" s="212" t="s">
        <v>3485</v>
      </c>
      <c r="D23" s="213" t="s">
        <v>1387</v>
      </c>
      <c r="E23" s="214" t="s">
        <v>1951</v>
      </c>
      <c r="F23" s="215"/>
      <c r="G23" s="217" t="s">
        <v>2034</v>
      </c>
      <c r="H23" s="204"/>
    </row>
    <row r="24" spans="2:8" ht="135">
      <c r="B24" s="211" t="s">
        <v>3486</v>
      </c>
      <c r="C24" s="212" t="s">
        <v>3487</v>
      </c>
      <c r="D24" s="213" t="s">
        <v>1389</v>
      </c>
      <c r="E24" s="214" t="s">
        <v>2415</v>
      </c>
      <c r="F24" s="215"/>
      <c r="G24" s="217" t="s">
        <v>3488</v>
      </c>
      <c r="H24" s="204"/>
    </row>
    <row r="25" spans="2:8" ht="90">
      <c r="B25" s="211" t="s">
        <v>3489</v>
      </c>
      <c r="C25" s="212" t="s">
        <v>3490</v>
      </c>
      <c r="D25" s="213" t="s">
        <v>1432</v>
      </c>
      <c r="E25" s="214" t="s">
        <v>1943</v>
      </c>
      <c r="F25" s="215"/>
      <c r="G25" s="217" t="s">
        <v>3491</v>
      </c>
      <c r="H25" s="204"/>
    </row>
    <row r="26" spans="2:8" ht="75">
      <c r="B26" s="211" t="s">
        <v>3492</v>
      </c>
      <c r="C26" s="212" t="s">
        <v>3493</v>
      </c>
      <c r="D26" s="213" t="s">
        <v>1397</v>
      </c>
      <c r="E26" s="214" t="s">
        <v>1943</v>
      </c>
      <c r="F26" s="215"/>
      <c r="G26" s="217" t="s">
        <v>3494</v>
      </c>
      <c r="H26" s="204"/>
    </row>
    <row r="27" spans="2:8">
      <c r="B27" s="211" t="s">
        <v>3495</v>
      </c>
      <c r="C27" s="212" t="s">
        <v>3496</v>
      </c>
      <c r="D27" s="213" t="s">
        <v>1525</v>
      </c>
      <c r="E27" s="214" t="s">
        <v>1943</v>
      </c>
      <c r="F27" s="215"/>
      <c r="G27" s="229" t="s">
        <v>3497</v>
      </c>
      <c r="H27" s="204"/>
    </row>
    <row r="28" spans="2:8" ht="45">
      <c r="B28" s="211" t="s">
        <v>3498</v>
      </c>
      <c r="C28" s="212" t="s">
        <v>3499</v>
      </c>
      <c r="D28" s="213" t="s">
        <v>1582</v>
      </c>
      <c r="E28" s="214" t="s">
        <v>2415</v>
      </c>
      <c r="F28" s="215"/>
      <c r="G28" s="217" t="s">
        <v>3500</v>
      </c>
      <c r="H28" s="204"/>
    </row>
    <row r="29" spans="2:8">
      <c r="B29" s="211" t="s">
        <v>3501</v>
      </c>
      <c r="C29" s="212" t="s">
        <v>3502</v>
      </c>
      <c r="D29" s="213" t="s">
        <v>3219</v>
      </c>
      <c r="E29" s="214" t="s">
        <v>2415</v>
      </c>
      <c r="F29" s="215"/>
      <c r="G29" s="217" t="s">
        <v>3503</v>
      </c>
      <c r="H29" s="204"/>
    </row>
    <row r="30" spans="2:8" ht="45">
      <c r="B30" s="211" t="s">
        <v>3504</v>
      </c>
      <c r="C30" s="212" t="s">
        <v>3505</v>
      </c>
      <c r="D30" s="213" t="s">
        <v>1582</v>
      </c>
      <c r="E30" s="214" t="s">
        <v>2415</v>
      </c>
      <c r="F30" s="215"/>
      <c r="G30" s="217" t="s">
        <v>3506</v>
      </c>
      <c r="H30" s="204"/>
    </row>
    <row r="31" spans="2:8">
      <c r="B31" s="211" t="s">
        <v>3507</v>
      </c>
      <c r="C31" s="212" t="s">
        <v>3508</v>
      </c>
      <c r="D31" s="213" t="s">
        <v>1452</v>
      </c>
      <c r="E31" s="214" t="s">
        <v>1388</v>
      </c>
      <c r="F31" s="215"/>
      <c r="G31" s="217" t="s">
        <v>3509</v>
      </c>
      <c r="H31" s="204"/>
    </row>
    <row r="32" spans="2:8" ht="30">
      <c r="B32" s="211" t="s">
        <v>3510</v>
      </c>
      <c r="C32" s="212" t="s">
        <v>3511</v>
      </c>
      <c r="D32" s="213" t="s">
        <v>1582</v>
      </c>
      <c r="E32" s="214" t="s">
        <v>1943</v>
      </c>
      <c r="F32" s="215"/>
      <c r="G32" s="217" t="s">
        <v>3512</v>
      </c>
      <c r="H32" s="204"/>
    </row>
    <row r="33" spans="2:8" ht="75">
      <c r="B33" s="211" t="s">
        <v>3513</v>
      </c>
      <c r="C33" s="212" t="s">
        <v>3514</v>
      </c>
      <c r="D33" s="213" t="s">
        <v>2237</v>
      </c>
      <c r="E33" s="214" t="s">
        <v>2415</v>
      </c>
      <c r="F33" s="215"/>
      <c r="G33" s="217" t="s">
        <v>3515</v>
      </c>
      <c r="H33" s="204"/>
    </row>
    <row r="34" spans="2:8">
      <c r="B34" s="211" t="s">
        <v>3516</v>
      </c>
      <c r="C34" s="212" t="s">
        <v>3517</v>
      </c>
      <c r="D34" s="213" t="s">
        <v>2235</v>
      </c>
      <c r="E34" s="214" t="s">
        <v>1951</v>
      </c>
      <c r="F34" s="215"/>
      <c r="G34" s="217"/>
      <c r="H34" s="204"/>
    </row>
    <row r="35" spans="2:8" ht="45">
      <c r="B35" s="211" t="s">
        <v>3518</v>
      </c>
      <c r="C35" s="212" t="s">
        <v>3519</v>
      </c>
      <c r="D35" s="213" t="s">
        <v>1389</v>
      </c>
      <c r="E35" s="214" t="s">
        <v>1368</v>
      </c>
      <c r="F35" s="215"/>
      <c r="G35" s="217" t="s">
        <v>3520</v>
      </c>
      <c r="H35" s="204"/>
    </row>
    <row r="36" spans="2:8" ht="45.75" thickBot="1">
      <c r="B36" s="211" t="s">
        <v>3521</v>
      </c>
      <c r="C36" s="212" t="s">
        <v>3522</v>
      </c>
      <c r="D36" s="213" t="s">
        <v>1389</v>
      </c>
      <c r="E36" s="214" t="s">
        <v>1368</v>
      </c>
      <c r="F36" s="215"/>
      <c r="G36" s="217" t="s">
        <v>3523</v>
      </c>
      <c r="H36" s="204"/>
    </row>
    <row r="37" spans="2:8" ht="20.100000000000001" customHeight="1" thickBot="1">
      <c r="B37" s="201" t="s">
        <v>3525</v>
      </c>
      <c r="C37" s="202"/>
      <c r="D37" s="202"/>
      <c r="E37" s="202"/>
      <c r="F37" s="202"/>
      <c r="G37" s="203"/>
      <c r="H37" s="204"/>
    </row>
    <row r="38" spans="2:8" ht="75.75" thickBot="1">
      <c r="B38" s="205" t="s">
        <v>3526</v>
      </c>
      <c r="C38" s="206" t="s">
        <v>3527</v>
      </c>
      <c r="D38" s="207" t="s">
        <v>1525</v>
      </c>
      <c r="E38" s="208" t="s">
        <v>1943</v>
      </c>
      <c r="F38" s="209"/>
      <c r="G38" s="210" t="s">
        <v>3528</v>
      </c>
      <c r="H38" s="204"/>
    </row>
    <row r="39" spans="2:8" ht="20.100000000000001" customHeight="1" thickBot="1">
      <c r="B39" s="201" t="s">
        <v>2249</v>
      </c>
      <c r="C39" s="202"/>
      <c r="D39" s="202"/>
      <c r="E39" s="202"/>
      <c r="F39" s="202"/>
      <c r="G39" s="203"/>
      <c r="H39" s="204"/>
    </row>
    <row r="40" spans="2:8" ht="30">
      <c r="B40" s="205" t="s">
        <v>1179</v>
      </c>
      <c r="C40" s="206" t="s">
        <v>3529</v>
      </c>
      <c r="D40" s="207" t="s">
        <v>1367</v>
      </c>
      <c r="E40" s="208" t="s">
        <v>1368</v>
      </c>
      <c r="F40" s="209"/>
      <c r="G40" s="210" t="s">
        <v>2250</v>
      </c>
      <c r="H40" s="204"/>
    </row>
    <row r="41" spans="2:8" ht="17.25" thickBot="1">
      <c r="B41" s="211" t="s">
        <v>1180</v>
      </c>
      <c r="C41" s="212" t="s">
        <v>3530</v>
      </c>
      <c r="D41" s="213" t="s">
        <v>2251</v>
      </c>
      <c r="E41" s="214" t="s">
        <v>1388</v>
      </c>
      <c r="F41" s="215"/>
      <c r="G41" s="217"/>
      <c r="H41" s="204"/>
    </row>
    <row r="42" spans="2:8" ht="20.100000000000001" customHeight="1" thickBot="1">
      <c r="B42" s="201" t="s">
        <v>1934</v>
      </c>
      <c r="C42" s="202"/>
      <c r="D42" s="202"/>
      <c r="E42" s="202"/>
      <c r="F42" s="202"/>
      <c r="G42" s="203"/>
      <c r="H42" s="204"/>
    </row>
    <row r="43" spans="2:8" ht="30">
      <c r="B43" s="211" t="s">
        <v>3531</v>
      </c>
      <c r="C43" s="212" t="s">
        <v>3532</v>
      </c>
      <c r="D43" s="213" t="s">
        <v>1389</v>
      </c>
      <c r="E43" s="214" t="s">
        <v>1368</v>
      </c>
      <c r="F43" s="215"/>
      <c r="G43" s="217" t="s">
        <v>3533</v>
      </c>
      <c r="H43" s="204"/>
    </row>
    <row r="44" spans="2:8" ht="45">
      <c r="B44" s="211" t="s">
        <v>1937</v>
      </c>
      <c r="C44" s="212" t="s">
        <v>3534</v>
      </c>
      <c r="D44" s="213" t="s">
        <v>1567</v>
      </c>
      <c r="E44" s="214" t="s">
        <v>1368</v>
      </c>
      <c r="F44" s="215" t="s">
        <v>1939</v>
      </c>
      <c r="G44" s="217" t="s">
        <v>3535</v>
      </c>
      <c r="H44" s="204"/>
    </row>
    <row r="45" spans="2:8" ht="90">
      <c r="B45" s="211" t="s">
        <v>3536</v>
      </c>
      <c r="C45" s="212" t="s">
        <v>3537</v>
      </c>
      <c r="D45" s="213" t="s">
        <v>1367</v>
      </c>
      <c r="E45" s="214" t="s">
        <v>1368</v>
      </c>
      <c r="F45" s="215"/>
      <c r="G45" s="217" t="s">
        <v>3538</v>
      </c>
      <c r="H45" s="204"/>
    </row>
    <row r="46" spans="2:8" ht="90">
      <c r="B46" s="211" t="s">
        <v>3539</v>
      </c>
      <c r="C46" s="212" t="s">
        <v>3540</v>
      </c>
      <c r="D46" s="213" t="s">
        <v>1432</v>
      </c>
      <c r="E46" s="214" t="s">
        <v>1943</v>
      </c>
      <c r="F46" s="215" t="s">
        <v>3524</v>
      </c>
      <c r="G46" s="217" t="s">
        <v>3541</v>
      </c>
      <c r="H46" s="204"/>
    </row>
    <row r="47" spans="2:8" ht="30">
      <c r="B47" s="211" t="s">
        <v>3542</v>
      </c>
      <c r="C47" s="212" t="s">
        <v>3543</v>
      </c>
      <c r="D47" s="213" t="s">
        <v>1362</v>
      </c>
      <c r="E47" s="214" t="s">
        <v>1388</v>
      </c>
      <c r="F47" s="215"/>
      <c r="G47" s="217" t="s">
        <v>3544</v>
      </c>
      <c r="H47" s="204"/>
    </row>
    <row r="48" spans="2:8" ht="60">
      <c r="B48" s="211" t="s">
        <v>3545</v>
      </c>
      <c r="C48" s="212" t="s">
        <v>3546</v>
      </c>
      <c r="D48" s="213" t="s">
        <v>1387</v>
      </c>
      <c r="E48" s="214" t="s">
        <v>1388</v>
      </c>
      <c r="F48" s="215"/>
      <c r="G48" s="217" t="s">
        <v>3547</v>
      </c>
      <c r="H48" s="204"/>
    </row>
    <row r="49" spans="2:8" ht="60">
      <c r="B49" s="211" t="s">
        <v>3548</v>
      </c>
      <c r="C49" s="212" t="s">
        <v>3549</v>
      </c>
      <c r="D49" s="213" t="s">
        <v>1387</v>
      </c>
      <c r="E49" s="214" t="s">
        <v>1388</v>
      </c>
      <c r="F49" s="215"/>
      <c r="G49" s="217" t="s">
        <v>3550</v>
      </c>
      <c r="H49" s="204"/>
    </row>
    <row r="50" spans="2:8" ht="150">
      <c r="B50" s="211" t="s">
        <v>3551</v>
      </c>
      <c r="C50" s="212" t="s">
        <v>3552</v>
      </c>
      <c r="D50" s="213" t="s">
        <v>1367</v>
      </c>
      <c r="E50" s="214" t="s">
        <v>1368</v>
      </c>
      <c r="F50" s="215"/>
      <c r="G50" s="217" t="s">
        <v>3553</v>
      </c>
      <c r="H50" s="204"/>
    </row>
    <row r="51" spans="2:8" ht="105">
      <c r="B51" s="211" t="s">
        <v>3554</v>
      </c>
      <c r="C51" s="212" t="s">
        <v>3555</v>
      </c>
      <c r="D51" s="213" t="s">
        <v>1432</v>
      </c>
      <c r="E51" s="214" t="s">
        <v>1943</v>
      </c>
      <c r="F51" s="215"/>
      <c r="G51" s="217" t="s">
        <v>3556</v>
      </c>
      <c r="H51" s="204"/>
    </row>
    <row r="52" spans="2:8" ht="75">
      <c r="B52" s="211" t="s">
        <v>3557</v>
      </c>
      <c r="C52" s="212" t="s">
        <v>3558</v>
      </c>
      <c r="D52" s="213" t="s">
        <v>1397</v>
      </c>
      <c r="E52" s="214" t="s">
        <v>1943</v>
      </c>
      <c r="F52" s="215"/>
      <c r="G52" s="217" t="s">
        <v>3559</v>
      </c>
      <c r="H52" s="204"/>
    </row>
    <row r="53" spans="2:8" ht="90">
      <c r="B53" s="211" t="s">
        <v>3560</v>
      </c>
      <c r="C53" s="212" t="s">
        <v>3561</v>
      </c>
      <c r="D53" s="213" t="s">
        <v>1525</v>
      </c>
      <c r="E53" s="214" t="s">
        <v>1943</v>
      </c>
      <c r="F53" s="215"/>
      <c r="G53" s="217" t="s">
        <v>3562</v>
      </c>
      <c r="H53" s="204"/>
    </row>
    <row r="54" spans="2:8" ht="90">
      <c r="B54" s="211" t="s">
        <v>1966</v>
      </c>
      <c r="C54" s="212" t="s">
        <v>3563</v>
      </c>
      <c r="D54" s="213" t="s">
        <v>1464</v>
      </c>
      <c r="E54" s="214" t="s">
        <v>1368</v>
      </c>
      <c r="F54" s="215"/>
      <c r="G54" s="217" t="s">
        <v>1968</v>
      </c>
      <c r="H54" s="204"/>
    </row>
    <row r="55" spans="2:8" ht="105">
      <c r="B55" s="211" t="s">
        <v>1969</v>
      </c>
      <c r="C55" s="212" t="s">
        <v>3564</v>
      </c>
      <c r="D55" s="213" t="s">
        <v>1464</v>
      </c>
      <c r="E55" s="214" t="s">
        <v>1368</v>
      </c>
      <c r="F55" s="215"/>
      <c r="G55" s="217" t="s">
        <v>3565</v>
      </c>
      <c r="H55" s="204"/>
    </row>
    <row r="56" spans="2:8" ht="60">
      <c r="B56" s="211" t="s">
        <v>1972</v>
      </c>
      <c r="C56" s="212" t="s">
        <v>3566</v>
      </c>
      <c r="D56" s="213" t="s">
        <v>1464</v>
      </c>
      <c r="E56" s="214" t="s">
        <v>1368</v>
      </c>
      <c r="F56" s="215"/>
      <c r="G56" s="217" t="s">
        <v>3567</v>
      </c>
      <c r="H56" s="204"/>
    </row>
    <row r="57" spans="2:8" ht="120">
      <c r="B57" s="211" t="s">
        <v>1978</v>
      </c>
      <c r="C57" s="212" t="s">
        <v>3568</v>
      </c>
      <c r="D57" s="213" t="s">
        <v>1980</v>
      </c>
      <c r="E57" s="214" t="s">
        <v>1648</v>
      </c>
      <c r="F57" s="215"/>
      <c r="G57" s="217" t="s">
        <v>3569</v>
      </c>
      <c r="H57" s="204"/>
    </row>
    <row r="58" spans="2:8" ht="120">
      <c r="B58" s="211" t="s">
        <v>1982</v>
      </c>
      <c r="C58" s="212" t="s">
        <v>3570</v>
      </c>
      <c r="D58" s="213" t="s">
        <v>1980</v>
      </c>
      <c r="E58" s="214" t="s">
        <v>1648</v>
      </c>
      <c r="F58" s="215"/>
      <c r="G58" s="217" t="s">
        <v>3571</v>
      </c>
      <c r="H58" s="204"/>
    </row>
    <row r="59" spans="2:8" ht="120">
      <c r="B59" s="211" t="s">
        <v>1985</v>
      </c>
      <c r="C59" s="212" t="s">
        <v>3572</v>
      </c>
      <c r="D59" s="213" t="s">
        <v>1980</v>
      </c>
      <c r="E59" s="214" t="s">
        <v>1648</v>
      </c>
      <c r="F59" s="215"/>
      <c r="G59" s="217" t="s">
        <v>3573</v>
      </c>
      <c r="H59" s="204"/>
    </row>
    <row r="60" spans="2:8" ht="120">
      <c r="B60" s="211" t="s">
        <v>1988</v>
      </c>
      <c r="C60" s="212" t="s">
        <v>3574</v>
      </c>
      <c r="D60" s="213" t="s">
        <v>1980</v>
      </c>
      <c r="E60" s="214" t="s">
        <v>1648</v>
      </c>
      <c r="F60" s="215"/>
      <c r="G60" s="217" t="s">
        <v>3575</v>
      </c>
      <c r="H60" s="204"/>
    </row>
    <row r="61" spans="2:8" ht="120">
      <c r="B61" s="211" t="s">
        <v>1991</v>
      </c>
      <c r="C61" s="212" t="s">
        <v>3576</v>
      </c>
      <c r="D61" s="213" t="s">
        <v>1980</v>
      </c>
      <c r="E61" s="214" t="s">
        <v>1648</v>
      </c>
      <c r="F61" s="215"/>
      <c r="G61" s="217" t="s">
        <v>3577</v>
      </c>
      <c r="H61" s="204"/>
    </row>
    <row r="62" spans="2:8" ht="90">
      <c r="B62" s="211" t="s">
        <v>3578</v>
      </c>
      <c r="C62" s="212" t="s">
        <v>3579</v>
      </c>
      <c r="D62" s="213" t="s">
        <v>1582</v>
      </c>
      <c r="E62" s="214" t="s">
        <v>1368</v>
      </c>
      <c r="F62" s="215"/>
      <c r="G62" s="217" t="s">
        <v>1996</v>
      </c>
      <c r="H62" s="204"/>
    </row>
    <row r="63" spans="2:8" ht="30">
      <c r="B63" s="211" t="s">
        <v>3580</v>
      </c>
      <c r="C63" s="212" t="s">
        <v>3581</v>
      </c>
      <c r="D63" s="213" t="s">
        <v>1529</v>
      </c>
      <c r="E63" s="214" t="s">
        <v>1368</v>
      </c>
      <c r="F63" s="215"/>
      <c r="G63" s="217" t="s">
        <v>3582</v>
      </c>
      <c r="H63" s="204"/>
    </row>
    <row r="64" spans="2:8" ht="90">
      <c r="B64" s="211" t="s">
        <v>3583</v>
      </c>
      <c r="C64" s="212" t="s">
        <v>3584</v>
      </c>
      <c r="D64" s="213" t="s">
        <v>1582</v>
      </c>
      <c r="E64" s="214" t="s">
        <v>1648</v>
      </c>
      <c r="F64" s="215"/>
      <c r="G64" s="217" t="s">
        <v>3585</v>
      </c>
      <c r="H64" s="204"/>
    </row>
    <row r="65" spans="1:8" ht="90">
      <c r="B65" s="211" t="s">
        <v>3586</v>
      </c>
      <c r="C65" s="212" t="s">
        <v>3587</v>
      </c>
      <c r="D65" s="213" t="s">
        <v>2237</v>
      </c>
      <c r="E65" s="214" t="s">
        <v>1648</v>
      </c>
      <c r="F65" s="215"/>
      <c r="G65" s="217" t="s">
        <v>3588</v>
      </c>
      <c r="H65" s="204"/>
    </row>
    <row r="66" spans="1:8">
      <c r="B66" s="211" t="s">
        <v>3589</v>
      </c>
      <c r="C66" s="212" t="s">
        <v>3590</v>
      </c>
      <c r="D66" s="213" t="s">
        <v>1387</v>
      </c>
      <c r="E66" s="214" t="s">
        <v>1388</v>
      </c>
      <c r="F66" s="215"/>
      <c r="G66" s="217"/>
      <c r="H66" s="204"/>
    </row>
    <row r="67" spans="1:8" ht="75">
      <c r="B67" s="211" t="s">
        <v>3591</v>
      </c>
      <c r="C67" s="212" t="s">
        <v>3592</v>
      </c>
      <c r="D67" s="213" t="s">
        <v>1389</v>
      </c>
      <c r="E67" s="214" t="s">
        <v>2415</v>
      </c>
      <c r="F67" s="215"/>
      <c r="G67" s="217" t="s">
        <v>3593</v>
      </c>
      <c r="H67" s="204"/>
    </row>
    <row r="68" spans="1:8" ht="105">
      <c r="B68" s="211" t="s">
        <v>2574</v>
      </c>
      <c r="C68" s="212" t="s">
        <v>3594</v>
      </c>
      <c r="D68" s="213" t="s">
        <v>1389</v>
      </c>
      <c r="E68" s="214" t="s">
        <v>2415</v>
      </c>
      <c r="F68" s="215"/>
      <c r="G68" s="217" t="s">
        <v>3595</v>
      </c>
      <c r="H68" s="204"/>
    </row>
    <row r="69" spans="1:8" ht="105">
      <c r="B69" s="211" t="s">
        <v>2576</v>
      </c>
      <c r="C69" s="212" t="s">
        <v>3596</v>
      </c>
      <c r="D69" s="213" t="s">
        <v>1389</v>
      </c>
      <c r="E69" s="214" t="s">
        <v>2415</v>
      </c>
      <c r="F69" s="215"/>
      <c r="G69" s="217" t="s">
        <v>3597</v>
      </c>
      <c r="H69" s="204"/>
    </row>
    <row r="70" spans="1:8" ht="60">
      <c r="B70" s="211" t="s">
        <v>2578</v>
      </c>
      <c r="C70" s="212" t="s">
        <v>3598</v>
      </c>
      <c r="D70" s="213" t="s">
        <v>1389</v>
      </c>
      <c r="E70" s="214" t="s">
        <v>1368</v>
      </c>
      <c r="F70" s="215"/>
      <c r="G70" s="217" t="s">
        <v>3599</v>
      </c>
      <c r="H70" s="204"/>
    </row>
    <row r="71" spans="1:8" ht="90">
      <c r="B71" s="211" t="s">
        <v>2580</v>
      </c>
      <c r="C71" s="212" t="s">
        <v>3600</v>
      </c>
      <c r="D71" s="213" t="s">
        <v>1389</v>
      </c>
      <c r="E71" s="214" t="s">
        <v>1648</v>
      </c>
      <c r="F71" s="215"/>
      <c r="G71" s="217" t="s">
        <v>3601</v>
      </c>
      <c r="H71" s="204"/>
    </row>
    <row r="72" spans="1:8" ht="90">
      <c r="B72" s="211" t="s">
        <v>2582</v>
      </c>
      <c r="C72" s="212" t="s">
        <v>3602</v>
      </c>
      <c r="D72" s="213" t="s">
        <v>1389</v>
      </c>
      <c r="E72" s="214" t="s">
        <v>1648</v>
      </c>
      <c r="F72" s="215"/>
      <c r="G72" s="217" t="s">
        <v>3603</v>
      </c>
      <c r="H72" s="204"/>
    </row>
    <row r="73" spans="1:8" ht="90">
      <c r="B73" s="211" t="s">
        <v>2584</v>
      </c>
      <c r="C73" s="212" t="s">
        <v>3604</v>
      </c>
      <c r="D73" s="213" t="s">
        <v>1389</v>
      </c>
      <c r="E73" s="214" t="s">
        <v>1648</v>
      </c>
      <c r="F73" s="215"/>
      <c r="G73" s="217" t="s">
        <v>3605</v>
      </c>
      <c r="H73" s="204"/>
    </row>
    <row r="74" spans="1:8" ht="90">
      <c r="B74" s="211" t="s">
        <v>2586</v>
      </c>
      <c r="C74" s="212" t="s">
        <v>3606</v>
      </c>
      <c r="D74" s="213" t="s">
        <v>1389</v>
      </c>
      <c r="E74" s="214" t="s">
        <v>1648</v>
      </c>
      <c r="F74" s="215"/>
      <c r="G74" s="217" t="s">
        <v>3607</v>
      </c>
      <c r="H74" s="204"/>
    </row>
    <row r="75" spans="1:8" ht="90">
      <c r="B75" s="211" t="s">
        <v>2588</v>
      </c>
      <c r="C75" s="212" t="s">
        <v>3608</v>
      </c>
      <c r="D75" s="213" t="s">
        <v>1389</v>
      </c>
      <c r="E75" s="214" t="s">
        <v>1648</v>
      </c>
      <c r="F75" s="215"/>
      <c r="G75" s="217" t="s">
        <v>3609</v>
      </c>
      <c r="H75" s="204"/>
    </row>
    <row r="76" spans="1:8" ht="60">
      <c r="B76" s="211" t="s">
        <v>3610</v>
      </c>
      <c r="C76" s="212" t="s">
        <v>3611</v>
      </c>
      <c r="D76" s="213" t="s">
        <v>1389</v>
      </c>
      <c r="E76" s="214" t="s">
        <v>1368</v>
      </c>
      <c r="F76" s="215"/>
      <c r="G76" s="217" t="s">
        <v>3612</v>
      </c>
      <c r="H76" s="204"/>
    </row>
    <row r="77" spans="1:8" ht="45.75" thickBot="1">
      <c r="B77" s="211" t="s">
        <v>3613</v>
      </c>
      <c r="C77" s="212" t="s">
        <v>3614</v>
      </c>
      <c r="D77" s="213" t="s">
        <v>1389</v>
      </c>
      <c r="E77" s="214" t="s">
        <v>1368</v>
      </c>
      <c r="F77" s="215"/>
      <c r="G77" s="217" t="s">
        <v>3615</v>
      </c>
      <c r="H77" s="204"/>
    </row>
    <row r="78" spans="1:8" s="44" customFormat="1" ht="20.100000000000001" customHeight="1" thickBot="1">
      <c r="A78" s="8"/>
      <c r="B78" s="201" t="s">
        <v>3616</v>
      </c>
      <c r="C78" s="202"/>
      <c r="D78" s="202"/>
      <c r="E78" s="202"/>
      <c r="F78" s="202"/>
      <c r="G78" s="203"/>
      <c r="H78" s="204"/>
    </row>
    <row r="79" spans="1:8" ht="120">
      <c r="B79" s="211" t="s">
        <v>3617</v>
      </c>
      <c r="C79" s="212" t="s">
        <v>3618</v>
      </c>
      <c r="D79" s="256" t="s">
        <v>1567</v>
      </c>
      <c r="E79" s="257" t="s">
        <v>1441</v>
      </c>
      <c r="F79" s="215"/>
      <c r="G79" s="217" t="s">
        <v>3619</v>
      </c>
      <c r="H79" s="204"/>
    </row>
    <row r="80" spans="1:8" ht="75">
      <c r="B80" s="211" t="s">
        <v>3620</v>
      </c>
      <c r="C80" s="212" t="s">
        <v>3621</v>
      </c>
      <c r="D80" s="213" t="s">
        <v>1962</v>
      </c>
      <c r="E80" s="214" t="s">
        <v>1943</v>
      </c>
      <c r="F80" s="215"/>
      <c r="G80" s="217" t="s">
        <v>3622</v>
      </c>
      <c r="H80" s="204"/>
    </row>
    <row r="81" spans="1:8" ht="210">
      <c r="B81" s="211" t="s">
        <v>3623</v>
      </c>
      <c r="C81" s="212" t="s">
        <v>3624</v>
      </c>
      <c r="D81" s="213" t="s">
        <v>1582</v>
      </c>
      <c r="E81" s="214" t="s">
        <v>1441</v>
      </c>
      <c r="F81" s="215"/>
      <c r="G81" s="217" t="s">
        <v>3625</v>
      </c>
      <c r="H81" s="204"/>
    </row>
    <row r="82" spans="1:8">
      <c r="B82" s="211" t="s">
        <v>3626</v>
      </c>
      <c r="C82" s="212" t="s">
        <v>3627</v>
      </c>
      <c r="D82" s="213" t="s">
        <v>1582</v>
      </c>
      <c r="E82" s="214" t="s">
        <v>1441</v>
      </c>
      <c r="F82" s="215"/>
      <c r="G82" s="217" t="s">
        <v>3628</v>
      </c>
      <c r="H82" s="204"/>
    </row>
    <row r="83" spans="1:8" ht="105">
      <c r="B83" s="211" t="s">
        <v>3629</v>
      </c>
      <c r="C83" s="212" t="s">
        <v>3630</v>
      </c>
      <c r="D83" s="213" t="s">
        <v>2237</v>
      </c>
      <c r="E83" s="214" t="s">
        <v>1441</v>
      </c>
      <c r="F83" s="215"/>
      <c r="G83" s="217" t="s">
        <v>3631</v>
      </c>
      <c r="H83" s="204"/>
    </row>
    <row r="84" spans="1:8">
      <c r="A84" s="243"/>
      <c r="B84" s="362"/>
      <c r="C84" s="363"/>
      <c r="D84" s="364"/>
      <c r="E84" s="365"/>
      <c r="F84" s="365"/>
      <c r="G84" s="366"/>
      <c r="H84" s="277"/>
    </row>
    <row r="85" spans="1:8">
      <c r="B85" s="336"/>
      <c r="C85" s="337"/>
      <c r="D85" s="337"/>
      <c r="E85" s="337"/>
      <c r="F85" s="337"/>
      <c r="G85" s="288"/>
      <c r="H85" s="204"/>
    </row>
    <row r="86" spans="1:8" ht="18.75">
      <c r="B86" s="333" t="s">
        <v>3632</v>
      </c>
      <c r="C86" s="334"/>
      <c r="D86" s="334"/>
      <c r="E86" s="334"/>
      <c r="F86" s="334"/>
      <c r="G86" s="288"/>
      <c r="H86" s="204"/>
    </row>
    <row r="87" spans="1:8">
      <c r="B87" s="336" t="s">
        <v>3633</v>
      </c>
      <c r="C87" s="337"/>
      <c r="D87" s="337"/>
      <c r="E87" s="337"/>
      <c r="F87" s="337"/>
      <c r="G87" s="288"/>
      <c r="H87" s="204"/>
    </row>
    <row r="88" spans="1:8">
      <c r="B88" s="336" t="s">
        <v>2120</v>
      </c>
      <c r="C88" s="337"/>
      <c r="D88" s="337"/>
      <c r="E88" s="337"/>
      <c r="F88" s="337"/>
      <c r="G88" s="288"/>
      <c r="H88" s="204"/>
    </row>
    <row r="89" spans="1:8">
      <c r="B89" s="336" t="s">
        <v>3196</v>
      </c>
      <c r="C89" s="337"/>
      <c r="D89" s="337"/>
      <c r="E89" s="337"/>
      <c r="F89" s="337"/>
      <c r="G89" s="288"/>
      <c r="H89" s="204"/>
    </row>
    <row r="90" spans="1:8">
      <c r="B90" s="336" t="s">
        <v>3634</v>
      </c>
      <c r="C90" s="337"/>
      <c r="D90" s="337"/>
      <c r="E90" s="337"/>
      <c r="F90" s="337"/>
      <c r="G90" s="288"/>
      <c r="H90" s="204"/>
    </row>
    <row r="91" spans="1:8">
      <c r="B91" s="336" t="s">
        <v>3635</v>
      </c>
      <c r="C91" s="337"/>
      <c r="D91" s="337"/>
      <c r="E91" s="337"/>
      <c r="F91" s="337"/>
      <c r="G91" s="288"/>
      <c r="H91" s="204"/>
    </row>
    <row r="92" spans="1:8">
      <c r="B92" s="336"/>
      <c r="C92" s="337"/>
      <c r="D92" s="337"/>
      <c r="E92" s="337"/>
      <c r="F92" s="337"/>
      <c r="G92" s="288"/>
      <c r="H92" s="204"/>
    </row>
    <row r="93" spans="1:8">
      <c r="B93" s="336" t="s">
        <v>3199</v>
      </c>
      <c r="C93" s="337"/>
      <c r="D93" s="337"/>
      <c r="E93" s="337"/>
      <c r="F93" s="337"/>
      <c r="G93" s="288"/>
      <c r="H93" s="204"/>
    </row>
    <row r="94" spans="1:8">
      <c r="B94" s="336"/>
      <c r="C94" s="337"/>
      <c r="D94" s="337"/>
      <c r="E94" s="337"/>
      <c r="F94" s="337"/>
      <c r="G94" s="288"/>
      <c r="H94" s="204"/>
    </row>
    <row r="95" spans="1:8">
      <c r="B95" s="336" t="s">
        <v>3636</v>
      </c>
      <c r="C95" s="337"/>
      <c r="D95" s="337"/>
      <c r="E95" s="337"/>
      <c r="F95" s="337"/>
      <c r="G95" s="288"/>
      <c r="H95" s="204"/>
    </row>
    <row r="96" spans="1:8">
      <c r="B96" s="336" t="s">
        <v>3637</v>
      </c>
      <c r="C96" s="337"/>
      <c r="D96" s="337"/>
      <c r="E96" s="337"/>
      <c r="F96" s="337"/>
      <c r="G96" s="288"/>
      <c r="H96" s="204"/>
    </row>
    <row r="97" spans="2:8" ht="17.25" thickBot="1">
      <c r="B97" s="336"/>
      <c r="C97" s="337"/>
      <c r="D97" s="337"/>
      <c r="E97" s="337"/>
      <c r="F97" s="337"/>
      <c r="G97" s="288"/>
      <c r="H97" s="204"/>
    </row>
    <row r="98" spans="2:8" ht="20.100000000000001" customHeight="1">
      <c r="B98" s="224"/>
      <c r="C98" s="224"/>
      <c r="D98" s="225"/>
      <c r="E98" s="226"/>
      <c r="F98" s="226"/>
      <c r="G98" s="224"/>
      <c r="H98"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8">
    <outlinePr summaryBelow="0"/>
    <pageSetUpPr fitToPage="1"/>
  </sheetPr>
  <dimension ref="A1:H60"/>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488</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17.25" thickBot="1">
      <c r="B5" s="205" t="s">
        <v>1168</v>
      </c>
      <c r="C5" s="206" t="s">
        <v>3638</v>
      </c>
      <c r="D5" s="207" t="s">
        <v>1367</v>
      </c>
      <c r="E5" s="208" t="s">
        <v>1908</v>
      </c>
      <c r="F5" s="209" t="s">
        <v>1939</v>
      </c>
      <c r="G5" s="210" t="s">
        <v>2227</v>
      </c>
      <c r="H5" s="204"/>
    </row>
    <row r="6" spans="1:8" s="44" customFormat="1" ht="20.100000000000001" customHeight="1" thickBot="1">
      <c r="A6" s="8"/>
      <c r="B6" s="201" t="s">
        <v>1910</v>
      </c>
      <c r="C6" s="202"/>
      <c r="D6" s="202"/>
      <c r="E6" s="202"/>
      <c r="F6" s="202"/>
      <c r="G6" s="203"/>
      <c r="H6" s="204"/>
    </row>
    <row r="7" spans="1:8" ht="60">
      <c r="B7" s="205" t="s">
        <v>3639</v>
      </c>
      <c r="C7" s="206" t="s">
        <v>3640</v>
      </c>
      <c r="D7" s="207" t="s">
        <v>1389</v>
      </c>
      <c r="E7" s="208" t="s">
        <v>3075</v>
      </c>
      <c r="F7" s="209"/>
      <c r="G7" s="210" t="s">
        <v>3641</v>
      </c>
      <c r="H7" s="204"/>
    </row>
    <row r="8" spans="1:8">
      <c r="B8" s="211" t="s">
        <v>3642</v>
      </c>
      <c r="C8" s="212" t="s">
        <v>3643</v>
      </c>
      <c r="D8" s="213" t="s">
        <v>2228</v>
      </c>
      <c r="E8" s="214" t="s">
        <v>1388</v>
      </c>
      <c r="F8" s="215" t="s">
        <v>1939</v>
      </c>
      <c r="G8" s="217" t="s">
        <v>2230</v>
      </c>
      <c r="H8" s="204"/>
    </row>
    <row r="9" spans="1:8" ht="30">
      <c r="B9" s="211" t="s">
        <v>2642</v>
      </c>
      <c r="C9" s="212" t="s">
        <v>3644</v>
      </c>
      <c r="D9" s="213" t="s">
        <v>2231</v>
      </c>
      <c r="E9" s="214" t="s">
        <v>1943</v>
      </c>
      <c r="F9" s="215"/>
      <c r="G9" s="217" t="s">
        <v>3230</v>
      </c>
      <c r="H9" s="204"/>
    </row>
    <row r="10" spans="1:8">
      <c r="B10" s="211" t="s">
        <v>3645</v>
      </c>
      <c r="C10" s="212" t="s">
        <v>3646</v>
      </c>
      <c r="D10" s="213" t="s">
        <v>1356</v>
      </c>
      <c r="E10" s="214" t="s">
        <v>1943</v>
      </c>
      <c r="F10" s="215" t="s">
        <v>1939</v>
      </c>
      <c r="G10" s="217" t="s">
        <v>3497</v>
      </c>
      <c r="H10" s="204"/>
    </row>
    <row r="11" spans="1:8" ht="30">
      <c r="B11" s="211" t="s">
        <v>3647</v>
      </c>
      <c r="C11" s="212" t="s">
        <v>3648</v>
      </c>
      <c r="D11" s="213" t="s">
        <v>2234</v>
      </c>
      <c r="E11" s="214" t="s">
        <v>1943</v>
      </c>
      <c r="F11" s="215"/>
      <c r="G11" s="217" t="s">
        <v>3649</v>
      </c>
      <c r="H11" s="204"/>
    </row>
    <row r="12" spans="1:8">
      <c r="B12" s="211" t="s">
        <v>3650</v>
      </c>
      <c r="C12" s="212" t="s">
        <v>3651</v>
      </c>
      <c r="D12" s="213" t="s">
        <v>1356</v>
      </c>
      <c r="E12" s="214" t="s">
        <v>1943</v>
      </c>
      <c r="F12" s="215"/>
      <c r="G12" s="217" t="s">
        <v>1374</v>
      </c>
      <c r="H12" s="204"/>
    </row>
    <row r="13" spans="1:8" ht="60">
      <c r="B13" s="211" t="s">
        <v>3652</v>
      </c>
      <c r="C13" s="212" t="s">
        <v>3653</v>
      </c>
      <c r="D13" s="213" t="s">
        <v>2235</v>
      </c>
      <c r="E13" s="214" t="s">
        <v>1943</v>
      </c>
      <c r="F13" s="215"/>
      <c r="G13" s="217" t="s">
        <v>3467</v>
      </c>
      <c r="H13" s="204"/>
    </row>
    <row r="14" spans="1:8" ht="75">
      <c r="B14" s="211" t="s">
        <v>3654</v>
      </c>
      <c r="C14" s="212" t="s">
        <v>3655</v>
      </c>
      <c r="D14" s="213" t="s">
        <v>1526</v>
      </c>
      <c r="E14" s="214" t="s">
        <v>2283</v>
      </c>
      <c r="F14" s="215"/>
      <c r="G14" s="217" t="s">
        <v>3656</v>
      </c>
      <c r="H14" s="204"/>
    </row>
    <row r="15" spans="1:8">
      <c r="B15" s="211" t="s">
        <v>3657</v>
      </c>
      <c r="C15" s="212" t="s">
        <v>3658</v>
      </c>
      <c r="D15" s="213" t="s">
        <v>1356</v>
      </c>
      <c r="E15" s="214" t="s">
        <v>1943</v>
      </c>
      <c r="F15" s="215"/>
      <c r="G15" s="217" t="s">
        <v>3497</v>
      </c>
      <c r="H15" s="204"/>
    </row>
    <row r="16" spans="1:8" ht="30">
      <c r="B16" s="211" t="s">
        <v>3659</v>
      </c>
      <c r="C16" s="212" t="s">
        <v>3660</v>
      </c>
      <c r="D16" s="213" t="s">
        <v>2234</v>
      </c>
      <c r="E16" s="214" t="s">
        <v>1943</v>
      </c>
      <c r="F16" s="215"/>
      <c r="G16" s="217" t="s">
        <v>3661</v>
      </c>
      <c r="H16" s="204"/>
    </row>
    <row r="17" spans="1:8">
      <c r="B17" s="211" t="s">
        <v>3662</v>
      </c>
      <c r="C17" s="212" t="s">
        <v>3663</v>
      </c>
      <c r="D17" s="213" t="s">
        <v>1356</v>
      </c>
      <c r="E17" s="214" t="s">
        <v>1943</v>
      </c>
      <c r="F17" s="215"/>
      <c r="G17" s="217" t="s">
        <v>1374</v>
      </c>
      <c r="H17" s="204"/>
    </row>
    <row r="18" spans="1:8" ht="60">
      <c r="B18" s="211" t="s">
        <v>3664</v>
      </c>
      <c r="C18" s="212" t="s">
        <v>3665</v>
      </c>
      <c r="D18" s="213" t="s">
        <v>2235</v>
      </c>
      <c r="E18" s="214" t="s">
        <v>1943</v>
      </c>
      <c r="F18" s="215"/>
      <c r="G18" s="217" t="s">
        <v>3467</v>
      </c>
      <c r="H18" s="204"/>
    </row>
    <row r="19" spans="1:8" ht="75">
      <c r="B19" s="211" t="s">
        <v>3666</v>
      </c>
      <c r="C19" s="212" t="s">
        <v>3667</v>
      </c>
      <c r="D19" s="213" t="s">
        <v>1526</v>
      </c>
      <c r="E19" s="214" t="s">
        <v>2283</v>
      </c>
      <c r="F19" s="215"/>
      <c r="G19" s="217" t="s">
        <v>3656</v>
      </c>
      <c r="H19" s="204"/>
    </row>
    <row r="20" spans="1:8">
      <c r="B20" s="211" t="s">
        <v>2461</v>
      </c>
      <c r="C20" s="212" t="s">
        <v>3668</v>
      </c>
      <c r="D20" s="213" t="s">
        <v>2275</v>
      </c>
      <c r="E20" s="214" t="s">
        <v>1388</v>
      </c>
      <c r="F20" s="215"/>
      <c r="G20" s="217"/>
      <c r="H20" s="204"/>
    </row>
    <row r="21" spans="1:8">
      <c r="B21" s="211" t="s">
        <v>2463</v>
      </c>
      <c r="C21" s="212" t="s">
        <v>3669</v>
      </c>
      <c r="D21" s="213" t="s">
        <v>2275</v>
      </c>
      <c r="E21" s="214" t="s">
        <v>1388</v>
      </c>
      <c r="F21" s="215"/>
      <c r="G21" s="217"/>
      <c r="H21" s="204"/>
    </row>
    <row r="22" spans="1:8" ht="17.25" thickBot="1">
      <c r="B22" s="211" t="s">
        <v>2465</v>
      </c>
      <c r="C22" s="212" t="s">
        <v>3670</v>
      </c>
      <c r="D22" s="213" t="s">
        <v>2275</v>
      </c>
      <c r="E22" s="214" t="s">
        <v>1388</v>
      </c>
      <c r="F22" s="215"/>
      <c r="G22" s="217"/>
      <c r="H22" s="204"/>
    </row>
    <row r="23" spans="1:8" s="44" customFormat="1" ht="20.100000000000001" customHeight="1" thickBot="1">
      <c r="A23" s="8"/>
      <c r="B23" s="201" t="s">
        <v>1934</v>
      </c>
      <c r="C23" s="202"/>
      <c r="D23" s="202"/>
      <c r="E23" s="202"/>
      <c r="F23" s="202"/>
      <c r="G23" s="203"/>
      <c r="H23" s="204"/>
    </row>
    <row r="24" spans="1:8" ht="60">
      <c r="B24" s="211" t="s">
        <v>2495</v>
      </c>
      <c r="C24" s="212" t="s">
        <v>3671</v>
      </c>
      <c r="D24" s="213" t="s">
        <v>1367</v>
      </c>
      <c r="E24" s="214" t="s">
        <v>1368</v>
      </c>
      <c r="F24" s="215"/>
      <c r="G24" s="217" t="s">
        <v>3476</v>
      </c>
      <c r="H24" s="204"/>
    </row>
    <row r="25" spans="1:8" ht="75">
      <c r="B25" s="211" t="s">
        <v>1941</v>
      </c>
      <c r="C25" s="212" t="s">
        <v>3672</v>
      </c>
      <c r="D25" s="213" t="s">
        <v>1432</v>
      </c>
      <c r="E25" s="214" t="s">
        <v>1943</v>
      </c>
      <c r="F25" s="215" t="s">
        <v>3524</v>
      </c>
      <c r="G25" s="217" t="s">
        <v>3673</v>
      </c>
      <c r="H25" s="204"/>
    </row>
    <row r="26" spans="1:8">
      <c r="B26" s="211" t="s">
        <v>1946</v>
      </c>
      <c r="C26" s="212" t="s">
        <v>3674</v>
      </c>
      <c r="D26" s="213" t="s">
        <v>1362</v>
      </c>
      <c r="E26" s="214" t="s">
        <v>1388</v>
      </c>
      <c r="F26" s="215"/>
      <c r="G26" s="217" t="s">
        <v>2028</v>
      </c>
      <c r="H26" s="204"/>
    </row>
    <row r="27" spans="1:8" ht="45">
      <c r="B27" s="211" t="s">
        <v>1949</v>
      </c>
      <c r="C27" s="212" t="s">
        <v>3675</v>
      </c>
      <c r="D27" s="213" t="s">
        <v>1387</v>
      </c>
      <c r="E27" s="214" t="s">
        <v>1388</v>
      </c>
      <c r="F27" s="215"/>
      <c r="G27" s="217" t="s">
        <v>2031</v>
      </c>
      <c r="H27" s="204"/>
    </row>
    <row r="28" spans="1:8" ht="45">
      <c r="B28" s="211" t="s">
        <v>1953</v>
      </c>
      <c r="C28" s="212" t="s">
        <v>3676</v>
      </c>
      <c r="D28" s="213" t="s">
        <v>1387</v>
      </c>
      <c r="E28" s="214" t="s">
        <v>1388</v>
      </c>
      <c r="F28" s="215"/>
      <c r="G28" s="217" t="s">
        <v>2034</v>
      </c>
      <c r="H28" s="204"/>
    </row>
    <row r="29" spans="1:8" ht="135">
      <c r="B29" s="211" t="s">
        <v>2506</v>
      </c>
      <c r="C29" s="212" t="s">
        <v>3677</v>
      </c>
      <c r="D29" s="213" t="s">
        <v>1367</v>
      </c>
      <c r="E29" s="214" t="s">
        <v>3075</v>
      </c>
      <c r="F29" s="215"/>
      <c r="G29" s="217" t="s">
        <v>3678</v>
      </c>
      <c r="H29" s="204"/>
    </row>
    <row r="30" spans="1:8" ht="75">
      <c r="B30" s="211" t="s">
        <v>620</v>
      </c>
      <c r="C30" s="212" t="s">
        <v>3679</v>
      </c>
      <c r="D30" s="213" t="s">
        <v>1432</v>
      </c>
      <c r="E30" s="214" t="s">
        <v>2603</v>
      </c>
      <c r="F30" s="215"/>
      <c r="G30" s="217" t="s">
        <v>3680</v>
      </c>
      <c r="H30" s="204"/>
    </row>
    <row r="31" spans="1:8" ht="75">
      <c r="B31" s="211" t="s">
        <v>2509</v>
      </c>
      <c r="C31" s="212" t="s">
        <v>3681</v>
      </c>
      <c r="D31" s="213" t="s">
        <v>1397</v>
      </c>
      <c r="E31" s="214" t="s">
        <v>2603</v>
      </c>
      <c r="F31" s="215"/>
      <c r="G31" s="217" t="s">
        <v>3682</v>
      </c>
      <c r="H31" s="204"/>
    </row>
    <row r="32" spans="1:8" ht="75">
      <c r="B32" s="211" t="s">
        <v>3683</v>
      </c>
      <c r="C32" s="212" t="s">
        <v>3684</v>
      </c>
      <c r="D32" s="213" t="s">
        <v>1962</v>
      </c>
      <c r="E32" s="214" t="s">
        <v>1416</v>
      </c>
      <c r="F32" s="215"/>
      <c r="G32" s="217" t="s">
        <v>3685</v>
      </c>
      <c r="H32" s="204"/>
    </row>
    <row r="33" spans="2:8" ht="120">
      <c r="B33" s="211" t="s">
        <v>3686</v>
      </c>
      <c r="C33" s="212" t="s">
        <v>3687</v>
      </c>
      <c r="D33" s="213" t="s">
        <v>1962</v>
      </c>
      <c r="E33" s="214" t="s">
        <v>1416</v>
      </c>
      <c r="F33" s="215"/>
      <c r="G33" s="217" t="s">
        <v>3688</v>
      </c>
      <c r="H33" s="204"/>
    </row>
    <row r="34" spans="2:8" ht="60">
      <c r="B34" s="211" t="s">
        <v>1966</v>
      </c>
      <c r="C34" s="212" t="s">
        <v>3689</v>
      </c>
      <c r="D34" s="213" t="s">
        <v>1464</v>
      </c>
      <c r="E34" s="214" t="s">
        <v>1368</v>
      </c>
      <c r="F34" s="215"/>
      <c r="G34" s="217" t="s">
        <v>3690</v>
      </c>
      <c r="H34" s="204"/>
    </row>
    <row r="35" spans="2:8" ht="60">
      <c r="B35" s="211" t="s">
        <v>1969</v>
      </c>
      <c r="C35" s="212" t="s">
        <v>3691</v>
      </c>
      <c r="D35" s="213" t="s">
        <v>1464</v>
      </c>
      <c r="E35" s="214" t="s">
        <v>1368</v>
      </c>
      <c r="F35" s="215"/>
      <c r="G35" s="217" t="s">
        <v>3692</v>
      </c>
      <c r="H35" s="204"/>
    </row>
    <row r="36" spans="2:8">
      <c r="B36" s="211" t="s">
        <v>1972</v>
      </c>
      <c r="C36" s="212" t="s">
        <v>3693</v>
      </c>
      <c r="D36" s="213" t="s">
        <v>1464</v>
      </c>
      <c r="E36" s="214" t="s">
        <v>1368</v>
      </c>
      <c r="F36" s="215"/>
      <c r="G36" s="217" t="s">
        <v>3694</v>
      </c>
      <c r="H36" s="204"/>
    </row>
    <row r="37" spans="2:8" ht="90">
      <c r="B37" s="211" t="s">
        <v>1978</v>
      </c>
      <c r="C37" s="212" t="s">
        <v>3695</v>
      </c>
      <c r="D37" s="213" t="s">
        <v>1980</v>
      </c>
      <c r="E37" s="214" t="s">
        <v>1648</v>
      </c>
      <c r="F37" s="215"/>
      <c r="G37" s="217" t="s">
        <v>3696</v>
      </c>
      <c r="H37" s="204"/>
    </row>
    <row r="38" spans="2:8" ht="90">
      <c r="B38" s="211" t="s">
        <v>1982</v>
      </c>
      <c r="C38" s="212" t="s">
        <v>3697</v>
      </c>
      <c r="D38" s="213" t="s">
        <v>1980</v>
      </c>
      <c r="E38" s="214" t="s">
        <v>1648</v>
      </c>
      <c r="F38" s="215"/>
      <c r="G38" s="217" t="s">
        <v>3698</v>
      </c>
      <c r="H38" s="204"/>
    </row>
    <row r="39" spans="2:8" ht="90">
      <c r="B39" s="211" t="s">
        <v>1985</v>
      </c>
      <c r="C39" s="212" t="s">
        <v>3699</v>
      </c>
      <c r="D39" s="213" t="s">
        <v>1980</v>
      </c>
      <c r="E39" s="214" t="s">
        <v>1648</v>
      </c>
      <c r="F39" s="215"/>
      <c r="G39" s="217" t="s">
        <v>3700</v>
      </c>
      <c r="H39" s="204"/>
    </row>
    <row r="40" spans="2:8" ht="90">
      <c r="B40" s="211" t="s">
        <v>1988</v>
      </c>
      <c r="C40" s="212" t="s">
        <v>3701</v>
      </c>
      <c r="D40" s="213" t="s">
        <v>1980</v>
      </c>
      <c r="E40" s="214" t="s">
        <v>1648</v>
      </c>
      <c r="F40" s="215"/>
      <c r="G40" s="217" t="s">
        <v>3702</v>
      </c>
      <c r="H40" s="204"/>
    </row>
    <row r="41" spans="2:8" ht="90">
      <c r="B41" s="211" t="s">
        <v>1991</v>
      </c>
      <c r="C41" s="212" t="s">
        <v>3703</v>
      </c>
      <c r="D41" s="213" t="s">
        <v>1980</v>
      </c>
      <c r="E41" s="214" t="s">
        <v>1648</v>
      </c>
      <c r="F41" s="215"/>
      <c r="G41" s="217" t="s">
        <v>3704</v>
      </c>
      <c r="H41" s="204"/>
    </row>
    <row r="42" spans="2:8" ht="75">
      <c r="B42" s="211" t="s">
        <v>1994</v>
      </c>
      <c r="C42" s="212" t="s">
        <v>3705</v>
      </c>
      <c r="D42" s="213" t="s">
        <v>1582</v>
      </c>
      <c r="E42" s="214" t="s">
        <v>1368</v>
      </c>
      <c r="F42" s="215"/>
      <c r="G42" s="217" t="s">
        <v>3706</v>
      </c>
      <c r="H42" s="204"/>
    </row>
    <row r="43" spans="2:8">
      <c r="B43" s="211" t="s">
        <v>1997</v>
      </c>
      <c r="C43" s="212" t="s">
        <v>3707</v>
      </c>
      <c r="D43" s="213" t="s">
        <v>1529</v>
      </c>
      <c r="E43" s="214" t="s">
        <v>1368</v>
      </c>
      <c r="F43" s="215"/>
      <c r="G43" s="217" t="s">
        <v>3509</v>
      </c>
      <c r="H43" s="204"/>
    </row>
    <row r="44" spans="2:8" ht="75">
      <c r="B44" s="211" t="s">
        <v>2539</v>
      </c>
      <c r="C44" s="212" t="s">
        <v>3708</v>
      </c>
      <c r="D44" s="213" t="s">
        <v>1582</v>
      </c>
      <c r="E44" s="214" t="s">
        <v>1648</v>
      </c>
      <c r="F44" s="215"/>
      <c r="G44" s="217" t="s">
        <v>3709</v>
      </c>
      <c r="H44" s="204"/>
    </row>
    <row r="45" spans="2:8" ht="75">
      <c r="B45" s="211" t="s">
        <v>1176</v>
      </c>
      <c r="C45" s="212" t="s">
        <v>3710</v>
      </c>
      <c r="D45" s="213" t="s">
        <v>2241</v>
      </c>
      <c r="E45" s="214" t="s">
        <v>1648</v>
      </c>
      <c r="F45" s="215"/>
      <c r="G45" s="217" t="s">
        <v>3711</v>
      </c>
      <c r="H45" s="204"/>
    </row>
    <row r="46" spans="2:8">
      <c r="B46" s="211" t="s">
        <v>1041</v>
      </c>
      <c r="C46" s="212" t="s">
        <v>3712</v>
      </c>
      <c r="D46" s="213" t="s">
        <v>1387</v>
      </c>
      <c r="E46" s="214" t="s">
        <v>1388</v>
      </c>
      <c r="F46" s="215"/>
      <c r="G46" s="217"/>
      <c r="H46" s="204"/>
    </row>
    <row r="47" spans="2:8" ht="75">
      <c r="B47" s="211" t="s">
        <v>2574</v>
      </c>
      <c r="C47" s="212" t="s">
        <v>3713</v>
      </c>
      <c r="D47" s="213" t="s">
        <v>1389</v>
      </c>
      <c r="E47" s="214" t="s">
        <v>2415</v>
      </c>
      <c r="F47" s="215"/>
      <c r="G47" s="217" t="s">
        <v>3714</v>
      </c>
      <c r="H47" s="204"/>
    </row>
    <row r="48" spans="2:8" ht="75">
      <c r="B48" s="211" t="s">
        <v>2576</v>
      </c>
      <c r="C48" s="212" t="s">
        <v>3715</v>
      </c>
      <c r="D48" s="213" t="s">
        <v>1389</v>
      </c>
      <c r="E48" s="214" t="s">
        <v>2415</v>
      </c>
      <c r="F48" s="215"/>
      <c r="G48" s="217" t="s">
        <v>3716</v>
      </c>
      <c r="H48" s="204"/>
    </row>
    <row r="49" spans="2:8" ht="45">
      <c r="B49" s="211" t="s">
        <v>2578</v>
      </c>
      <c r="C49" s="212" t="s">
        <v>3717</v>
      </c>
      <c r="D49" s="213" t="s">
        <v>1389</v>
      </c>
      <c r="E49" s="214" t="s">
        <v>1368</v>
      </c>
      <c r="F49" s="215"/>
      <c r="G49" s="217" t="s">
        <v>3718</v>
      </c>
      <c r="H49" s="204"/>
    </row>
    <row r="50" spans="2:8" ht="75">
      <c r="B50" s="211" t="s">
        <v>2580</v>
      </c>
      <c r="C50" s="212" t="s">
        <v>3719</v>
      </c>
      <c r="D50" s="213" t="s">
        <v>1389</v>
      </c>
      <c r="E50" s="214" t="s">
        <v>1648</v>
      </c>
      <c r="F50" s="215"/>
      <c r="G50" s="217" t="s">
        <v>3720</v>
      </c>
      <c r="H50" s="204"/>
    </row>
    <row r="51" spans="2:8" ht="75">
      <c r="B51" s="211" t="s">
        <v>2582</v>
      </c>
      <c r="C51" s="212" t="s">
        <v>3721</v>
      </c>
      <c r="D51" s="213" t="s">
        <v>1389</v>
      </c>
      <c r="E51" s="214" t="s">
        <v>1648</v>
      </c>
      <c r="F51" s="215"/>
      <c r="G51" s="217" t="s">
        <v>3722</v>
      </c>
      <c r="H51" s="204"/>
    </row>
    <row r="52" spans="2:8" ht="75">
      <c r="B52" s="211" t="s">
        <v>2584</v>
      </c>
      <c r="C52" s="212" t="s">
        <v>3723</v>
      </c>
      <c r="D52" s="213" t="s">
        <v>1389</v>
      </c>
      <c r="E52" s="214" t="s">
        <v>1648</v>
      </c>
      <c r="F52" s="215"/>
      <c r="G52" s="217" t="s">
        <v>3724</v>
      </c>
      <c r="H52" s="204"/>
    </row>
    <row r="53" spans="2:8" ht="75">
      <c r="B53" s="211" t="s">
        <v>2586</v>
      </c>
      <c r="C53" s="212" t="s">
        <v>3725</v>
      </c>
      <c r="D53" s="213" t="s">
        <v>1389</v>
      </c>
      <c r="E53" s="214" t="s">
        <v>1648</v>
      </c>
      <c r="F53" s="215"/>
      <c r="G53" s="217" t="s">
        <v>3726</v>
      </c>
      <c r="H53" s="204"/>
    </row>
    <row r="54" spans="2:8" ht="75">
      <c r="B54" s="211" t="s">
        <v>2588</v>
      </c>
      <c r="C54" s="212" t="s">
        <v>3727</v>
      </c>
      <c r="D54" s="213" t="s">
        <v>1389</v>
      </c>
      <c r="E54" s="214" t="s">
        <v>1648</v>
      </c>
      <c r="F54" s="215"/>
      <c r="G54" s="217" t="s">
        <v>3728</v>
      </c>
      <c r="H54" s="204"/>
    </row>
    <row r="55" spans="2:8" ht="45">
      <c r="B55" s="211" t="s">
        <v>2590</v>
      </c>
      <c r="C55" s="212" t="s">
        <v>3729</v>
      </c>
      <c r="D55" s="213" t="s">
        <v>1389</v>
      </c>
      <c r="E55" s="214" t="s">
        <v>1368</v>
      </c>
      <c r="F55" s="215"/>
      <c r="G55" s="217" t="s">
        <v>3520</v>
      </c>
      <c r="H55" s="204"/>
    </row>
    <row r="56" spans="2:8" ht="45.75" thickBot="1">
      <c r="B56" s="211" t="s">
        <v>2592</v>
      </c>
      <c r="C56" s="212" t="s">
        <v>3730</v>
      </c>
      <c r="D56" s="213" t="s">
        <v>1389</v>
      </c>
      <c r="E56" s="214" t="s">
        <v>1368</v>
      </c>
      <c r="F56" s="215"/>
      <c r="G56" s="217" t="s">
        <v>3523</v>
      </c>
      <c r="H56" s="204"/>
    </row>
    <row r="57" spans="2:8" ht="20.100000000000001" customHeight="1" thickBot="1">
      <c r="B57" s="201" t="s">
        <v>2249</v>
      </c>
      <c r="C57" s="202"/>
      <c r="D57" s="202"/>
      <c r="E57" s="202"/>
      <c r="F57" s="202"/>
      <c r="G57" s="203"/>
      <c r="H57" s="204"/>
    </row>
    <row r="58" spans="2:8" ht="30">
      <c r="B58" s="205" t="s">
        <v>1179</v>
      </c>
      <c r="C58" s="206" t="s">
        <v>3731</v>
      </c>
      <c r="D58" s="207" t="s">
        <v>1367</v>
      </c>
      <c r="E58" s="208" t="s">
        <v>1368</v>
      </c>
      <c r="F58" s="209"/>
      <c r="G58" s="210" t="s">
        <v>2286</v>
      </c>
      <c r="H58" s="204"/>
    </row>
    <row r="59" spans="2:8" ht="17.25" thickBot="1">
      <c r="B59" s="211" t="s">
        <v>1180</v>
      </c>
      <c r="C59" s="212" t="s">
        <v>3732</v>
      </c>
      <c r="D59" s="213" t="s">
        <v>2251</v>
      </c>
      <c r="E59" s="214" t="s">
        <v>1388</v>
      </c>
      <c r="F59" s="215"/>
      <c r="G59" s="217"/>
      <c r="H59" s="204"/>
    </row>
    <row r="60" spans="2:8" ht="20.100000000000001" customHeight="1">
      <c r="B60" s="224"/>
      <c r="C60" s="224"/>
      <c r="D60" s="225"/>
      <c r="E60" s="226"/>
      <c r="F60" s="226"/>
      <c r="G60" s="224"/>
      <c r="H60"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9">
    <outlinePr summaryBelow="0"/>
    <pageSetUpPr fitToPage="1"/>
  </sheetPr>
  <dimension ref="A1:H81"/>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3733</v>
      </c>
      <c r="C2" s="192"/>
      <c r="D2" s="192"/>
      <c r="E2" s="192"/>
      <c r="F2" s="192"/>
      <c r="G2" s="193"/>
      <c r="H2" s="194"/>
    </row>
    <row r="3" spans="1:8" ht="13.5" customHeight="1">
      <c r="A3" s="45"/>
      <c r="B3" s="241"/>
      <c r="C3" s="241"/>
      <c r="D3" s="241"/>
      <c r="E3" s="241"/>
      <c r="F3" s="241"/>
      <c r="G3" s="241"/>
      <c r="H3" s="196"/>
    </row>
    <row r="4" spans="1:8">
      <c r="A4" s="45"/>
      <c r="B4" s="41" t="s">
        <v>1800</v>
      </c>
      <c r="C4" s="41"/>
      <c r="D4" s="41"/>
      <c r="E4" s="41"/>
      <c r="F4" s="41"/>
      <c r="G4" s="41"/>
      <c r="H4" s="196"/>
    </row>
    <row r="5" spans="1:8" ht="13.5" customHeight="1" thickBot="1">
      <c r="A5" s="45"/>
      <c r="B5" s="244"/>
      <c r="C5" s="244"/>
      <c r="D5" s="244"/>
      <c r="E5" s="244"/>
      <c r="F5" s="244"/>
      <c r="G5" s="244"/>
      <c r="H5" s="196"/>
    </row>
    <row r="6" spans="1:8" ht="20.25" customHeight="1" thickBot="1">
      <c r="A6" s="44"/>
      <c r="B6" s="197" t="s">
        <v>26</v>
      </c>
      <c r="C6" s="198" t="s">
        <v>1348</v>
      </c>
      <c r="D6" s="198" t="s">
        <v>1349</v>
      </c>
      <c r="E6" s="198" t="s">
        <v>1350</v>
      </c>
      <c r="F6" s="199" t="s">
        <v>1351</v>
      </c>
      <c r="G6" s="200" t="s">
        <v>1041</v>
      </c>
      <c r="H6" s="44"/>
    </row>
    <row r="7" spans="1:8" ht="17.25" thickBot="1">
      <c r="B7" s="205" t="s">
        <v>1168</v>
      </c>
      <c r="C7" s="206" t="s">
        <v>3734</v>
      </c>
      <c r="D7" s="207" t="s">
        <v>1367</v>
      </c>
      <c r="E7" s="208" t="s">
        <v>1908</v>
      </c>
      <c r="F7" s="209" t="s">
        <v>1939</v>
      </c>
      <c r="G7" s="210" t="s">
        <v>2227</v>
      </c>
      <c r="H7" s="204"/>
    </row>
    <row r="8" spans="1:8" s="44" customFormat="1" ht="20.100000000000001" customHeight="1" thickBot="1">
      <c r="A8" s="8"/>
      <c r="B8" s="201" t="s">
        <v>1910</v>
      </c>
      <c r="C8" s="202"/>
      <c r="D8" s="202"/>
      <c r="E8" s="202"/>
      <c r="F8" s="202"/>
      <c r="G8" s="203"/>
      <c r="H8" s="204"/>
    </row>
    <row r="9" spans="1:8">
      <c r="B9" s="205" t="s">
        <v>3642</v>
      </c>
      <c r="C9" s="206" t="s">
        <v>3735</v>
      </c>
      <c r="D9" s="207" t="s">
        <v>2228</v>
      </c>
      <c r="E9" s="208" t="s">
        <v>1388</v>
      </c>
      <c r="F9" s="209" t="s">
        <v>1939</v>
      </c>
      <c r="G9" s="210" t="s">
        <v>2230</v>
      </c>
      <c r="H9" s="204"/>
    </row>
    <row r="10" spans="1:8" ht="30">
      <c r="B10" s="211" t="s">
        <v>2642</v>
      </c>
      <c r="C10" s="212" t="s">
        <v>3736</v>
      </c>
      <c r="D10" s="213" t="s">
        <v>2231</v>
      </c>
      <c r="E10" s="214" t="s">
        <v>1943</v>
      </c>
      <c r="F10" s="215"/>
      <c r="G10" s="217" t="s">
        <v>2292</v>
      </c>
      <c r="H10" s="204"/>
    </row>
    <row r="11" spans="1:8" ht="75">
      <c r="B11" s="211" t="s">
        <v>1381</v>
      </c>
      <c r="C11" s="212" t="s">
        <v>3737</v>
      </c>
      <c r="D11" s="213" t="s">
        <v>1526</v>
      </c>
      <c r="E11" s="214" t="s">
        <v>1943</v>
      </c>
      <c r="F11" s="215" t="s">
        <v>3524</v>
      </c>
      <c r="G11" s="217" t="s">
        <v>3738</v>
      </c>
      <c r="H11" s="204"/>
    </row>
    <row r="12" spans="1:8" ht="30">
      <c r="B12" s="211" t="s">
        <v>2423</v>
      </c>
      <c r="C12" s="212" t="s">
        <v>3739</v>
      </c>
      <c r="D12" s="213" t="s">
        <v>2234</v>
      </c>
      <c r="E12" s="214" t="s">
        <v>1943</v>
      </c>
      <c r="F12" s="215"/>
      <c r="G12" s="217" t="s">
        <v>3463</v>
      </c>
      <c r="H12" s="204"/>
    </row>
    <row r="13" spans="1:8" ht="30">
      <c r="B13" s="211" t="s">
        <v>2426</v>
      </c>
      <c r="C13" s="212" t="s">
        <v>3740</v>
      </c>
      <c r="D13" s="213" t="s">
        <v>1356</v>
      </c>
      <c r="E13" s="214" t="s">
        <v>1943</v>
      </c>
      <c r="F13" s="215"/>
      <c r="G13" s="217" t="s">
        <v>3741</v>
      </c>
      <c r="H13" s="204"/>
    </row>
    <row r="14" spans="1:8" ht="60">
      <c r="B14" s="211" t="s">
        <v>480</v>
      </c>
      <c r="C14" s="212" t="s">
        <v>3742</v>
      </c>
      <c r="D14" s="213" t="s">
        <v>2235</v>
      </c>
      <c r="E14" s="214" t="s">
        <v>1943</v>
      </c>
      <c r="F14" s="215"/>
      <c r="G14" s="217" t="s">
        <v>3467</v>
      </c>
      <c r="H14" s="204"/>
    </row>
    <row r="15" spans="1:8" ht="75">
      <c r="B15" s="211" t="s">
        <v>3743</v>
      </c>
      <c r="C15" s="212" t="s">
        <v>3744</v>
      </c>
      <c r="D15" s="213" t="s">
        <v>1526</v>
      </c>
      <c r="E15" s="214" t="s">
        <v>1943</v>
      </c>
      <c r="F15" s="215"/>
      <c r="G15" s="217" t="s">
        <v>3745</v>
      </c>
      <c r="H15" s="204"/>
    </row>
    <row r="16" spans="1:8">
      <c r="B16" s="211" t="s">
        <v>2461</v>
      </c>
      <c r="C16" s="212" t="s">
        <v>3746</v>
      </c>
      <c r="D16" s="213" t="s">
        <v>2275</v>
      </c>
      <c r="E16" s="214" t="s">
        <v>1388</v>
      </c>
      <c r="F16" s="215"/>
      <c r="G16" s="217"/>
      <c r="H16" s="204"/>
    </row>
    <row r="17" spans="2:8">
      <c r="B17" s="211" t="s">
        <v>2463</v>
      </c>
      <c r="C17" s="212" t="s">
        <v>3747</v>
      </c>
      <c r="D17" s="213" t="s">
        <v>2275</v>
      </c>
      <c r="E17" s="214" t="s">
        <v>1388</v>
      </c>
      <c r="F17" s="215"/>
      <c r="G17" s="217"/>
      <c r="H17" s="204"/>
    </row>
    <row r="18" spans="2:8" ht="17.25" thickBot="1">
      <c r="B18" s="211" t="s">
        <v>2465</v>
      </c>
      <c r="C18" s="212" t="s">
        <v>3748</v>
      </c>
      <c r="D18" s="213" t="s">
        <v>2275</v>
      </c>
      <c r="E18" s="214" t="s">
        <v>1388</v>
      </c>
      <c r="F18" s="215"/>
      <c r="G18" s="217"/>
      <c r="H18" s="204"/>
    </row>
    <row r="19" spans="2:8" ht="20.100000000000001" customHeight="1" thickBot="1">
      <c r="B19" s="201" t="s">
        <v>1934</v>
      </c>
      <c r="C19" s="202"/>
      <c r="D19" s="202"/>
      <c r="E19" s="202"/>
      <c r="F19" s="202"/>
      <c r="G19" s="203"/>
      <c r="H19" s="204"/>
    </row>
    <row r="20" spans="2:8" ht="75">
      <c r="B20" s="211" t="s">
        <v>2495</v>
      </c>
      <c r="C20" s="212" t="s">
        <v>3749</v>
      </c>
      <c r="D20" s="213" t="s">
        <v>1367</v>
      </c>
      <c r="E20" s="214" t="s">
        <v>1368</v>
      </c>
      <c r="F20" s="215"/>
      <c r="G20" s="217" t="s">
        <v>3750</v>
      </c>
      <c r="H20" s="204"/>
    </row>
    <row r="21" spans="2:8" ht="75">
      <c r="B21" s="211" t="s">
        <v>1941</v>
      </c>
      <c r="C21" s="212" t="s">
        <v>3751</v>
      </c>
      <c r="D21" s="213" t="s">
        <v>1432</v>
      </c>
      <c r="E21" s="214" t="s">
        <v>1943</v>
      </c>
      <c r="F21" s="215" t="s">
        <v>3524</v>
      </c>
      <c r="G21" s="217" t="s">
        <v>3673</v>
      </c>
      <c r="H21" s="204"/>
    </row>
    <row r="22" spans="2:8">
      <c r="B22" s="211" t="s">
        <v>1946</v>
      </c>
      <c r="C22" s="212" t="s">
        <v>3752</v>
      </c>
      <c r="D22" s="213" t="s">
        <v>1362</v>
      </c>
      <c r="E22" s="214" t="s">
        <v>1388</v>
      </c>
      <c r="F22" s="215"/>
      <c r="G22" s="217"/>
      <c r="H22" s="204"/>
    </row>
    <row r="23" spans="2:8" ht="45">
      <c r="B23" s="211" t="s">
        <v>1949</v>
      </c>
      <c r="C23" s="212" t="s">
        <v>3753</v>
      </c>
      <c r="D23" s="213" t="s">
        <v>1387</v>
      </c>
      <c r="E23" s="214" t="s">
        <v>1388</v>
      </c>
      <c r="F23" s="215"/>
      <c r="G23" s="217" t="s">
        <v>3754</v>
      </c>
      <c r="H23" s="204"/>
    </row>
    <row r="24" spans="2:8" ht="45">
      <c r="B24" s="211" t="s">
        <v>1953</v>
      </c>
      <c r="C24" s="212" t="s">
        <v>3755</v>
      </c>
      <c r="D24" s="213" t="s">
        <v>1387</v>
      </c>
      <c r="E24" s="214" t="s">
        <v>1388</v>
      </c>
      <c r="F24" s="215"/>
      <c r="G24" s="217" t="s">
        <v>3756</v>
      </c>
      <c r="H24" s="204"/>
    </row>
    <row r="25" spans="2:8" ht="120">
      <c r="B25" s="211" t="s">
        <v>3757</v>
      </c>
      <c r="C25" s="212" t="s">
        <v>3758</v>
      </c>
      <c r="D25" s="213" t="s">
        <v>1367</v>
      </c>
      <c r="E25" s="214" t="s">
        <v>1368</v>
      </c>
      <c r="F25" s="215"/>
      <c r="G25" s="217" t="s">
        <v>3759</v>
      </c>
      <c r="H25" s="204"/>
    </row>
    <row r="26" spans="2:8" ht="60">
      <c r="B26" s="211" t="s">
        <v>620</v>
      </c>
      <c r="C26" s="212" t="s">
        <v>3760</v>
      </c>
      <c r="D26" s="213" t="s">
        <v>1432</v>
      </c>
      <c r="E26" s="214" t="s">
        <v>1943</v>
      </c>
      <c r="F26" s="215"/>
      <c r="G26" s="217" t="s">
        <v>3761</v>
      </c>
      <c r="H26" s="204"/>
    </row>
    <row r="27" spans="2:8" ht="90">
      <c r="B27" s="211" t="s">
        <v>3762</v>
      </c>
      <c r="C27" s="212" t="s">
        <v>3763</v>
      </c>
      <c r="D27" s="213" t="s">
        <v>1397</v>
      </c>
      <c r="E27" s="214" t="s">
        <v>1943</v>
      </c>
      <c r="F27" s="215" t="s">
        <v>3524</v>
      </c>
      <c r="G27" s="217" t="s">
        <v>3764</v>
      </c>
      <c r="H27" s="204"/>
    </row>
    <row r="28" spans="2:8" ht="60">
      <c r="B28" s="211" t="s">
        <v>3765</v>
      </c>
      <c r="C28" s="212" t="s">
        <v>3766</v>
      </c>
      <c r="D28" s="213" t="s">
        <v>1962</v>
      </c>
      <c r="E28" s="214" t="s">
        <v>1383</v>
      </c>
      <c r="F28" s="215"/>
      <c r="G28" s="217" t="s">
        <v>3767</v>
      </c>
      <c r="H28" s="204"/>
    </row>
    <row r="29" spans="2:8" ht="60">
      <c r="B29" s="211" t="s">
        <v>3768</v>
      </c>
      <c r="C29" s="212" t="s">
        <v>3769</v>
      </c>
      <c r="D29" s="213" t="s">
        <v>1464</v>
      </c>
      <c r="E29" s="214" t="s">
        <v>1368</v>
      </c>
      <c r="F29" s="215"/>
      <c r="G29" s="217" t="s">
        <v>3770</v>
      </c>
      <c r="H29" s="204"/>
    </row>
    <row r="30" spans="2:8" ht="60">
      <c r="B30" s="211" t="s">
        <v>3771</v>
      </c>
      <c r="C30" s="212" t="s">
        <v>3772</v>
      </c>
      <c r="D30" s="213" t="s">
        <v>1464</v>
      </c>
      <c r="E30" s="214" t="s">
        <v>1368</v>
      </c>
      <c r="F30" s="215"/>
      <c r="G30" s="217" t="s">
        <v>3773</v>
      </c>
      <c r="H30" s="204"/>
    </row>
    <row r="31" spans="2:8">
      <c r="B31" s="211" t="s">
        <v>3774</v>
      </c>
      <c r="C31" s="212" t="s">
        <v>3775</v>
      </c>
      <c r="D31" s="213" t="s">
        <v>1464</v>
      </c>
      <c r="E31" s="214" t="s">
        <v>1368</v>
      </c>
      <c r="F31" s="215"/>
      <c r="G31" s="217" t="s">
        <v>3694</v>
      </c>
      <c r="H31" s="204"/>
    </row>
    <row r="32" spans="2:8" ht="105">
      <c r="B32" s="211" t="s">
        <v>3776</v>
      </c>
      <c r="C32" s="212" t="s">
        <v>3777</v>
      </c>
      <c r="D32" s="213" t="s">
        <v>1980</v>
      </c>
      <c r="E32" s="214" t="s">
        <v>1648</v>
      </c>
      <c r="F32" s="215"/>
      <c r="G32" s="217" t="s">
        <v>3778</v>
      </c>
      <c r="H32" s="204"/>
    </row>
    <row r="33" spans="2:8" ht="105">
      <c r="B33" s="211" t="s">
        <v>3779</v>
      </c>
      <c r="C33" s="212" t="s">
        <v>3780</v>
      </c>
      <c r="D33" s="213" t="s">
        <v>1980</v>
      </c>
      <c r="E33" s="214" t="s">
        <v>1648</v>
      </c>
      <c r="F33" s="215"/>
      <c r="G33" s="217" t="s">
        <v>3781</v>
      </c>
      <c r="H33" s="204"/>
    </row>
    <row r="34" spans="2:8" ht="105">
      <c r="B34" s="211" t="s">
        <v>3782</v>
      </c>
      <c r="C34" s="212" t="s">
        <v>3783</v>
      </c>
      <c r="D34" s="213" t="s">
        <v>1980</v>
      </c>
      <c r="E34" s="214" t="s">
        <v>1648</v>
      </c>
      <c r="F34" s="215"/>
      <c r="G34" s="217" t="s">
        <v>3784</v>
      </c>
      <c r="H34" s="204"/>
    </row>
    <row r="35" spans="2:8" ht="105">
      <c r="B35" s="211" t="s">
        <v>3785</v>
      </c>
      <c r="C35" s="212" t="s">
        <v>3786</v>
      </c>
      <c r="D35" s="213" t="s">
        <v>1980</v>
      </c>
      <c r="E35" s="214" t="s">
        <v>1648</v>
      </c>
      <c r="F35" s="215"/>
      <c r="G35" s="217" t="s">
        <v>3787</v>
      </c>
      <c r="H35" s="204"/>
    </row>
    <row r="36" spans="2:8" ht="105">
      <c r="B36" s="211" t="s">
        <v>3788</v>
      </c>
      <c r="C36" s="212" t="s">
        <v>3789</v>
      </c>
      <c r="D36" s="213" t="s">
        <v>1980</v>
      </c>
      <c r="E36" s="214" t="s">
        <v>1648</v>
      </c>
      <c r="F36" s="215"/>
      <c r="G36" s="217" t="s">
        <v>3790</v>
      </c>
      <c r="H36" s="204"/>
    </row>
    <row r="37" spans="2:8" ht="225">
      <c r="B37" s="211" t="s">
        <v>3791</v>
      </c>
      <c r="C37" s="212" t="s">
        <v>3792</v>
      </c>
      <c r="D37" s="213" t="s">
        <v>1582</v>
      </c>
      <c r="E37" s="214" t="s">
        <v>1368</v>
      </c>
      <c r="F37" s="215"/>
      <c r="G37" s="217" t="s">
        <v>3793</v>
      </c>
      <c r="H37" s="204"/>
    </row>
    <row r="38" spans="2:8">
      <c r="B38" s="211" t="s">
        <v>3794</v>
      </c>
      <c r="C38" s="212" t="s">
        <v>3795</v>
      </c>
      <c r="D38" s="213" t="s">
        <v>1529</v>
      </c>
      <c r="E38" s="214" t="s">
        <v>1368</v>
      </c>
      <c r="F38" s="215"/>
      <c r="G38" s="217" t="s">
        <v>3509</v>
      </c>
      <c r="H38" s="204"/>
    </row>
    <row r="39" spans="2:8" ht="75">
      <c r="B39" s="211" t="s">
        <v>3796</v>
      </c>
      <c r="C39" s="212" t="s">
        <v>3797</v>
      </c>
      <c r="D39" s="213" t="s">
        <v>1582</v>
      </c>
      <c r="E39" s="214" t="s">
        <v>1648</v>
      </c>
      <c r="F39" s="215"/>
      <c r="G39" s="217" t="s">
        <v>3798</v>
      </c>
      <c r="H39" s="204"/>
    </row>
    <row r="40" spans="2:8" ht="75">
      <c r="B40" s="211" t="s">
        <v>3799</v>
      </c>
      <c r="C40" s="212" t="s">
        <v>3800</v>
      </c>
      <c r="D40" s="213" t="s">
        <v>2237</v>
      </c>
      <c r="E40" s="214" t="s">
        <v>1648</v>
      </c>
      <c r="F40" s="215"/>
      <c r="G40" s="217" t="s">
        <v>3515</v>
      </c>
      <c r="H40" s="204"/>
    </row>
    <row r="41" spans="2:8" ht="105">
      <c r="B41" s="211" t="s">
        <v>3801</v>
      </c>
      <c r="C41" s="212" t="s">
        <v>3802</v>
      </c>
      <c r="D41" s="213" t="s">
        <v>1397</v>
      </c>
      <c r="E41" s="214" t="s">
        <v>1943</v>
      </c>
      <c r="F41" s="215" t="s">
        <v>3524</v>
      </c>
      <c r="G41" s="264" t="s">
        <v>3803</v>
      </c>
      <c r="H41" s="204"/>
    </row>
    <row r="42" spans="2:8" ht="60">
      <c r="B42" s="211" t="s">
        <v>3804</v>
      </c>
      <c r="C42" s="212" t="s">
        <v>3805</v>
      </c>
      <c r="D42" s="213" t="s">
        <v>1962</v>
      </c>
      <c r="E42" s="214" t="s">
        <v>1383</v>
      </c>
      <c r="F42" s="215"/>
      <c r="G42" s="217" t="s">
        <v>3767</v>
      </c>
      <c r="H42" s="204"/>
    </row>
    <row r="43" spans="2:8" ht="60">
      <c r="B43" s="211" t="s">
        <v>3806</v>
      </c>
      <c r="C43" s="212" t="s">
        <v>3807</v>
      </c>
      <c r="D43" s="213" t="s">
        <v>1464</v>
      </c>
      <c r="E43" s="214" t="s">
        <v>1368</v>
      </c>
      <c r="F43" s="215"/>
      <c r="G43" s="217" t="s">
        <v>3770</v>
      </c>
      <c r="H43" s="204"/>
    </row>
    <row r="44" spans="2:8" ht="60">
      <c r="B44" s="211" t="s">
        <v>3808</v>
      </c>
      <c r="C44" s="212" t="s">
        <v>3809</v>
      </c>
      <c r="D44" s="213" t="s">
        <v>1464</v>
      </c>
      <c r="E44" s="214" t="s">
        <v>1368</v>
      </c>
      <c r="F44" s="215"/>
      <c r="G44" s="217" t="s">
        <v>3773</v>
      </c>
      <c r="H44" s="204"/>
    </row>
    <row r="45" spans="2:8">
      <c r="B45" s="211" t="s">
        <v>3810</v>
      </c>
      <c r="C45" s="212" t="s">
        <v>3811</v>
      </c>
      <c r="D45" s="213" t="s">
        <v>1464</v>
      </c>
      <c r="E45" s="214" t="s">
        <v>1368</v>
      </c>
      <c r="F45" s="215"/>
      <c r="G45" s="217" t="s">
        <v>3694</v>
      </c>
      <c r="H45" s="204"/>
    </row>
    <row r="46" spans="2:8" ht="105">
      <c r="B46" s="211" t="s">
        <v>3812</v>
      </c>
      <c r="C46" s="212" t="s">
        <v>3813</v>
      </c>
      <c r="D46" s="213" t="s">
        <v>1980</v>
      </c>
      <c r="E46" s="214" t="s">
        <v>1648</v>
      </c>
      <c r="F46" s="215"/>
      <c r="G46" s="217" t="s">
        <v>3778</v>
      </c>
      <c r="H46" s="204"/>
    </row>
    <row r="47" spans="2:8" ht="105">
      <c r="B47" s="211" t="s">
        <v>3814</v>
      </c>
      <c r="C47" s="212" t="s">
        <v>3815</v>
      </c>
      <c r="D47" s="213" t="s">
        <v>1980</v>
      </c>
      <c r="E47" s="214" t="s">
        <v>1648</v>
      </c>
      <c r="F47" s="215"/>
      <c r="G47" s="217" t="s">
        <v>3781</v>
      </c>
      <c r="H47" s="204"/>
    </row>
    <row r="48" spans="2:8" ht="105">
      <c r="B48" s="211" t="s">
        <v>3816</v>
      </c>
      <c r="C48" s="212" t="s">
        <v>3817</v>
      </c>
      <c r="D48" s="213" t="s">
        <v>1980</v>
      </c>
      <c r="E48" s="214" t="s">
        <v>1648</v>
      </c>
      <c r="F48" s="215"/>
      <c r="G48" s="217" t="s">
        <v>3784</v>
      </c>
      <c r="H48" s="204"/>
    </row>
    <row r="49" spans="2:8" ht="105">
      <c r="B49" s="211" t="s">
        <v>3818</v>
      </c>
      <c r="C49" s="212" t="s">
        <v>3819</v>
      </c>
      <c r="D49" s="213" t="s">
        <v>1980</v>
      </c>
      <c r="E49" s="214" t="s">
        <v>1648</v>
      </c>
      <c r="F49" s="215"/>
      <c r="G49" s="217" t="s">
        <v>3787</v>
      </c>
      <c r="H49" s="204"/>
    </row>
    <row r="50" spans="2:8" ht="105">
      <c r="B50" s="211" t="s">
        <v>3820</v>
      </c>
      <c r="C50" s="212" t="s">
        <v>3821</v>
      </c>
      <c r="D50" s="213" t="s">
        <v>1980</v>
      </c>
      <c r="E50" s="214" t="s">
        <v>1648</v>
      </c>
      <c r="F50" s="215"/>
      <c r="G50" s="217" t="s">
        <v>3790</v>
      </c>
      <c r="H50" s="204"/>
    </row>
    <row r="51" spans="2:8" ht="225">
      <c r="B51" s="211" t="s">
        <v>3822</v>
      </c>
      <c r="C51" s="212" t="s">
        <v>3823</v>
      </c>
      <c r="D51" s="213" t="s">
        <v>1582</v>
      </c>
      <c r="E51" s="214" t="s">
        <v>1368</v>
      </c>
      <c r="F51" s="215"/>
      <c r="G51" s="217" t="s">
        <v>3824</v>
      </c>
      <c r="H51" s="204"/>
    </row>
    <row r="52" spans="2:8">
      <c r="B52" s="211" t="s">
        <v>3825</v>
      </c>
      <c r="C52" s="212" t="s">
        <v>3826</v>
      </c>
      <c r="D52" s="213" t="s">
        <v>1529</v>
      </c>
      <c r="E52" s="214" t="s">
        <v>1368</v>
      </c>
      <c r="F52" s="215"/>
      <c r="G52" s="217" t="s">
        <v>3509</v>
      </c>
      <c r="H52" s="204"/>
    </row>
    <row r="53" spans="2:8" ht="75">
      <c r="B53" s="211" t="s">
        <v>3827</v>
      </c>
      <c r="C53" s="212" t="s">
        <v>3828</v>
      </c>
      <c r="D53" s="213" t="s">
        <v>1582</v>
      </c>
      <c r="E53" s="214" t="s">
        <v>1648</v>
      </c>
      <c r="F53" s="215"/>
      <c r="G53" s="217" t="s">
        <v>3798</v>
      </c>
      <c r="H53" s="204"/>
    </row>
    <row r="54" spans="2:8" ht="75">
      <c r="B54" s="211" t="s">
        <v>3829</v>
      </c>
      <c r="C54" s="212" t="s">
        <v>3830</v>
      </c>
      <c r="D54" s="213" t="s">
        <v>2237</v>
      </c>
      <c r="E54" s="214" t="s">
        <v>1648</v>
      </c>
      <c r="F54" s="215"/>
      <c r="G54" s="217" t="s">
        <v>3515</v>
      </c>
      <c r="H54" s="204"/>
    </row>
    <row r="55" spans="2:8">
      <c r="B55" s="211" t="s">
        <v>1041</v>
      </c>
      <c r="C55" s="212" t="s">
        <v>3831</v>
      </c>
      <c r="D55" s="213" t="s">
        <v>1387</v>
      </c>
      <c r="E55" s="214" t="s">
        <v>1388</v>
      </c>
      <c r="F55" s="215"/>
      <c r="G55" s="217"/>
      <c r="H55" s="204"/>
    </row>
    <row r="56" spans="2:8" ht="75">
      <c r="B56" s="211" t="s">
        <v>3832</v>
      </c>
      <c r="C56" s="212" t="s">
        <v>3833</v>
      </c>
      <c r="D56" s="213" t="s">
        <v>1389</v>
      </c>
      <c r="E56" s="214" t="s">
        <v>2415</v>
      </c>
      <c r="F56" s="215"/>
      <c r="G56" s="217" t="s">
        <v>3714</v>
      </c>
      <c r="H56" s="204"/>
    </row>
    <row r="57" spans="2:8" ht="75">
      <c r="B57" s="211" t="s">
        <v>3834</v>
      </c>
      <c r="C57" s="212" t="s">
        <v>3835</v>
      </c>
      <c r="D57" s="213" t="s">
        <v>1389</v>
      </c>
      <c r="E57" s="214" t="s">
        <v>2415</v>
      </c>
      <c r="F57" s="215"/>
      <c r="G57" s="217" t="s">
        <v>3716</v>
      </c>
      <c r="H57" s="204"/>
    </row>
    <row r="58" spans="2:8" ht="45">
      <c r="B58" s="211" t="s">
        <v>3836</v>
      </c>
      <c r="C58" s="212" t="s">
        <v>3837</v>
      </c>
      <c r="D58" s="213" t="s">
        <v>1389</v>
      </c>
      <c r="E58" s="214" t="s">
        <v>1368</v>
      </c>
      <c r="F58" s="215"/>
      <c r="G58" s="217" t="s">
        <v>3838</v>
      </c>
      <c r="H58" s="204"/>
    </row>
    <row r="59" spans="2:8" ht="75">
      <c r="B59" s="211" t="s">
        <v>3839</v>
      </c>
      <c r="C59" s="212" t="s">
        <v>3840</v>
      </c>
      <c r="D59" s="213" t="s">
        <v>1389</v>
      </c>
      <c r="E59" s="214" t="s">
        <v>1648</v>
      </c>
      <c r="F59" s="215"/>
      <c r="G59" s="217" t="s">
        <v>3720</v>
      </c>
      <c r="H59" s="204"/>
    </row>
    <row r="60" spans="2:8" ht="75">
      <c r="B60" s="211" t="s">
        <v>3841</v>
      </c>
      <c r="C60" s="212" t="s">
        <v>3842</v>
      </c>
      <c r="D60" s="213" t="s">
        <v>1389</v>
      </c>
      <c r="E60" s="214" t="s">
        <v>1648</v>
      </c>
      <c r="F60" s="215"/>
      <c r="G60" s="217" t="s">
        <v>3722</v>
      </c>
      <c r="H60" s="204"/>
    </row>
    <row r="61" spans="2:8" ht="75">
      <c r="B61" s="211" t="s">
        <v>3843</v>
      </c>
      <c r="C61" s="212" t="s">
        <v>3844</v>
      </c>
      <c r="D61" s="213" t="s">
        <v>1389</v>
      </c>
      <c r="E61" s="214" t="s">
        <v>1648</v>
      </c>
      <c r="F61" s="215"/>
      <c r="G61" s="217" t="s">
        <v>3724</v>
      </c>
      <c r="H61" s="204"/>
    </row>
    <row r="62" spans="2:8" ht="75">
      <c r="B62" s="211" t="s">
        <v>3845</v>
      </c>
      <c r="C62" s="212" t="s">
        <v>3846</v>
      </c>
      <c r="D62" s="213" t="s">
        <v>1389</v>
      </c>
      <c r="E62" s="214" t="s">
        <v>1648</v>
      </c>
      <c r="F62" s="215"/>
      <c r="G62" s="217" t="s">
        <v>3726</v>
      </c>
      <c r="H62" s="204"/>
    </row>
    <row r="63" spans="2:8" ht="75">
      <c r="B63" s="211" t="s">
        <v>3847</v>
      </c>
      <c r="C63" s="212" t="s">
        <v>3848</v>
      </c>
      <c r="D63" s="213" t="s">
        <v>1389</v>
      </c>
      <c r="E63" s="214" t="s">
        <v>1648</v>
      </c>
      <c r="F63" s="215"/>
      <c r="G63" s="217" t="s">
        <v>3728</v>
      </c>
      <c r="H63" s="204"/>
    </row>
    <row r="64" spans="2:8" ht="45">
      <c r="B64" s="211" t="s">
        <v>3849</v>
      </c>
      <c r="C64" s="212" t="s">
        <v>3850</v>
      </c>
      <c r="D64" s="213" t="s">
        <v>1389</v>
      </c>
      <c r="E64" s="214" t="s">
        <v>1368</v>
      </c>
      <c r="F64" s="215"/>
      <c r="G64" s="217" t="s">
        <v>3520</v>
      </c>
      <c r="H64" s="204"/>
    </row>
    <row r="65" spans="1:8" ht="45">
      <c r="B65" s="211" t="s">
        <v>3851</v>
      </c>
      <c r="C65" s="212" t="s">
        <v>3852</v>
      </c>
      <c r="D65" s="213" t="s">
        <v>1389</v>
      </c>
      <c r="E65" s="214" t="s">
        <v>1368</v>
      </c>
      <c r="F65" s="215"/>
      <c r="G65" s="217" t="s">
        <v>3523</v>
      </c>
      <c r="H65" s="204"/>
    </row>
    <row r="66" spans="1:8" ht="75">
      <c r="B66" s="211" t="s">
        <v>3853</v>
      </c>
      <c r="C66" s="212" t="s">
        <v>3854</v>
      </c>
      <c r="D66" s="213" t="s">
        <v>1389</v>
      </c>
      <c r="E66" s="214" t="s">
        <v>2415</v>
      </c>
      <c r="F66" s="215"/>
      <c r="G66" s="217" t="s">
        <v>3714</v>
      </c>
      <c r="H66" s="204"/>
    </row>
    <row r="67" spans="1:8" ht="75">
      <c r="B67" s="211" t="s">
        <v>3855</v>
      </c>
      <c r="C67" s="212" t="s">
        <v>3856</v>
      </c>
      <c r="D67" s="213" t="s">
        <v>1389</v>
      </c>
      <c r="E67" s="214" t="s">
        <v>2415</v>
      </c>
      <c r="F67" s="215"/>
      <c r="G67" s="217" t="s">
        <v>3716</v>
      </c>
      <c r="H67" s="204"/>
    </row>
    <row r="68" spans="1:8" ht="45">
      <c r="B68" s="211" t="s">
        <v>3857</v>
      </c>
      <c r="C68" s="212" t="s">
        <v>3858</v>
      </c>
      <c r="D68" s="213" t="s">
        <v>1389</v>
      </c>
      <c r="E68" s="214" t="s">
        <v>1368</v>
      </c>
      <c r="F68" s="215"/>
      <c r="G68" s="217" t="s">
        <v>3838</v>
      </c>
      <c r="H68" s="204"/>
    </row>
    <row r="69" spans="1:8" ht="75">
      <c r="B69" s="211" t="s">
        <v>3859</v>
      </c>
      <c r="C69" s="212" t="s">
        <v>3860</v>
      </c>
      <c r="D69" s="213" t="s">
        <v>1389</v>
      </c>
      <c r="E69" s="214" t="s">
        <v>1648</v>
      </c>
      <c r="F69" s="215"/>
      <c r="G69" s="217" t="s">
        <v>3720</v>
      </c>
      <c r="H69" s="204"/>
    </row>
    <row r="70" spans="1:8" ht="75">
      <c r="B70" s="211" t="s">
        <v>3861</v>
      </c>
      <c r="C70" s="212" t="s">
        <v>3862</v>
      </c>
      <c r="D70" s="213" t="s">
        <v>1389</v>
      </c>
      <c r="E70" s="214" t="s">
        <v>1648</v>
      </c>
      <c r="F70" s="215"/>
      <c r="G70" s="217" t="s">
        <v>3722</v>
      </c>
      <c r="H70" s="204"/>
    </row>
    <row r="71" spans="1:8" ht="75">
      <c r="B71" s="211" t="s">
        <v>3863</v>
      </c>
      <c r="C71" s="212" t="s">
        <v>3864</v>
      </c>
      <c r="D71" s="213" t="s">
        <v>1389</v>
      </c>
      <c r="E71" s="214" t="s">
        <v>1648</v>
      </c>
      <c r="F71" s="215"/>
      <c r="G71" s="217" t="s">
        <v>3724</v>
      </c>
      <c r="H71" s="204"/>
    </row>
    <row r="72" spans="1:8" ht="75">
      <c r="B72" s="211" t="s">
        <v>3865</v>
      </c>
      <c r="C72" s="212" t="s">
        <v>3866</v>
      </c>
      <c r="D72" s="213" t="s">
        <v>1389</v>
      </c>
      <c r="E72" s="214" t="s">
        <v>1648</v>
      </c>
      <c r="F72" s="215"/>
      <c r="G72" s="217" t="s">
        <v>3726</v>
      </c>
      <c r="H72" s="204"/>
    </row>
    <row r="73" spans="1:8" ht="75">
      <c r="B73" s="211" t="s">
        <v>3867</v>
      </c>
      <c r="C73" s="212" t="s">
        <v>3868</v>
      </c>
      <c r="D73" s="213" t="s">
        <v>1389</v>
      </c>
      <c r="E73" s="214" t="s">
        <v>1648</v>
      </c>
      <c r="F73" s="215"/>
      <c r="G73" s="217" t="s">
        <v>3728</v>
      </c>
      <c r="H73" s="204"/>
    </row>
    <row r="74" spans="1:8" ht="45">
      <c r="B74" s="211" t="s">
        <v>3869</v>
      </c>
      <c r="C74" s="212" t="s">
        <v>3870</v>
      </c>
      <c r="D74" s="213" t="s">
        <v>1389</v>
      </c>
      <c r="E74" s="214" t="s">
        <v>1368</v>
      </c>
      <c r="F74" s="215"/>
      <c r="G74" s="217" t="s">
        <v>3520</v>
      </c>
      <c r="H74" s="204"/>
    </row>
    <row r="75" spans="1:8" ht="45">
      <c r="B75" s="211" t="s">
        <v>3871</v>
      </c>
      <c r="C75" s="212" t="s">
        <v>3872</v>
      </c>
      <c r="D75" s="213" t="s">
        <v>1389</v>
      </c>
      <c r="E75" s="214" t="s">
        <v>1368</v>
      </c>
      <c r="F75" s="215"/>
      <c r="G75" s="217" t="s">
        <v>3523</v>
      </c>
      <c r="H75" s="204"/>
    </row>
    <row r="76" spans="1:8">
      <c r="B76" s="211" t="s">
        <v>420</v>
      </c>
      <c r="C76" s="212" t="s">
        <v>3873</v>
      </c>
      <c r="D76" s="213">
        <v>14</v>
      </c>
      <c r="E76" s="214" t="s">
        <v>3874</v>
      </c>
      <c r="F76" s="215"/>
      <c r="G76" s="367" t="s">
        <v>3875</v>
      </c>
      <c r="H76" s="204"/>
    </row>
    <row r="77" spans="1:8" ht="17.25" thickBot="1">
      <c r="B77" s="218" t="s">
        <v>421</v>
      </c>
      <c r="C77" s="219" t="s">
        <v>3876</v>
      </c>
      <c r="D77" s="220">
        <v>6</v>
      </c>
      <c r="E77" s="221" t="s">
        <v>3877</v>
      </c>
      <c r="F77" s="222"/>
      <c r="G77" s="231"/>
      <c r="H77" s="204"/>
    </row>
    <row r="78" spans="1:8" s="44" customFormat="1" ht="20.100000000000001" customHeight="1" thickBot="1">
      <c r="A78" s="8"/>
      <c r="B78" s="201" t="s">
        <v>2249</v>
      </c>
      <c r="C78" s="202"/>
      <c r="D78" s="202"/>
      <c r="E78" s="202"/>
      <c r="F78" s="202"/>
      <c r="G78" s="203"/>
      <c r="H78" s="204"/>
    </row>
    <row r="79" spans="1:8" ht="30">
      <c r="B79" s="205" t="s">
        <v>1179</v>
      </c>
      <c r="C79" s="206" t="s">
        <v>3878</v>
      </c>
      <c r="D79" s="207" t="s">
        <v>1367</v>
      </c>
      <c r="E79" s="208" t="s">
        <v>1368</v>
      </c>
      <c r="F79" s="209"/>
      <c r="G79" s="210" t="s">
        <v>2250</v>
      </c>
      <c r="H79" s="204"/>
    </row>
    <row r="80" spans="1:8" ht="17.25" thickBot="1">
      <c r="B80" s="211" t="s">
        <v>1180</v>
      </c>
      <c r="C80" s="212" t="s">
        <v>3879</v>
      </c>
      <c r="D80" s="213" t="s">
        <v>2251</v>
      </c>
      <c r="E80" s="214" t="s">
        <v>1388</v>
      </c>
      <c r="F80" s="215"/>
      <c r="G80" s="217"/>
      <c r="H80" s="204"/>
    </row>
    <row r="81" spans="2:8" ht="20.100000000000001" customHeight="1">
      <c r="B81" s="224"/>
      <c r="C81" s="224"/>
      <c r="D81" s="225"/>
      <c r="E81" s="226"/>
      <c r="F81" s="226"/>
      <c r="G81" s="224"/>
      <c r="H81"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0">
    <outlinePr summaryBelow="0"/>
    <pageSetUpPr fitToPage="1"/>
  </sheetPr>
  <dimension ref="A1:H63"/>
  <sheetViews>
    <sheetView showGridLines="0" zoomScaleNormal="100" workbookViewId="0">
      <selection activeCell="G16" sqref="G16"/>
    </sheetView>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3880</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17.25" thickBot="1">
      <c r="B5" s="205" t="s">
        <v>1168</v>
      </c>
      <c r="C5" s="206" t="s">
        <v>3881</v>
      </c>
      <c r="D5" s="207" t="s">
        <v>1367</v>
      </c>
      <c r="E5" s="208" t="s">
        <v>1908</v>
      </c>
      <c r="F5" s="209" t="s">
        <v>1939</v>
      </c>
      <c r="G5" s="210" t="s">
        <v>2227</v>
      </c>
      <c r="H5" s="204"/>
    </row>
    <row r="6" spans="1:8" s="44" customFormat="1" ht="20.100000000000001" customHeight="1" thickBot="1">
      <c r="A6" s="8"/>
      <c r="B6" s="201" t="s">
        <v>1910</v>
      </c>
      <c r="C6" s="202"/>
      <c r="D6" s="202"/>
      <c r="E6" s="202"/>
      <c r="F6" s="202"/>
      <c r="G6" s="203"/>
      <c r="H6" s="204"/>
    </row>
    <row r="7" spans="1:8">
      <c r="B7" s="205" t="s">
        <v>3642</v>
      </c>
      <c r="C7" s="206" t="s">
        <v>3882</v>
      </c>
      <c r="D7" s="207" t="s">
        <v>2228</v>
      </c>
      <c r="E7" s="208" t="s">
        <v>1388</v>
      </c>
      <c r="F7" s="209" t="s">
        <v>1939</v>
      </c>
      <c r="G7" s="210" t="s">
        <v>2230</v>
      </c>
      <c r="H7" s="204"/>
    </row>
    <row r="8" spans="1:8" ht="30">
      <c r="B8" s="211" t="s">
        <v>2642</v>
      </c>
      <c r="C8" s="212" t="s">
        <v>3883</v>
      </c>
      <c r="D8" s="213" t="s">
        <v>2231</v>
      </c>
      <c r="E8" s="214" t="s">
        <v>1943</v>
      </c>
      <c r="F8" s="215"/>
      <c r="G8" s="217" t="s">
        <v>3230</v>
      </c>
      <c r="H8" s="204"/>
    </row>
    <row r="9" spans="1:8" ht="30">
      <c r="B9" s="211" t="s">
        <v>2423</v>
      </c>
      <c r="C9" s="212" t="s">
        <v>3884</v>
      </c>
      <c r="D9" s="213" t="s">
        <v>2234</v>
      </c>
      <c r="E9" s="214" t="s">
        <v>1943</v>
      </c>
      <c r="F9" s="215"/>
      <c r="G9" s="217" t="s">
        <v>3463</v>
      </c>
      <c r="H9" s="204"/>
    </row>
    <row r="10" spans="1:8">
      <c r="B10" s="211" t="s">
        <v>2426</v>
      </c>
      <c r="C10" s="212" t="s">
        <v>3885</v>
      </c>
      <c r="D10" s="213" t="s">
        <v>1356</v>
      </c>
      <c r="E10" s="214" t="s">
        <v>1943</v>
      </c>
      <c r="F10" s="215"/>
      <c r="G10" s="217" t="s">
        <v>1374</v>
      </c>
      <c r="H10" s="204"/>
    </row>
    <row r="11" spans="1:8" ht="60">
      <c r="B11" s="211" t="s">
        <v>480</v>
      </c>
      <c r="C11" s="212" t="s">
        <v>3886</v>
      </c>
      <c r="D11" s="213" t="s">
        <v>2235</v>
      </c>
      <c r="E11" s="214" t="s">
        <v>1943</v>
      </c>
      <c r="F11" s="215"/>
      <c r="G11" s="217" t="s">
        <v>3467</v>
      </c>
      <c r="H11" s="204"/>
    </row>
    <row r="12" spans="1:8" ht="75">
      <c r="B12" s="211" t="s">
        <v>3743</v>
      </c>
      <c r="C12" s="212" t="s">
        <v>3887</v>
      </c>
      <c r="D12" s="213" t="s">
        <v>1526</v>
      </c>
      <c r="E12" s="214" t="s">
        <v>1943</v>
      </c>
      <c r="F12" s="215"/>
      <c r="G12" s="217" t="s">
        <v>3745</v>
      </c>
      <c r="H12" s="204"/>
    </row>
    <row r="13" spans="1:8">
      <c r="B13" s="211" t="s">
        <v>2461</v>
      </c>
      <c r="C13" s="212" t="s">
        <v>3888</v>
      </c>
      <c r="D13" s="213" t="s">
        <v>2275</v>
      </c>
      <c r="E13" s="214" t="s">
        <v>1388</v>
      </c>
      <c r="F13" s="215"/>
      <c r="G13" s="217"/>
      <c r="H13" s="204"/>
    </row>
    <row r="14" spans="1:8">
      <c r="B14" s="211" t="s">
        <v>2463</v>
      </c>
      <c r="C14" s="212" t="s">
        <v>3889</v>
      </c>
      <c r="D14" s="213" t="s">
        <v>2275</v>
      </c>
      <c r="E14" s="214" t="s">
        <v>1388</v>
      </c>
      <c r="F14" s="215"/>
      <c r="G14" s="217"/>
      <c r="H14" s="204"/>
    </row>
    <row r="15" spans="1:8">
      <c r="B15" s="211" t="s">
        <v>2465</v>
      </c>
      <c r="C15" s="212" t="s">
        <v>3890</v>
      </c>
      <c r="D15" s="213" t="s">
        <v>2275</v>
      </c>
      <c r="E15" s="214" t="s">
        <v>1388</v>
      </c>
      <c r="F15" s="215"/>
      <c r="G15" s="217"/>
      <c r="H15" s="204"/>
    </row>
    <row r="16" spans="1:8" ht="30">
      <c r="B16" s="211" t="s">
        <v>3891</v>
      </c>
      <c r="C16" s="212" t="s">
        <v>3892</v>
      </c>
      <c r="D16" s="213" t="s">
        <v>2234</v>
      </c>
      <c r="E16" s="214" t="s">
        <v>1943</v>
      </c>
      <c r="F16" s="215"/>
      <c r="G16" s="217" t="s">
        <v>3893</v>
      </c>
      <c r="H16" s="204"/>
    </row>
    <row r="17" spans="2:8" ht="60">
      <c r="B17" s="211" t="s">
        <v>3894</v>
      </c>
      <c r="C17" s="212" t="s">
        <v>3895</v>
      </c>
      <c r="D17" s="213" t="s">
        <v>2235</v>
      </c>
      <c r="E17" s="214" t="s">
        <v>1943</v>
      </c>
      <c r="F17" s="215"/>
      <c r="G17" s="217" t="s">
        <v>3896</v>
      </c>
      <c r="H17" s="204"/>
    </row>
    <row r="18" spans="2:8" ht="75">
      <c r="B18" s="211" t="s">
        <v>3897</v>
      </c>
      <c r="C18" s="212" t="s">
        <v>3898</v>
      </c>
      <c r="D18" s="213" t="s">
        <v>1526</v>
      </c>
      <c r="E18" s="214" t="s">
        <v>1943</v>
      </c>
      <c r="F18" s="215"/>
      <c r="G18" s="217" t="s">
        <v>3745</v>
      </c>
      <c r="H18" s="204"/>
    </row>
    <row r="19" spans="2:8" ht="30">
      <c r="B19" s="211" t="s">
        <v>3899</v>
      </c>
      <c r="C19" s="212" t="s">
        <v>3900</v>
      </c>
      <c r="D19" s="213" t="s">
        <v>2234</v>
      </c>
      <c r="E19" s="214" t="s">
        <v>1943</v>
      </c>
      <c r="F19" s="215"/>
      <c r="G19" s="217" t="s">
        <v>3901</v>
      </c>
      <c r="H19" s="204"/>
    </row>
    <row r="20" spans="2:8" ht="60">
      <c r="B20" s="211" t="s">
        <v>3902</v>
      </c>
      <c r="C20" s="212" t="s">
        <v>3903</v>
      </c>
      <c r="D20" s="213" t="s">
        <v>2235</v>
      </c>
      <c r="E20" s="214" t="s">
        <v>1943</v>
      </c>
      <c r="F20" s="215"/>
      <c r="G20" s="217" t="s">
        <v>3896</v>
      </c>
      <c r="H20" s="204"/>
    </row>
    <row r="21" spans="2:8" ht="75">
      <c r="B21" s="211" t="s">
        <v>3904</v>
      </c>
      <c r="C21" s="212" t="s">
        <v>3905</v>
      </c>
      <c r="D21" s="213" t="s">
        <v>1526</v>
      </c>
      <c r="E21" s="214" t="s">
        <v>1943</v>
      </c>
      <c r="F21" s="215"/>
      <c r="G21" s="217" t="s">
        <v>3745</v>
      </c>
      <c r="H21" s="204"/>
    </row>
    <row r="22" spans="2:8" ht="30.75" thickBot="1">
      <c r="B22" s="211" t="s">
        <v>400</v>
      </c>
      <c r="C22" s="212" t="s">
        <v>3906</v>
      </c>
      <c r="D22" s="213" t="s">
        <v>1389</v>
      </c>
      <c r="E22" s="214" t="s">
        <v>3334</v>
      </c>
      <c r="F22" s="215"/>
      <c r="G22" s="217" t="s">
        <v>3907</v>
      </c>
      <c r="H22" s="204"/>
    </row>
    <row r="23" spans="2:8" ht="20.100000000000001" customHeight="1" thickBot="1">
      <c r="B23" s="201" t="s">
        <v>1934</v>
      </c>
      <c r="C23" s="202"/>
      <c r="D23" s="202"/>
      <c r="E23" s="202"/>
      <c r="F23" s="202"/>
      <c r="G23" s="203"/>
      <c r="H23" s="204"/>
    </row>
    <row r="24" spans="2:8" ht="75">
      <c r="B24" s="211" t="s">
        <v>2495</v>
      </c>
      <c r="C24" s="212" t="s">
        <v>3908</v>
      </c>
      <c r="D24" s="213" t="s">
        <v>1367</v>
      </c>
      <c r="E24" s="214" t="s">
        <v>1368</v>
      </c>
      <c r="F24" s="215"/>
      <c r="G24" s="217" t="s">
        <v>3909</v>
      </c>
      <c r="H24" s="204"/>
    </row>
    <row r="25" spans="2:8" ht="75">
      <c r="B25" s="211" t="s">
        <v>1941</v>
      </c>
      <c r="C25" s="212" t="s">
        <v>3910</v>
      </c>
      <c r="D25" s="213" t="s">
        <v>1432</v>
      </c>
      <c r="E25" s="214" t="s">
        <v>1943</v>
      </c>
      <c r="F25" s="215" t="s">
        <v>3524</v>
      </c>
      <c r="G25" s="217" t="s">
        <v>3673</v>
      </c>
      <c r="H25" s="204"/>
    </row>
    <row r="26" spans="2:8">
      <c r="B26" s="211" t="s">
        <v>1946</v>
      </c>
      <c r="C26" s="212" t="s">
        <v>3911</v>
      </c>
      <c r="D26" s="213" t="s">
        <v>1362</v>
      </c>
      <c r="E26" s="214" t="s">
        <v>1388</v>
      </c>
      <c r="F26" s="215"/>
      <c r="G26" s="217" t="s">
        <v>2028</v>
      </c>
      <c r="H26" s="204"/>
    </row>
    <row r="27" spans="2:8" ht="45">
      <c r="B27" s="211" t="s">
        <v>1949</v>
      </c>
      <c r="C27" s="212" t="s">
        <v>3912</v>
      </c>
      <c r="D27" s="213" t="s">
        <v>1387</v>
      </c>
      <c r="E27" s="214" t="s">
        <v>1388</v>
      </c>
      <c r="F27" s="215"/>
      <c r="G27" s="217" t="s">
        <v>2031</v>
      </c>
      <c r="H27" s="204"/>
    </row>
    <row r="28" spans="2:8" ht="45">
      <c r="B28" s="211" t="s">
        <v>1953</v>
      </c>
      <c r="C28" s="212" t="s">
        <v>3913</v>
      </c>
      <c r="D28" s="213" t="s">
        <v>1387</v>
      </c>
      <c r="E28" s="214" t="s">
        <v>1388</v>
      </c>
      <c r="F28" s="215"/>
      <c r="G28" s="217" t="s">
        <v>2034</v>
      </c>
      <c r="H28" s="204"/>
    </row>
    <row r="29" spans="2:8" ht="135">
      <c r="B29" s="211" t="s">
        <v>3279</v>
      </c>
      <c r="C29" s="212" t="s">
        <v>3914</v>
      </c>
      <c r="D29" s="213" t="s">
        <v>1367</v>
      </c>
      <c r="E29" s="214" t="s">
        <v>2291</v>
      </c>
      <c r="F29" s="215"/>
      <c r="G29" s="217" t="s">
        <v>3281</v>
      </c>
      <c r="H29" s="204"/>
    </row>
    <row r="30" spans="2:8" ht="75">
      <c r="B30" s="211" t="s">
        <v>620</v>
      </c>
      <c r="C30" s="212" t="s">
        <v>3915</v>
      </c>
      <c r="D30" s="213" t="s">
        <v>1432</v>
      </c>
      <c r="E30" s="214" t="s">
        <v>3212</v>
      </c>
      <c r="F30" s="215"/>
      <c r="G30" s="217" t="s">
        <v>3916</v>
      </c>
      <c r="H30" s="204"/>
    </row>
    <row r="31" spans="2:8" ht="75">
      <c r="B31" s="211" t="s">
        <v>3284</v>
      </c>
      <c r="C31" s="212" t="s">
        <v>3917</v>
      </c>
      <c r="D31" s="213" t="s">
        <v>1397</v>
      </c>
      <c r="E31" s="214" t="s">
        <v>3212</v>
      </c>
      <c r="F31" s="215"/>
      <c r="G31" s="217" t="s">
        <v>3918</v>
      </c>
      <c r="H31" s="204"/>
    </row>
    <row r="32" spans="2:8">
      <c r="B32" s="211" t="s">
        <v>3919</v>
      </c>
      <c r="C32" s="212" t="s">
        <v>3920</v>
      </c>
      <c r="D32" s="213" t="s">
        <v>2143</v>
      </c>
      <c r="E32" s="214" t="s">
        <v>1943</v>
      </c>
      <c r="F32" s="215"/>
      <c r="G32" s="217" t="s">
        <v>3921</v>
      </c>
      <c r="H32" s="204"/>
    </row>
    <row r="33" spans="2:8" ht="60">
      <c r="B33" s="211" t="s">
        <v>1381</v>
      </c>
      <c r="C33" s="212" t="s">
        <v>3922</v>
      </c>
      <c r="D33" s="213" t="s">
        <v>1356</v>
      </c>
      <c r="E33" s="214" t="s">
        <v>1383</v>
      </c>
      <c r="F33" s="215"/>
      <c r="G33" s="217" t="s">
        <v>3923</v>
      </c>
      <c r="H33" s="204"/>
    </row>
    <row r="34" spans="2:8" ht="75">
      <c r="B34" s="211" t="s">
        <v>3290</v>
      </c>
      <c r="C34" s="212" t="s">
        <v>3924</v>
      </c>
      <c r="D34" s="213" t="s">
        <v>1962</v>
      </c>
      <c r="E34" s="214" t="s">
        <v>1890</v>
      </c>
      <c r="F34" s="215"/>
      <c r="G34" s="217" t="s">
        <v>3925</v>
      </c>
      <c r="H34" s="204"/>
    </row>
    <row r="35" spans="2:8" ht="60">
      <c r="B35" s="211" t="s">
        <v>1966</v>
      </c>
      <c r="C35" s="212" t="s">
        <v>3926</v>
      </c>
      <c r="D35" s="213" t="s">
        <v>1464</v>
      </c>
      <c r="E35" s="214" t="s">
        <v>1368</v>
      </c>
      <c r="F35" s="215"/>
      <c r="G35" s="217" t="s">
        <v>3690</v>
      </c>
      <c r="H35" s="204"/>
    </row>
    <row r="36" spans="2:8" ht="60">
      <c r="B36" s="211" t="s">
        <v>1969</v>
      </c>
      <c r="C36" s="212" t="s">
        <v>3927</v>
      </c>
      <c r="D36" s="213" t="s">
        <v>1464</v>
      </c>
      <c r="E36" s="214" t="s">
        <v>1368</v>
      </c>
      <c r="F36" s="215"/>
      <c r="G36" s="217" t="s">
        <v>3928</v>
      </c>
      <c r="H36" s="204"/>
    </row>
    <row r="37" spans="2:8">
      <c r="B37" s="211" t="s">
        <v>1972</v>
      </c>
      <c r="C37" s="212" t="s">
        <v>3929</v>
      </c>
      <c r="D37" s="213" t="s">
        <v>1464</v>
      </c>
      <c r="E37" s="214" t="s">
        <v>1368</v>
      </c>
      <c r="F37" s="215"/>
      <c r="G37" s="217" t="s">
        <v>3694</v>
      </c>
      <c r="H37" s="204"/>
    </row>
    <row r="38" spans="2:8" ht="90">
      <c r="B38" s="211" t="s">
        <v>1978</v>
      </c>
      <c r="C38" s="212" t="s">
        <v>3930</v>
      </c>
      <c r="D38" s="213" t="s">
        <v>1980</v>
      </c>
      <c r="E38" s="214" t="s">
        <v>1648</v>
      </c>
      <c r="F38" s="215"/>
      <c r="G38" s="217" t="s">
        <v>3931</v>
      </c>
      <c r="H38" s="204"/>
    </row>
    <row r="39" spans="2:8" ht="90">
      <c r="B39" s="211" t="s">
        <v>1982</v>
      </c>
      <c r="C39" s="212" t="s">
        <v>3932</v>
      </c>
      <c r="D39" s="213" t="s">
        <v>1980</v>
      </c>
      <c r="E39" s="214" t="s">
        <v>1648</v>
      </c>
      <c r="F39" s="215"/>
      <c r="G39" s="217" t="s">
        <v>3698</v>
      </c>
      <c r="H39" s="204"/>
    </row>
    <row r="40" spans="2:8" ht="90">
      <c r="B40" s="211" t="s">
        <v>1985</v>
      </c>
      <c r="C40" s="212" t="s">
        <v>3933</v>
      </c>
      <c r="D40" s="213" t="s">
        <v>1980</v>
      </c>
      <c r="E40" s="214" t="s">
        <v>1648</v>
      </c>
      <c r="F40" s="215"/>
      <c r="G40" s="217" t="s">
        <v>3934</v>
      </c>
      <c r="H40" s="204"/>
    </row>
    <row r="41" spans="2:8" ht="90">
      <c r="B41" s="211" t="s">
        <v>1988</v>
      </c>
      <c r="C41" s="212" t="s">
        <v>3935</v>
      </c>
      <c r="D41" s="213" t="s">
        <v>1980</v>
      </c>
      <c r="E41" s="214" t="s">
        <v>1648</v>
      </c>
      <c r="F41" s="215"/>
      <c r="G41" s="217" t="s">
        <v>3702</v>
      </c>
      <c r="H41" s="204"/>
    </row>
    <row r="42" spans="2:8" ht="90">
      <c r="B42" s="211" t="s">
        <v>1991</v>
      </c>
      <c r="C42" s="212" t="s">
        <v>3936</v>
      </c>
      <c r="D42" s="213" t="s">
        <v>1980</v>
      </c>
      <c r="E42" s="214" t="s">
        <v>1648</v>
      </c>
      <c r="F42" s="215"/>
      <c r="G42" s="217" t="s">
        <v>3704</v>
      </c>
      <c r="H42" s="204"/>
    </row>
    <row r="43" spans="2:8" ht="75">
      <c r="B43" s="211" t="s">
        <v>1994</v>
      </c>
      <c r="C43" s="212" t="s">
        <v>3937</v>
      </c>
      <c r="D43" s="213" t="s">
        <v>1582</v>
      </c>
      <c r="E43" s="214" t="s">
        <v>1368</v>
      </c>
      <c r="F43" s="215"/>
      <c r="G43" s="217" t="s">
        <v>3938</v>
      </c>
      <c r="H43" s="204"/>
    </row>
    <row r="44" spans="2:8">
      <c r="B44" s="211" t="s">
        <v>1997</v>
      </c>
      <c r="C44" s="212" t="s">
        <v>3939</v>
      </c>
      <c r="D44" s="213" t="s">
        <v>1529</v>
      </c>
      <c r="E44" s="214" t="s">
        <v>1368</v>
      </c>
      <c r="F44" s="215"/>
      <c r="G44" s="217" t="s">
        <v>3509</v>
      </c>
      <c r="H44" s="204"/>
    </row>
    <row r="45" spans="2:8" ht="75">
      <c r="B45" s="211" t="s">
        <v>2539</v>
      </c>
      <c r="C45" s="212" t="s">
        <v>3940</v>
      </c>
      <c r="D45" s="213" t="s">
        <v>1582</v>
      </c>
      <c r="E45" s="214" t="s">
        <v>1648</v>
      </c>
      <c r="F45" s="215"/>
      <c r="G45" s="217" t="s">
        <v>3709</v>
      </c>
      <c r="H45" s="204"/>
    </row>
    <row r="46" spans="2:8" ht="75">
      <c r="B46" s="211" t="s">
        <v>1176</v>
      </c>
      <c r="C46" s="212" t="s">
        <v>3941</v>
      </c>
      <c r="D46" s="213" t="s">
        <v>2241</v>
      </c>
      <c r="E46" s="214" t="s">
        <v>1648</v>
      </c>
      <c r="F46" s="215"/>
      <c r="G46" s="217" t="s">
        <v>3711</v>
      </c>
      <c r="H46" s="204"/>
    </row>
    <row r="47" spans="2:8">
      <c r="B47" s="211" t="s">
        <v>1041</v>
      </c>
      <c r="C47" s="212" t="s">
        <v>3942</v>
      </c>
      <c r="D47" s="213" t="s">
        <v>1387</v>
      </c>
      <c r="E47" s="214" t="s">
        <v>1388</v>
      </c>
      <c r="F47" s="215"/>
      <c r="G47" s="217"/>
      <c r="H47" s="204"/>
    </row>
    <row r="48" spans="2:8" ht="75">
      <c r="B48" s="211" t="s">
        <v>2574</v>
      </c>
      <c r="C48" s="212" t="s">
        <v>3943</v>
      </c>
      <c r="D48" s="213" t="s">
        <v>1389</v>
      </c>
      <c r="E48" s="214" t="s">
        <v>2415</v>
      </c>
      <c r="F48" s="215"/>
      <c r="G48" s="217" t="s">
        <v>3714</v>
      </c>
      <c r="H48" s="204"/>
    </row>
    <row r="49" spans="1:8" ht="75">
      <c r="B49" s="211" t="s">
        <v>2576</v>
      </c>
      <c r="C49" s="212" t="s">
        <v>3944</v>
      </c>
      <c r="D49" s="213" t="s">
        <v>1389</v>
      </c>
      <c r="E49" s="214" t="s">
        <v>2415</v>
      </c>
      <c r="F49" s="215"/>
      <c r="G49" s="217" t="s">
        <v>3716</v>
      </c>
      <c r="H49" s="204"/>
    </row>
    <row r="50" spans="1:8" ht="45">
      <c r="B50" s="211" t="s">
        <v>2578</v>
      </c>
      <c r="C50" s="212" t="s">
        <v>3945</v>
      </c>
      <c r="D50" s="213" t="s">
        <v>1389</v>
      </c>
      <c r="E50" s="214" t="s">
        <v>1368</v>
      </c>
      <c r="F50" s="215"/>
      <c r="G50" s="217" t="s">
        <v>3718</v>
      </c>
      <c r="H50" s="204"/>
    </row>
    <row r="51" spans="1:8" ht="75">
      <c r="B51" s="211" t="s">
        <v>2580</v>
      </c>
      <c r="C51" s="212" t="s">
        <v>3946</v>
      </c>
      <c r="D51" s="213" t="s">
        <v>1389</v>
      </c>
      <c r="E51" s="214" t="s">
        <v>1648</v>
      </c>
      <c r="F51" s="215"/>
      <c r="G51" s="217" t="s">
        <v>3720</v>
      </c>
      <c r="H51" s="204"/>
    </row>
    <row r="52" spans="1:8" ht="75">
      <c r="B52" s="211" t="s">
        <v>2582</v>
      </c>
      <c r="C52" s="212" t="s">
        <v>3947</v>
      </c>
      <c r="D52" s="213" t="s">
        <v>1389</v>
      </c>
      <c r="E52" s="214" t="s">
        <v>1648</v>
      </c>
      <c r="F52" s="215"/>
      <c r="G52" s="217" t="s">
        <v>3722</v>
      </c>
      <c r="H52" s="204"/>
    </row>
    <row r="53" spans="1:8" ht="75">
      <c r="B53" s="211" t="s">
        <v>2584</v>
      </c>
      <c r="C53" s="212" t="s">
        <v>3948</v>
      </c>
      <c r="D53" s="213" t="s">
        <v>1389</v>
      </c>
      <c r="E53" s="214" t="s">
        <v>1648</v>
      </c>
      <c r="F53" s="215"/>
      <c r="G53" s="217" t="s">
        <v>3724</v>
      </c>
      <c r="H53" s="204"/>
    </row>
    <row r="54" spans="1:8" ht="75">
      <c r="B54" s="211" t="s">
        <v>2586</v>
      </c>
      <c r="C54" s="212" t="s">
        <v>3949</v>
      </c>
      <c r="D54" s="213" t="s">
        <v>1389</v>
      </c>
      <c r="E54" s="214" t="s">
        <v>1648</v>
      </c>
      <c r="F54" s="215"/>
      <c r="G54" s="217" t="s">
        <v>3726</v>
      </c>
      <c r="H54" s="204"/>
    </row>
    <row r="55" spans="1:8" ht="75">
      <c r="B55" s="211" t="s">
        <v>2588</v>
      </c>
      <c r="C55" s="212" t="s">
        <v>3950</v>
      </c>
      <c r="D55" s="213" t="s">
        <v>1389</v>
      </c>
      <c r="E55" s="214" t="s">
        <v>1648</v>
      </c>
      <c r="F55" s="215"/>
      <c r="G55" s="217" t="s">
        <v>3728</v>
      </c>
      <c r="H55" s="204"/>
    </row>
    <row r="56" spans="1:8" ht="45">
      <c r="B56" s="211" t="s">
        <v>2590</v>
      </c>
      <c r="C56" s="212" t="s">
        <v>3951</v>
      </c>
      <c r="D56" s="213" t="s">
        <v>1389</v>
      </c>
      <c r="E56" s="214" t="s">
        <v>1368</v>
      </c>
      <c r="F56" s="215"/>
      <c r="G56" s="217" t="s">
        <v>3520</v>
      </c>
      <c r="H56" s="204"/>
    </row>
    <row r="57" spans="1:8" ht="45">
      <c r="B57" s="211" t="s">
        <v>2592</v>
      </c>
      <c r="C57" s="212" t="s">
        <v>3952</v>
      </c>
      <c r="D57" s="213" t="s">
        <v>1389</v>
      </c>
      <c r="E57" s="214" t="s">
        <v>1368</v>
      </c>
      <c r="F57" s="215"/>
      <c r="G57" s="217" t="s">
        <v>3523</v>
      </c>
      <c r="H57" s="204"/>
    </row>
    <row r="58" spans="1:8">
      <c r="B58" s="211" t="s">
        <v>420</v>
      </c>
      <c r="C58" s="212" t="s">
        <v>3953</v>
      </c>
      <c r="D58" s="213">
        <v>14</v>
      </c>
      <c r="E58" s="214" t="s">
        <v>3874</v>
      </c>
      <c r="F58" s="215"/>
      <c r="G58" s="217" t="s">
        <v>3875</v>
      </c>
      <c r="H58" s="204"/>
    </row>
    <row r="59" spans="1:8" ht="17.25" thickBot="1">
      <c r="B59" s="211" t="s">
        <v>421</v>
      </c>
      <c r="C59" s="212" t="s">
        <v>3954</v>
      </c>
      <c r="D59" s="213">
        <v>6</v>
      </c>
      <c r="E59" s="214" t="s">
        <v>3877</v>
      </c>
      <c r="F59" s="215"/>
      <c r="G59" s="217" t="s">
        <v>3875</v>
      </c>
      <c r="H59" s="204"/>
    </row>
    <row r="60" spans="1:8" s="44" customFormat="1" ht="20.100000000000001" customHeight="1" thickBot="1">
      <c r="A60" s="8"/>
      <c r="B60" s="201" t="s">
        <v>2249</v>
      </c>
      <c r="C60" s="202"/>
      <c r="D60" s="202"/>
      <c r="E60" s="202"/>
      <c r="F60" s="202"/>
      <c r="G60" s="203"/>
      <c r="H60" s="204"/>
    </row>
    <row r="61" spans="1:8" ht="30">
      <c r="B61" s="205" t="s">
        <v>1179</v>
      </c>
      <c r="C61" s="206" t="s">
        <v>3955</v>
      </c>
      <c r="D61" s="207" t="s">
        <v>1367</v>
      </c>
      <c r="E61" s="208" t="s">
        <v>1368</v>
      </c>
      <c r="F61" s="209"/>
      <c r="G61" s="210" t="s">
        <v>2286</v>
      </c>
      <c r="H61" s="204"/>
    </row>
    <row r="62" spans="1:8" ht="17.25" thickBot="1">
      <c r="B62" s="211" t="s">
        <v>1180</v>
      </c>
      <c r="C62" s="212" t="s">
        <v>3956</v>
      </c>
      <c r="D62" s="213" t="s">
        <v>2251</v>
      </c>
      <c r="E62" s="214" t="s">
        <v>1388</v>
      </c>
      <c r="F62" s="215"/>
      <c r="G62" s="217"/>
      <c r="H62" s="204"/>
    </row>
    <row r="63" spans="1:8" ht="20.100000000000001" customHeight="1">
      <c r="B63" s="224"/>
      <c r="C63" s="224"/>
      <c r="D63" s="225"/>
      <c r="E63" s="226"/>
      <c r="F63" s="226"/>
      <c r="G63" s="224"/>
      <c r="H63"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1">
    <outlinePr summaryBelow="0"/>
    <pageSetUpPr fitToPage="1"/>
  </sheetPr>
  <dimension ref="A1:H110"/>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359" t="s">
        <v>353</v>
      </c>
      <c r="C2" s="360"/>
      <c r="D2" s="360"/>
      <c r="E2" s="360"/>
      <c r="F2" s="360"/>
      <c r="G2" s="361"/>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17.25" thickBot="1">
      <c r="B5" s="205" t="s">
        <v>1168</v>
      </c>
      <c r="C5" s="206" t="s">
        <v>3957</v>
      </c>
      <c r="D5" s="207" t="s">
        <v>1367</v>
      </c>
      <c r="E5" s="208" t="s">
        <v>1908</v>
      </c>
      <c r="F5" s="209" t="s">
        <v>1939</v>
      </c>
      <c r="G5" s="210" t="s">
        <v>2227</v>
      </c>
      <c r="H5" s="204"/>
    </row>
    <row r="6" spans="1:8" s="44" customFormat="1" ht="20.100000000000001" customHeight="1" thickBot="1">
      <c r="A6" s="8"/>
      <c r="B6" s="201" t="s">
        <v>1910</v>
      </c>
      <c r="C6" s="202"/>
      <c r="D6" s="202"/>
      <c r="E6" s="202"/>
      <c r="F6" s="202"/>
      <c r="G6" s="203"/>
      <c r="H6" s="204"/>
    </row>
    <row r="7" spans="1:8" ht="75">
      <c r="B7" s="205" t="s">
        <v>2395</v>
      </c>
      <c r="C7" s="206" t="s">
        <v>3958</v>
      </c>
      <c r="D7" s="207" t="s">
        <v>1389</v>
      </c>
      <c r="E7" s="208" t="s">
        <v>1368</v>
      </c>
      <c r="F7" s="209"/>
      <c r="G7" s="210" t="s">
        <v>3959</v>
      </c>
      <c r="H7" s="204"/>
    </row>
    <row r="8" spans="1:8">
      <c r="B8" s="211" t="s">
        <v>3960</v>
      </c>
      <c r="C8" s="212" t="s">
        <v>3961</v>
      </c>
      <c r="D8" s="213" t="s">
        <v>2228</v>
      </c>
      <c r="E8" s="214" t="s">
        <v>1388</v>
      </c>
      <c r="F8" s="215" t="s">
        <v>1939</v>
      </c>
      <c r="G8" s="217" t="s">
        <v>3962</v>
      </c>
      <c r="H8" s="204"/>
    </row>
    <row r="9" spans="1:8" ht="30">
      <c r="B9" s="211" t="s">
        <v>2642</v>
      </c>
      <c r="C9" s="212" t="s">
        <v>3963</v>
      </c>
      <c r="D9" s="213" t="s">
        <v>2329</v>
      </c>
      <c r="E9" s="214" t="s">
        <v>1943</v>
      </c>
      <c r="F9" s="215"/>
      <c r="G9" s="217" t="s">
        <v>3964</v>
      </c>
      <c r="H9" s="204"/>
    </row>
    <row r="10" spans="1:8" ht="30">
      <c r="B10" s="211" t="s">
        <v>3965</v>
      </c>
      <c r="C10" s="212" t="s">
        <v>3966</v>
      </c>
      <c r="D10" s="213" t="s">
        <v>2326</v>
      </c>
      <c r="E10" s="214" t="s">
        <v>1943</v>
      </c>
      <c r="F10" s="215" t="s">
        <v>1939</v>
      </c>
      <c r="G10" s="217" t="s">
        <v>1639</v>
      </c>
      <c r="H10" s="204"/>
    </row>
    <row r="11" spans="1:8" ht="45">
      <c r="B11" s="211" t="s">
        <v>3967</v>
      </c>
      <c r="C11" s="212" t="s">
        <v>3968</v>
      </c>
      <c r="D11" s="213" t="s">
        <v>1362</v>
      </c>
      <c r="E11" s="214" t="s">
        <v>1943</v>
      </c>
      <c r="F11" s="215"/>
      <c r="G11" s="217" t="s">
        <v>3969</v>
      </c>
      <c r="H11" s="204"/>
    </row>
    <row r="12" spans="1:8" ht="45">
      <c r="B12" s="211" t="s">
        <v>3970</v>
      </c>
      <c r="C12" s="212" t="s">
        <v>3971</v>
      </c>
      <c r="D12" s="213" t="s">
        <v>1387</v>
      </c>
      <c r="E12" s="214" t="s">
        <v>1388</v>
      </c>
      <c r="F12" s="215"/>
      <c r="G12" s="217" t="s">
        <v>3972</v>
      </c>
      <c r="H12" s="204"/>
    </row>
    <row r="13" spans="1:8" ht="30">
      <c r="B13" s="211" t="s">
        <v>2306</v>
      </c>
      <c r="C13" s="212" t="s">
        <v>3973</v>
      </c>
      <c r="D13" s="213" t="s">
        <v>1426</v>
      </c>
      <c r="E13" s="214" t="s">
        <v>1388</v>
      </c>
      <c r="F13" s="215"/>
      <c r="G13" s="217" t="s">
        <v>2307</v>
      </c>
      <c r="H13" s="204"/>
    </row>
    <row r="14" spans="1:8" ht="75">
      <c r="B14" s="211" t="s">
        <v>2423</v>
      </c>
      <c r="C14" s="212" t="s">
        <v>3974</v>
      </c>
      <c r="D14" s="213" t="s">
        <v>2234</v>
      </c>
      <c r="E14" s="214" t="s">
        <v>1943</v>
      </c>
      <c r="F14" s="215"/>
      <c r="G14" s="217" t="s">
        <v>3975</v>
      </c>
      <c r="H14" s="204"/>
    </row>
    <row r="15" spans="1:8" ht="45">
      <c r="B15" s="211" t="s">
        <v>2426</v>
      </c>
      <c r="C15" s="212" t="s">
        <v>3976</v>
      </c>
      <c r="D15" s="213" t="s">
        <v>1356</v>
      </c>
      <c r="E15" s="214" t="s">
        <v>1943</v>
      </c>
      <c r="F15" s="215"/>
      <c r="G15" s="217" t="s">
        <v>3371</v>
      </c>
      <c r="H15" s="204"/>
    </row>
    <row r="16" spans="1:8" ht="75">
      <c r="B16" s="211" t="s">
        <v>480</v>
      </c>
      <c r="C16" s="212" t="s">
        <v>3977</v>
      </c>
      <c r="D16" s="213" t="s">
        <v>1356</v>
      </c>
      <c r="E16" s="214" t="s">
        <v>1943</v>
      </c>
      <c r="F16" s="215"/>
      <c r="G16" s="217" t="s">
        <v>3978</v>
      </c>
      <c r="H16" s="204"/>
    </row>
    <row r="17" spans="2:8" ht="105">
      <c r="B17" s="211" t="s">
        <v>615</v>
      </c>
      <c r="C17" s="212" t="s">
        <v>3979</v>
      </c>
      <c r="D17" s="213" t="s">
        <v>2235</v>
      </c>
      <c r="E17" s="214" t="s">
        <v>1943</v>
      </c>
      <c r="F17" s="215"/>
      <c r="G17" s="217" t="s">
        <v>3980</v>
      </c>
      <c r="H17" s="204"/>
    </row>
    <row r="18" spans="2:8" ht="45">
      <c r="B18" s="211" t="s">
        <v>3981</v>
      </c>
      <c r="C18" s="212" t="s">
        <v>3982</v>
      </c>
      <c r="D18" s="213" t="s">
        <v>2235</v>
      </c>
      <c r="E18" s="214" t="s">
        <v>1943</v>
      </c>
      <c r="F18" s="215"/>
      <c r="G18" s="217" t="s">
        <v>3983</v>
      </c>
      <c r="H18" s="204"/>
    </row>
    <row r="19" spans="2:8" ht="45">
      <c r="B19" s="211" t="s">
        <v>3984</v>
      </c>
      <c r="C19" s="212" t="s">
        <v>3985</v>
      </c>
      <c r="D19" s="213" t="s">
        <v>1362</v>
      </c>
      <c r="E19" s="214" t="s">
        <v>1388</v>
      </c>
      <c r="F19" s="215"/>
      <c r="G19" s="217" t="s">
        <v>2311</v>
      </c>
      <c r="H19" s="204"/>
    </row>
    <row r="20" spans="2:8" ht="45">
      <c r="B20" s="211" t="s">
        <v>3986</v>
      </c>
      <c r="C20" s="212" t="s">
        <v>3987</v>
      </c>
      <c r="D20" s="213" t="s">
        <v>1387</v>
      </c>
      <c r="E20" s="214" t="s">
        <v>1388</v>
      </c>
      <c r="F20" s="215"/>
      <c r="G20" s="217" t="s">
        <v>2312</v>
      </c>
      <c r="H20" s="204"/>
    </row>
    <row r="21" spans="2:8" ht="45">
      <c r="B21" s="211" t="s">
        <v>3988</v>
      </c>
      <c r="C21" s="212" t="s">
        <v>3989</v>
      </c>
      <c r="D21" s="213" t="s">
        <v>1387</v>
      </c>
      <c r="E21" s="214" t="s">
        <v>1388</v>
      </c>
      <c r="F21" s="215"/>
      <c r="G21" s="217" t="s">
        <v>2313</v>
      </c>
      <c r="H21" s="204"/>
    </row>
    <row r="22" spans="2:8" ht="45">
      <c r="B22" s="211" t="s">
        <v>3990</v>
      </c>
      <c r="C22" s="212" t="s">
        <v>3991</v>
      </c>
      <c r="D22" s="213" t="s">
        <v>1426</v>
      </c>
      <c r="E22" s="214" t="s">
        <v>1388</v>
      </c>
      <c r="F22" s="215"/>
      <c r="G22" s="217" t="s">
        <v>2314</v>
      </c>
      <c r="H22" s="204"/>
    </row>
    <row r="23" spans="2:8" ht="60">
      <c r="B23" s="211" t="s">
        <v>3992</v>
      </c>
      <c r="C23" s="212" t="s">
        <v>3993</v>
      </c>
      <c r="D23" s="213" t="s">
        <v>1367</v>
      </c>
      <c r="E23" s="214" t="s">
        <v>1368</v>
      </c>
      <c r="F23" s="215"/>
      <c r="G23" s="217" t="s">
        <v>2315</v>
      </c>
      <c r="H23" s="204"/>
    </row>
    <row r="24" spans="2:8" ht="45">
      <c r="B24" s="211" t="s">
        <v>3994</v>
      </c>
      <c r="C24" s="212" t="s">
        <v>3995</v>
      </c>
      <c r="D24" s="213" t="s">
        <v>1397</v>
      </c>
      <c r="E24" s="214" t="s">
        <v>1388</v>
      </c>
      <c r="F24" s="215"/>
      <c r="G24" s="217" t="s">
        <v>2316</v>
      </c>
      <c r="H24" s="204"/>
    </row>
    <row r="25" spans="2:8" ht="45">
      <c r="B25" s="211" t="s">
        <v>3996</v>
      </c>
      <c r="C25" s="212" t="s">
        <v>3997</v>
      </c>
      <c r="D25" s="213" t="s">
        <v>1464</v>
      </c>
      <c r="E25" s="214" t="s">
        <v>1388</v>
      </c>
      <c r="F25" s="215"/>
      <c r="G25" s="217" t="s">
        <v>2317</v>
      </c>
      <c r="H25" s="204"/>
    </row>
    <row r="26" spans="2:8" ht="45">
      <c r="B26" s="211" t="s">
        <v>3998</v>
      </c>
      <c r="C26" s="212" t="s">
        <v>3999</v>
      </c>
      <c r="D26" s="213" t="s">
        <v>2238</v>
      </c>
      <c r="E26" s="214" t="s">
        <v>1388</v>
      </c>
      <c r="F26" s="215"/>
      <c r="G26" s="217" t="s">
        <v>2318</v>
      </c>
      <c r="H26" s="204"/>
    </row>
    <row r="27" spans="2:8" ht="45">
      <c r="B27" s="211" t="s">
        <v>351</v>
      </c>
      <c r="C27" s="212" t="s">
        <v>4000</v>
      </c>
      <c r="D27" s="213" t="s">
        <v>1426</v>
      </c>
      <c r="E27" s="214" t="s">
        <v>1388</v>
      </c>
      <c r="F27" s="215"/>
      <c r="G27" s="217" t="s">
        <v>2319</v>
      </c>
      <c r="H27" s="204"/>
    </row>
    <row r="28" spans="2:8" ht="45">
      <c r="B28" s="211" t="s">
        <v>4001</v>
      </c>
      <c r="C28" s="212" t="s">
        <v>4002</v>
      </c>
      <c r="D28" s="213" t="s">
        <v>2239</v>
      </c>
      <c r="E28" s="214" t="s">
        <v>1388</v>
      </c>
      <c r="F28" s="215"/>
      <c r="G28" s="217" t="s">
        <v>2320</v>
      </c>
      <c r="H28" s="204"/>
    </row>
    <row r="29" spans="2:8" ht="45">
      <c r="B29" s="211" t="s">
        <v>4003</v>
      </c>
      <c r="C29" s="212" t="s">
        <v>4004</v>
      </c>
      <c r="D29" s="213" t="s">
        <v>1531</v>
      </c>
      <c r="E29" s="214" t="s">
        <v>1388</v>
      </c>
      <c r="F29" s="215"/>
      <c r="G29" s="217" t="s">
        <v>2321</v>
      </c>
      <c r="H29" s="204"/>
    </row>
    <row r="30" spans="2:8" ht="45">
      <c r="B30" s="211" t="s">
        <v>2322</v>
      </c>
      <c r="C30" s="212" t="s">
        <v>4005</v>
      </c>
      <c r="D30" s="213" t="s">
        <v>1531</v>
      </c>
      <c r="E30" s="214" t="s">
        <v>1388</v>
      </c>
      <c r="F30" s="215"/>
      <c r="G30" s="217" t="s">
        <v>2323</v>
      </c>
      <c r="H30" s="204"/>
    </row>
    <row r="31" spans="2:8">
      <c r="B31" s="211" t="s">
        <v>2461</v>
      </c>
      <c r="C31" s="212" t="s">
        <v>4006</v>
      </c>
      <c r="D31" s="213" t="s">
        <v>2275</v>
      </c>
      <c r="E31" s="214" t="s">
        <v>1388</v>
      </c>
      <c r="F31" s="215"/>
      <c r="G31" s="229" t="s">
        <v>2324</v>
      </c>
      <c r="H31" s="204"/>
    </row>
    <row r="32" spans="2:8">
      <c r="B32" s="211" t="s">
        <v>2463</v>
      </c>
      <c r="C32" s="212" t="s">
        <v>4007</v>
      </c>
      <c r="D32" s="213" t="s">
        <v>2275</v>
      </c>
      <c r="E32" s="214" t="s">
        <v>1388</v>
      </c>
      <c r="F32" s="215"/>
      <c r="G32" s="230"/>
      <c r="H32" s="204"/>
    </row>
    <row r="33" spans="2:8" ht="17.25" thickBot="1">
      <c r="B33" s="211" t="s">
        <v>2465</v>
      </c>
      <c r="C33" s="212" t="s">
        <v>4008</v>
      </c>
      <c r="D33" s="213" t="s">
        <v>2275</v>
      </c>
      <c r="E33" s="214" t="s">
        <v>1388</v>
      </c>
      <c r="F33" s="215"/>
      <c r="G33" s="258"/>
      <c r="H33" s="204"/>
    </row>
    <row r="34" spans="2:8" ht="20.100000000000001" customHeight="1" thickBot="1">
      <c r="B34" s="201" t="s">
        <v>1934</v>
      </c>
      <c r="C34" s="202"/>
      <c r="D34" s="202"/>
      <c r="E34" s="202"/>
      <c r="F34" s="202"/>
      <c r="G34" s="203"/>
      <c r="H34" s="204"/>
    </row>
    <row r="35" spans="2:8" ht="75">
      <c r="B35" s="211" t="s">
        <v>515</v>
      </c>
      <c r="C35" s="212" t="s">
        <v>4009</v>
      </c>
      <c r="D35" s="213" t="s">
        <v>1367</v>
      </c>
      <c r="E35" s="214" t="s">
        <v>1368</v>
      </c>
      <c r="F35" s="215" t="s">
        <v>1886</v>
      </c>
      <c r="G35" s="217" t="s">
        <v>4010</v>
      </c>
      <c r="H35" s="204"/>
    </row>
    <row r="36" spans="2:8" ht="60">
      <c r="B36" s="211" t="s">
        <v>4011</v>
      </c>
      <c r="C36" s="212" t="s">
        <v>4012</v>
      </c>
      <c r="D36" s="213" t="s">
        <v>1367</v>
      </c>
      <c r="E36" s="214" t="s">
        <v>1368</v>
      </c>
      <c r="F36" s="215" t="s">
        <v>1886</v>
      </c>
      <c r="G36" s="217" t="s">
        <v>4013</v>
      </c>
      <c r="H36" s="204"/>
    </row>
    <row r="37" spans="2:8" ht="30">
      <c r="B37" s="211" t="s">
        <v>3245</v>
      </c>
      <c r="C37" s="212" t="s">
        <v>4014</v>
      </c>
      <c r="D37" s="213">
        <v>1</v>
      </c>
      <c r="E37" s="214" t="s">
        <v>1368</v>
      </c>
      <c r="F37" s="215" t="s">
        <v>1886</v>
      </c>
      <c r="G37" s="217" t="s">
        <v>4015</v>
      </c>
      <c r="H37" s="204"/>
    </row>
    <row r="38" spans="2:8" ht="45">
      <c r="B38" s="211" t="s">
        <v>818</v>
      </c>
      <c r="C38" s="212" t="s">
        <v>4016</v>
      </c>
      <c r="D38" s="213">
        <v>1</v>
      </c>
      <c r="E38" s="214" t="s">
        <v>1368</v>
      </c>
      <c r="F38" s="215" t="s">
        <v>1886</v>
      </c>
      <c r="G38" s="217" t="s">
        <v>4017</v>
      </c>
      <c r="H38" s="204"/>
    </row>
    <row r="39" spans="2:8" ht="60">
      <c r="B39" s="211" t="s">
        <v>3252</v>
      </c>
      <c r="C39" s="212" t="s">
        <v>4018</v>
      </c>
      <c r="D39" s="213" t="s">
        <v>2329</v>
      </c>
      <c r="E39" s="214" t="s">
        <v>1885</v>
      </c>
      <c r="F39" s="215" t="s">
        <v>1886</v>
      </c>
      <c r="G39" s="217" t="s">
        <v>4019</v>
      </c>
      <c r="H39" s="204"/>
    </row>
    <row r="40" spans="2:8" ht="45">
      <c r="B40" s="211" t="s">
        <v>4020</v>
      </c>
      <c r="C40" s="212" t="s">
        <v>4021</v>
      </c>
      <c r="D40" s="213" t="s">
        <v>2228</v>
      </c>
      <c r="E40" s="214" t="s">
        <v>1388</v>
      </c>
      <c r="F40" s="215"/>
      <c r="G40" s="217" t="s">
        <v>4022</v>
      </c>
      <c r="H40" s="204"/>
    </row>
    <row r="41" spans="2:8" ht="45">
      <c r="B41" s="211" t="s">
        <v>4023</v>
      </c>
      <c r="C41" s="212" t="s">
        <v>4024</v>
      </c>
      <c r="D41" s="213" t="s">
        <v>1526</v>
      </c>
      <c r="E41" s="214" t="s">
        <v>1943</v>
      </c>
      <c r="F41" s="215"/>
      <c r="G41" s="217" t="s">
        <v>4025</v>
      </c>
      <c r="H41" s="204"/>
    </row>
    <row r="42" spans="2:8" ht="45">
      <c r="B42" s="211" t="s">
        <v>4026</v>
      </c>
      <c r="C42" s="212" t="s">
        <v>4027</v>
      </c>
      <c r="D42" s="213" t="s">
        <v>2234</v>
      </c>
      <c r="E42" s="214" t="s">
        <v>1357</v>
      </c>
      <c r="F42" s="215"/>
      <c r="G42" s="217" t="s">
        <v>4028</v>
      </c>
      <c r="H42" s="204"/>
    </row>
    <row r="43" spans="2:8" ht="45">
      <c r="B43" s="211" t="s">
        <v>1040</v>
      </c>
      <c r="C43" s="212" t="s">
        <v>4029</v>
      </c>
      <c r="D43" s="213" t="s">
        <v>2239</v>
      </c>
      <c r="E43" s="214" t="s">
        <v>1383</v>
      </c>
      <c r="F43" s="215"/>
      <c r="G43" s="217" t="s">
        <v>4030</v>
      </c>
      <c r="H43" s="204"/>
    </row>
    <row r="44" spans="2:8" ht="45">
      <c r="B44" s="211" t="s">
        <v>4031</v>
      </c>
      <c r="C44" s="212" t="s">
        <v>4032</v>
      </c>
      <c r="D44" s="213" t="s">
        <v>1589</v>
      </c>
      <c r="E44" s="214" t="s">
        <v>1368</v>
      </c>
      <c r="F44" s="215"/>
      <c r="G44" s="217" t="s">
        <v>4033</v>
      </c>
      <c r="H44" s="204"/>
    </row>
    <row r="45" spans="2:8" ht="90">
      <c r="B45" s="211" t="s">
        <v>2495</v>
      </c>
      <c r="C45" s="212" t="s">
        <v>4034</v>
      </c>
      <c r="D45" s="213" t="s">
        <v>1367</v>
      </c>
      <c r="E45" s="214" t="s">
        <v>1368</v>
      </c>
      <c r="F45" s="215"/>
      <c r="G45" s="217" t="s">
        <v>4035</v>
      </c>
      <c r="H45" s="204"/>
    </row>
    <row r="46" spans="2:8" ht="105">
      <c r="B46" s="211" t="s">
        <v>1941</v>
      </c>
      <c r="C46" s="212" t="s">
        <v>4036</v>
      </c>
      <c r="D46" s="213" t="s">
        <v>1432</v>
      </c>
      <c r="E46" s="214" t="s">
        <v>1943</v>
      </c>
      <c r="F46" s="215" t="s">
        <v>1886</v>
      </c>
      <c r="G46" s="217" t="s">
        <v>4037</v>
      </c>
      <c r="H46" s="204"/>
    </row>
    <row r="47" spans="2:8" ht="75">
      <c r="B47" s="211" t="s">
        <v>1946</v>
      </c>
      <c r="C47" s="212" t="s">
        <v>4038</v>
      </c>
      <c r="D47" s="213" t="s">
        <v>1362</v>
      </c>
      <c r="E47" s="214" t="s">
        <v>1388</v>
      </c>
      <c r="F47" s="215"/>
      <c r="G47" s="217" t="s">
        <v>4039</v>
      </c>
      <c r="H47" s="204"/>
    </row>
    <row r="48" spans="2:8" ht="105">
      <c r="B48" s="211" t="s">
        <v>1949</v>
      </c>
      <c r="C48" s="212" t="s">
        <v>4040</v>
      </c>
      <c r="D48" s="213" t="s">
        <v>1387</v>
      </c>
      <c r="E48" s="214" t="s">
        <v>1388</v>
      </c>
      <c r="F48" s="215"/>
      <c r="G48" s="217" t="s">
        <v>4041</v>
      </c>
      <c r="H48" s="204"/>
    </row>
    <row r="49" spans="2:8" ht="105">
      <c r="B49" s="211" t="s">
        <v>1953</v>
      </c>
      <c r="C49" s="212" t="s">
        <v>4042</v>
      </c>
      <c r="D49" s="213" t="s">
        <v>1387</v>
      </c>
      <c r="E49" s="214" t="s">
        <v>1388</v>
      </c>
      <c r="F49" s="215"/>
      <c r="G49" s="217" t="s">
        <v>4043</v>
      </c>
      <c r="H49" s="204"/>
    </row>
    <row r="50" spans="2:8" ht="195">
      <c r="B50" s="211" t="s">
        <v>3757</v>
      </c>
      <c r="C50" s="212" t="s">
        <v>4044</v>
      </c>
      <c r="D50" s="213" t="s">
        <v>1367</v>
      </c>
      <c r="E50" s="214" t="s">
        <v>1368</v>
      </c>
      <c r="F50" s="215"/>
      <c r="G50" s="217" t="s">
        <v>4045</v>
      </c>
      <c r="H50" s="204"/>
    </row>
    <row r="51" spans="2:8" ht="105">
      <c r="B51" s="211" t="s">
        <v>620</v>
      </c>
      <c r="C51" s="212" t="s">
        <v>4046</v>
      </c>
      <c r="D51" s="213" t="s">
        <v>1432</v>
      </c>
      <c r="E51" s="214" t="s">
        <v>1943</v>
      </c>
      <c r="F51" s="215"/>
      <c r="G51" s="217" t="s">
        <v>4047</v>
      </c>
      <c r="H51" s="204"/>
    </row>
    <row r="52" spans="2:8" ht="105">
      <c r="B52" s="211" t="s">
        <v>1958</v>
      </c>
      <c r="C52" s="212" t="s">
        <v>4048</v>
      </c>
      <c r="D52" s="213" t="s">
        <v>1525</v>
      </c>
      <c r="E52" s="214" t="s">
        <v>1943</v>
      </c>
      <c r="F52" s="215"/>
      <c r="G52" s="217" t="s">
        <v>4049</v>
      </c>
      <c r="H52" s="204"/>
    </row>
    <row r="53" spans="2:8" ht="30">
      <c r="B53" s="211" t="s">
        <v>2514</v>
      </c>
      <c r="C53" s="212" t="s">
        <v>4050</v>
      </c>
      <c r="D53" s="213" t="s">
        <v>1531</v>
      </c>
      <c r="E53" s="214" t="s">
        <v>1388</v>
      </c>
      <c r="F53" s="215"/>
      <c r="G53" s="217" t="s">
        <v>4051</v>
      </c>
      <c r="H53" s="204"/>
    </row>
    <row r="54" spans="2:8" ht="105">
      <c r="B54" s="211" t="s">
        <v>1381</v>
      </c>
      <c r="C54" s="212" t="s">
        <v>4052</v>
      </c>
      <c r="D54" s="213" t="s">
        <v>1962</v>
      </c>
      <c r="E54" s="214" t="s">
        <v>1383</v>
      </c>
      <c r="F54" s="215"/>
      <c r="G54" s="217" t="s">
        <v>4053</v>
      </c>
      <c r="H54" s="204"/>
    </row>
    <row r="55" spans="2:8" ht="120">
      <c r="B55" s="211" t="s">
        <v>1966</v>
      </c>
      <c r="C55" s="212" t="s">
        <v>4054</v>
      </c>
      <c r="D55" s="213" t="s">
        <v>1464</v>
      </c>
      <c r="E55" s="214" t="s">
        <v>1368</v>
      </c>
      <c r="F55" s="215"/>
      <c r="G55" s="217" t="s">
        <v>4055</v>
      </c>
      <c r="H55" s="204"/>
    </row>
    <row r="56" spans="2:8" ht="120">
      <c r="B56" s="211" t="s">
        <v>1969</v>
      </c>
      <c r="C56" s="212" t="s">
        <v>4056</v>
      </c>
      <c r="D56" s="213" t="s">
        <v>1464</v>
      </c>
      <c r="E56" s="214" t="s">
        <v>1368</v>
      </c>
      <c r="F56" s="215"/>
      <c r="G56" s="217" t="s">
        <v>4057</v>
      </c>
      <c r="H56" s="204"/>
    </row>
    <row r="57" spans="2:8" ht="75">
      <c r="B57" s="211" t="s">
        <v>1972</v>
      </c>
      <c r="C57" s="212" t="s">
        <v>4058</v>
      </c>
      <c r="D57" s="213" t="s">
        <v>1464</v>
      </c>
      <c r="E57" s="214" t="s">
        <v>1368</v>
      </c>
      <c r="F57" s="215"/>
      <c r="G57" s="217" t="s">
        <v>4059</v>
      </c>
      <c r="H57" s="204"/>
    </row>
    <row r="58" spans="2:8" ht="165">
      <c r="B58" s="211" t="s">
        <v>1978</v>
      </c>
      <c r="C58" s="212" t="s">
        <v>4060</v>
      </c>
      <c r="D58" s="213" t="s">
        <v>1980</v>
      </c>
      <c r="E58" s="214" t="s">
        <v>1648</v>
      </c>
      <c r="F58" s="215"/>
      <c r="G58" s="217" t="s">
        <v>4061</v>
      </c>
      <c r="H58" s="204"/>
    </row>
    <row r="59" spans="2:8" ht="165">
      <c r="B59" s="211" t="s">
        <v>1982</v>
      </c>
      <c r="C59" s="212" t="s">
        <v>4062</v>
      </c>
      <c r="D59" s="213" t="s">
        <v>1980</v>
      </c>
      <c r="E59" s="214" t="s">
        <v>1648</v>
      </c>
      <c r="F59" s="215"/>
      <c r="G59" s="217" t="s">
        <v>4063</v>
      </c>
      <c r="H59" s="204"/>
    </row>
    <row r="60" spans="2:8" ht="165">
      <c r="B60" s="211" t="s">
        <v>1985</v>
      </c>
      <c r="C60" s="212" t="s">
        <v>4064</v>
      </c>
      <c r="D60" s="213" t="s">
        <v>1980</v>
      </c>
      <c r="E60" s="214" t="s">
        <v>1648</v>
      </c>
      <c r="F60" s="215"/>
      <c r="G60" s="217" t="s">
        <v>4065</v>
      </c>
      <c r="H60" s="204"/>
    </row>
    <row r="61" spans="2:8" ht="165">
      <c r="B61" s="211" t="s">
        <v>1988</v>
      </c>
      <c r="C61" s="212" t="s">
        <v>4066</v>
      </c>
      <c r="D61" s="213" t="s">
        <v>1980</v>
      </c>
      <c r="E61" s="214" t="s">
        <v>1648</v>
      </c>
      <c r="F61" s="215"/>
      <c r="G61" s="217" t="s">
        <v>4067</v>
      </c>
      <c r="H61" s="204"/>
    </row>
    <row r="62" spans="2:8" ht="165">
      <c r="B62" s="211" t="s">
        <v>1991</v>
      </c>
      <c r="C62" s="212" t="s">
        <v>4068</v>
      </c>
      <c r="D62" s="213" t="s">
        <v>1980</v>
      </c>
      <c r="E62" s="214" t="s">
        <v>1648</v>
      </c>
      <c r="F62" s="215"/>
      <c r="G62" s="217" t="s">
        <v>4069</v>
      </c>
      <c r="H62" s="204"/>
    </row>
    <row r="63" spans="2:8" ht="150">
      <c r="B63" s="211" t="s">
        <v>1994</v>
      </c>
      <c r="C63" s="212" t="s">
        <v>4070</v>
      </c>
      <c r="D63" s="213" t="s">
        <v>1582</v>
      </c>
      <c r="E63" s="214" t="s">
        <v>1368</v>
      </c>
      <c r="F63" s="215" t="s">
        <v>1886</v>
      </c>
      <c r="G63" s="217" t="s">
        <v>4071</v>
      </c>
      <c r="H63" s="204"/>
    </row>
    <row r="64" spans="2:8" ht="45">
      <c r="B64" s="211" t="s">
        <v>1997</v>
      </c>
      <c r="C64" s="212" t="s">
        <v>4072</v>
      </c>
      <c r="D64" s="213" t="s">
        <v>1529</v>
      </c>
      <c r="E64" s="214" t="s">
        <v>2084</v>
      </c>
      <c r="F64" s="215"/>
      <c r="G64" s="217" t="s">
        <v>4073</v>
      </c>
      <c r="H64" s="204"/>
    </row>
    <row r="65" spans="1:8" ht="30">
      <c r="B65" s="211" t="s">
        <v>1041</v>
      </c>
      <c r="C65" s="212" t="s">
        <v>4074</v>
      </c>
      <c r="D65" s="213" t="s">
        <v>1387</v>
      </c>
      <c r="E65" s="214" t="s">
        <v>1388</v>
      </c>
      <c r="F65" s="215"/>
      <c r="G65" s="217" t="s">
        <v>4075</v>
      </c>
      <c r="H65" s="204"/>
    </row>
    <row r="66" spans="1:8" ht="135">
      <c r="B66" s="211" t="s">
        <v>2574</v>
      </c>
      <c r="C66" s="212" t="s">
        <v>4076</v>
      </c>
      <c r="D66" s="213" t="s">
        <v>1389</v>
      </c>
      <c r="E66" s="214" t="s">
        <v>2415</v>
      </c>
      <c r="F66" s="215"/>
      <c r="G66" s="217" t="s">
        <v>4077</v>
      </c>
      <c r="H66" s="204"/>
    </row>
    <row r="67" spans="1:8" ht="135">
      <c r="B67" s="211" t="s">
        <v>2576</v>
      </c>
      <c r="C67" s="212" t="s">
        <v>4078</v>
      </c>
      <c r="D67" s="213" t="s">
        <v>1389</v>
      </c>
      <c r="E67" s="214" t="s">
        <v>2415</v>
      </c>
      <c r="F67" s="215"/>
      <c r="G67" s="217" t="s">
        <v>4079</v>
      </c>
      <c r="H67" s="204"/>
    </row>
    <row r="68" spans="1:8" ht="90">
      <c r="B68" s="211" t="s">
        <v>2578</v>
      </c>
      <c r="C68" s="212" t="s">
        <v>4080</v>
      </c>
      <c r="D68" s="213" t="s">
        <v>1389</v>
      </c>
      <c r="E68" s="214" t="s">
        <v>1368</v>
      </c>
      <c r="F68" s="215"/>
      <c r="G68" s="217" t="s">
        <v>4081</v>
      </c>
      <c r="H68" s="204"/>
    </row>
    <row r="69" spans="1:8" ht="135">
      <c r="B69" s="211" t="s">
        <v>2580</v>
      </c>
      <c r="C69" s="212" t="s">
        <v>4082</v>
      </c>
      <c r="D69" s="213" t="s">
        <v>1389</v>
      </c>
      <c r="E69" s="214" t="s">
        <v>1648</v>
      </c>
      <c r="F69" s="215"/>
      <c r="G69" s="217" t="s">
        <v>4083</v>
      </c>
      <c r="H69" s="204"/>
    </row>
    <row r="70" spans="1:8" ht="135">
      <c r="B70" s="211" t="s">
        <v>2582</v>
      </c>
      <c r="C70" s="212" t="s">
        <v>4084</v>
      </c>
      <c r="D70" s="213" t="s">
        <v>1389</v>
      </c>
      <c r="E70" s="214" t="s">
        <v>1648</v>
      </c>
      <c r="F70" s="215"/>
      <c r="G70" s="217" t="s">
        <v>4085</v>
      </c>
      <c r="H70" s="204"/>
    </row>
    <row r="71" spans="1:8" ht="135">
      <c r="B71" s="211" t="s">
        <v>2584</v>
      </c>
      <c r="C71" s="212" t="s">
        <v>4086</v>
      </c>
      <c r="D71" s="213" t="s">
        <v>1389</v>
      </c>
      <c r="E71" s="214" t="s">
        <v>1648</v>
      </c>
      <c r="F71" s="215"/>
      <c r="G71" s="217" t="s">
        <v>4087</v>
      </c>
      <c r="H71" s="204"/>
    </row>
    <row r="72" spans="1:8" ht="135">
      <c r="B72" s="211" t="s">
        <v>2586</v>
      </c>
      <c r="C72" s="212" t="s">
        <v>4088</v>
      </c>
      <c r="D72" s="213" t="s">
        <v>1389</v>
      </c>
      <c r="E72" s="214" t="s">
        <v>1648</v>
      </c>
      <c r="F72" s="215"/>
      <c r="G72" s="217" t="s">
        <v>4089</v>
      </c>
      <c r="H72" s="204"/>
    </row>
    <row r="73" spans="1:8" ht="135">
      <c r="B73" s="211" t="s">
        <v>2588</v>
      </c>
      <c r="C73" s="212" t="s">
        <v>4090</v>
      </c>
      <c r="D73" s="213" t="s">
        <v>1389</v>
      </c>
      <c r="E73" s="214" t="s">
        <v>1648</v>
      </c>
      <c r="F73" s="215"/>
      <c r="G73" s="217" t="s">
        <v>4091</v>
      </c>
      <c r="H73" s="204"/>
    </row>
    <row r="74" spans="1:8" ht="75.75" thickBot="1">
      <c r="B74" s="211" t="s">
        <v>2590</v>
      </c>
      <c r="C74" s="212" t="s">
        <v>4092</v>
      </c>
      <c r="D74" s="213" t="s">
        <v>1389</v>
      </c>
      <c r="E74" s="214" t="s">
        <v>1368</v>
      </c>
      <c r="F74" s="215"/>
      <c r="G74" s="217" t="s">
        <v>4093</v>
      </c>
      <c r="H74" s="204"/>
    </row>
    <row r="75" spans="1:8" s="44" customFormat="1" ht="20.100000000000001" customHeight="1" thickBot="1">
      <c r="A75" s="8"/>
      <c r="B75" s="201" t="s">
        <v>2249</v>
      </c>
      <c r="C75" s="202"/>
      <c r="D75" s="202"/>
      <c r="E75" s="202"/>
      <c r="F75" s="202"/>
      <c r="G75" s="203"/>
      <c r="H75" s="204"/>
    </row>
    <row r="76" spans="1:8" ht="30">
      <c r="B76" s="205" t="s">
        <v>1179</v>
      </c>
      <c r="C76" s="206" t="s">
        <v>4094</v>
      </c>
      <c r="D76" s="207" t="s">
        <v>1367</v>
      </c>
      <c r="E76" s="208" t="s">
        <v>1368</v>
      </c>
      <c r="F76" s="209"/>
      <c r="G76" s="210" t="s">
        <v>2250</v>
      </c>
      <c r="H76" s="204"/>
    </row>
    <row r="77" spans="1:8" ht="17.25" thickBot="1">
      <c r="B77" s="211" t="s">
        <v>1180</v>
      </c>
      <c r="C77" s="212" t="s">
        <v>4095</v>
      </c>
      <c r="D77" s="213" t="s">
        <v>2251</v>
      </c>
      <c r="E77" s="214" t="s">
        <v>1388</v>
      </c>
      <c r="F77" s="215"/>
      <c r="G77" s="217"/>
      <c r="H77" s="204"/>
    </row>
    <row r="78" spans="1:8" s="44" customFormat="1" ht="20.100000000000001" customHeight="1" thickBot="1">
      <c r="A78" s="8"/>
      <c r="B78" s="201" t="s">
        <v>4096</v>
      </c>
      <c r="C78" s="202"/>
      <c r="D78" s="202"/>
      <c r="E78" s="202"/>
      <c r="F78" s="202"/>
      <c r="G78" s="203"/>
      <c r="H78" s="204"/>
    </row>
    <row r="79" spans="1:8" ht="105">
      <c r="B79" s="211" t="s">
        <v>4097</v>
      </c>
      <c r="C79" s="212" t="s">
        <v>4098</v>
      </c>
      <c r="D79" s="256" t="s">
        <v>1567</v>
      </c>
      <c r="E79" s="257" t="s">
        <v>1648</v>
      </c>
      <c r="F79" s="215"/>
      <c r="G79" s="217" t="s">
        <v>4099</v>
      </c>
      <c r="H79" s="204"/>
    </row>
    <row r="80" spans="1:8" ht="90">
      <c r="B80" s="211" t="s">
        <v>4100</v>
      </c>
      <c r="C80" s="212" t="s">
        <v>4101</v>
      </c>
      <c r="D80" s="213" t="s">
        <v>1525</v>
      </c>
      <c r="E80" s="214" t="s">
        <v>1943</v>
      </c>
      <c r="F80" s="215"/>
      <c r="G80" s="217" t="s">
        <v>4102</v>
      </c>
      <c r="H80" s="204"/>
    </row>
    <row r="81" spans="2:8" ht="225.75" thickBot="1">
      <c r="B81" s="211" t="s">
        <v>4103</v>
      </c>
      <c r="C81" s="212" t="s">
        <v>4104</v>
      </c>
      <c r="D81" s="213" t="s">
        <v>1582</v>
      </c>
      <c r="E81" s="214" t="s">
        <v>1648</v>
      </c>
      <c r="F81" s="215"/>
      <c r="G81" s="217" t="s">
        <v>4105</v>
      </c>
      <c r="H81" s="204"/>
    </row>
    <row r="82" spans="2:8">
      <c r="B82" s="272"/>
      <c r="C82" s="273"/>
      <c r="D82" s="274"/>
      <c r="E82" s="227"/>
      <c r="F82" s="227"/>
      <c r="G82" s="276"/>
      <c r="H82" s="277"/>
    </row>
    <row r="83" spans="2:8" ht="17.25" thickBot="1">
      <c r="B83" s="278"/>
      <c r="C83" s="279"/>
      <c r="D83" s="280"/>
      <c r="E83" s="281"/>
      <c r="F83" s="281"/>
      <c r="G83" s="283"/>
      <c r="H83" s="277"/>
    </row>
    <row r="84" spans="2:8" ht="18.75">
      <c r="B84" s="368" t="s">
        <v>2255</v>
      </c>
      <c r="C84" s="369"/>
      <c r="D84" s="369"/>
      <c r="E84" s="369"/>
      <c r="F84" s="369"/>
      <c r="G84" s="370"/>
      <c r="H84" s="204"/>
    </row>
    <row r="85" spans="2:8">
      <c r="B85" s="336" t="s">
        <v>4106</v>
      </c>
      <c r="C85" s="337"/>
      <c r="D85" s="337"/>
      <c r="E85" s="337"/>
      <c r="F85" s="337"/>
      <c r="G85" s="288"/>
      <c r="H85" s="204"/>
    </row>
    <row r="86" spans="2:8">
      <c r="B86" s="336" t="s">
        <v>2256</v>
      </c>
      <c r="C86" s="337"/>
      <c r="D86" s="337"/>
      <c r="E86" s="337"/>
      <c r="F86" s="337"/>
      <c r="G86" s="288"/>
      <c r="H86" s="204"/>
    </row>
    <row r="87" spans="2:8">
      <c r="B87" s="336" t="s">
        <v>2257</v>
      </c>
      <c r="C87" s="337"/>
      <c r="D87" s="337"/>
      <c r="E87" s="337"/>
      <c r="F87" s="337"/>
      <c r="G87" s="288"/>
      <c r="H87" s="204"/>
    </row>
    <row r="88" spans="2:8">
      <c r="B88" s="336" t="s">
        <v>2258</v>
      </c>
      <c r="C88" s="337"/>
      <c r="D88" s="337"/>
      <c r="E88" s="337"/>
      <c r="F88" s="337"/>
      <c r="G88" s="288"/>
      <c r="H88" s="204"/>
    </row>
    <row r="89" spans="2:8">
      <c r="B89" s="336" t="s">
        <v>2259</v>
      </c>
      <c r="C89" s="337"/>
      <c r="D89" s="337"/>
      <c r="E89" s="337"/>
      <c r="F89" s="337"/>
      <c r="G89" s="288"/>
      <c r="H89" s="204"/>
    </row>
    <row r="90" spans="2:8">
      <c r="B90" s="336" t="s">
        <v>2260</v>
      </c>
      <c r="C90" s="337"/>
      <c r="D90" s="337"/>
      <c r="E90" s="337"/>
      <c r="F90" s="337"/>
      <c r="G90" s="288"/>
      <c r="H90" s="204"/>
    </row>
    <row r="91" spans="2:8">
      <c r="B91" s="336" t="s">
        <v>2261</v>
      </c>
      <c r="C91" s="337"/>
      <c r="D91" s="337"/>
      <c r="E91" s="337"/>
      <c r="F91" s="337"/>
      <c r="G91" s="288"/>
      <c r="H91" s="204"/>
    </row>
    <row r="92" spans="2:8">
      <c r="B92" s="336"/>
      <c r="C92" s="337"/>
      <c r="D92" s="337"/>
      <c r="E92" s="337"/>
      <c r="F92" s="337"/>
      <c r="G92" s="288"/>
      <c r="H92" s="204"/>
    </row>
    <row r="93" spans="2:8">
      <c r="B93" s="336" t="s">
        <v>2262</v>
      </c>
      <c r="C93" s="337"/>
      <c r="D93" s="337"/>
      <c r="E93" s="337"/>
      <c r="F93" s="337"/>
      <c r="G93" s="288"/>
      <c r="H93" s="204"/>
    </row>
    <row r="94" spans="2:8">
      <c r="B94" s="336"/>
      <c r="C94" s="337"/>
      <c r="D94" s="337"/>
      <c r="E94" s="337"/>
      <c r="F94" s="337"/>
      <c r="G94" s="288"/>
      <c r="H94" s="204"/>
    </row>
    <row r="95" spans="2:8">
      <c r="B95" s="336" t="s">
        <v>4107</v>
      </c>
      <c r="C95" s="337"/>
      <c r="D95" s="337"/>
      <c r="E95" s="337"/>
      <c r="F95" s="337"/>
      <c r="G95" s="288"/>
      <c r="H95" s="204"/>
    </row>
    <row r="96" spans="2:8">
      <c r="B96" s="336" t="s">
        <v>4108</v>
      </c>
      <c r="C96" s="337"/>
      <c r="D96" s="337"/>
      <c r="E96" s="337"/>
      <c r="F96" s="337"/>
      <c r="G96" s="288"/>
      <c r="H96" s="204"/>
    </row>
    <row r="97" spans="2:8">
      <c r="B97" s="336"/>
      <c r="C97" s="337"/>
      <c r="D97" s="337"/>
      <c r="E97" s="337"/>
      <c r="F97" s="337"/>
      <c r="G97" s="288"/>
      <c r="H97" s="204"/>
    </row>
    <row r="98" spans="2:8" ht="18.75">
      <c r="B98" s="333" t="s">
        <v>2393</v>
      </c>
      <c r="C98" s="334"/>
      <c r="D98" s="334"/>
      <c r="E98" s="334"/>
      <c r="F98" s="334"/>
      <c r="G98" s="288"/>
      <c r="H98" s="204"/>
    </row>
    <row r="99" spans="2:8">
      <c r="B99" s="336" t="s">
        <v>4109</v>
      </c>
      <c r="C99" s="337"/>
      <c r="D99" s="337"/>
      <c r="E99" s="337"/>
      <c r="F99" s="337"/>
      <c r="G99" s="288"/>
      <c r="H99" s="204"/>
    </row>
    <row r="100" spans="2:8">
      <c r="B100" s="336" t="s">
        <v>2256</v>
      </c>
      <c r="C100" s="337"/>
      <c r="D100" s="337"/>
      <c r="E100" s="337"/>
      <c r="F100" s="337"/>
      <c r="G100" s="288"/>
      <c r="H100" s="204"/>
    </row>
    <row r="101" spans="2:8">
      <c r="B101" s="336" t="s">
        <v>2302</v>
      </c>
      <c r="C101" s="337"/>
      <c r="D101" s="337"/>
      <c r="E101" s="337"/>
      <c r="F101" s="337"/>
      <c r="G101" s="288"/>
      <c r="H101" s="204"/>
    </row>
    <row r="102" spans="2:8">
      <c r="B102" s="336" t="s">
        <v>4110</v>
      </c>
      <c r="C102" s="337"/>
      <c r="D102" s="337"/>
      <c r="E102" s="337"/>
      <c r="F102" s="337"/>
      <c r="G102" s="288"/>
      <c r="H102" s="204"/>
    </row>
    <row r="103" spans="2:8">
      <c r="B103" s="336" t="s">
        <v>4111</v>
      </c>
      <c r="C103" s="337"/>
      <c r="D103" s="337"/>
      <c r="E103" s="337"/>
      <c r="F103" s="337"/>
      <c r="G103" s="288"/>
      <c r="H103" s="204"/>
    </row>
    <row r="104" spans="2:8">
      <c r="B104" s="336"/>
      <c r="C104" s="337"/>
      <c r="D104" s="337"/>
      <c r="E104" s="337"/>
      <c r="F104" s="337"/>
      <c r="G104" s="288"/>
      <c r="H104" s="204"/>
    </row>
    <row r="105" spans="2:8">
      <c r="B105" s="336" t="s">
        <v>2268</v>
      </c>
      <c r="C105" s="337"/>
      <c r="D105" s="337"/>
      <c r="E105" s="337"/>
      <c r="F105" s="337"/>
      <c r="G105" s="288"/>
      <c r="H105" s="204"/>
    </row>
    <row r="106" spans="2:8">
      <c r="B106" s="336"/>
      <c r="C106" s="337"/>
      <c r="D106" s="337"/>
      <c r="E106" s="337"/>
      <c r="F106" s="337"/>
      <c r="G106" s="288"/>
      <c r="H106" s="204"/>
    </row>
    <row r="107" spans="2:8">
      <c r="B107" s="336" t="s">
        <v>4112</v>
      </c>
      <c r="C107" s="337"/>
      <c r="D107" s="337"/>
      <c r="E107" s="337"/>
      <c r="F107" s="337"/>
      <c r="G107" s="288"/>
      <c r="H107" s="204"/>
    </row>
    <row r="108" spans="2:8">
      <c r="B108" s="336" t="s">
        <v>4113</v>
      </c>
      <c r="C108" s="337"/>
      <c r="D108" s="337"/>
      <c r="E108" s="337"/>
      <c r="F108" s="337"/>
      <c r="G108" s="288"/>
      <c r="H108" s="204"/>
    </row>
    <row r="109" spans="2:8" ht="17.25" thickBot="1">
      <c r="B109" s="358"/>
      <c r="C109" s="279"/>
      <c r="D109" s="280"/>
      <c r="E109" s="281"/>
      <c r="F109" s="281"/>
      <c r="G109" s="309"/>
      <c r="H109" s="204"/>
    </row>
    <row r="110" spans="2:8" ht="20.100000000000001" customHeight="1">
      <c r="B110" s="224"/>
      <c r="C110" s="224"/>
      <c r="D110" s="225"/>
      <c r="E110" s="226"/>
      <c r="F110" s="226"/>
      <c r="G110" s="224"/>
      <c r="H110"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2">
    <outlinePr summaryBelow="0"/>
    <pageSetUpPr fitToPage="1"/>
  </sheetPr>
  <dimension ref="A1:H16"/>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4114</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s="44" customFormat="1" ht="20.100000000000001" customHeight="1" thickBot="1">
      <c r="A5" s="8"/>
      <c r="B5" s="201" t="s">
        <v>2140</v>
      </c>
      <c r="C5" s="202"/>
      <c r="D5" s="202"/>
      <c r="E5" s="202"/>
      <c r="F5" s="202"/>
      <c r="G5" s="203"/>
      <c r="H5" s="204"/>
    </row>
    <row r="6" spans="1:8" ht="45">
      <c r="B6" s="205" t="s">
        <v>4115</v>
      </c>
      <c r="C6" s="206" t="s">
        <v>4116</v>
      </c>
      <c r="D6" s="207" t="s">
        <v>1356</v>
      </c>
      <c r="E6" s="208" t="s">
        <v>1357</v>
      </c>
      <c r="F6" s="209" t="s">
        <v>4117</v>
      </c>
      <c r="G6" s="210" t="s">
        <v>4118</v>
      </c>
      <c r="H6" s="204"/>
    </row>
    <row r="7" spans="1:8" ht="60">
      <c r="B7" s="211" t="s">
        <v>1413</v>
      </c>
      <c r="C7" s="212" t="s">
        <v>880</v>
      </c>
      <c r="D7" s="213" t="s">
        <v>3411</v>
      </c>
      <c r="E7" s="214" t="s">
        <v>1858</v>
      </c>
      <c r="F7" s="215" t="s">
        <v>1886</v>
      </c>
      <c r="G7" s="217" t="s">
        <v>4119</v>
      </c>
      <c r="H7" s="204"/>
    </row>
    <row r="8" spans="1:8" ht="60">
      <c r="B8" s="211" t="s">
        <v>4120</v>
      </c>
      <c r="C8" s="212" t="s">
        <v>4121</v>
      </c>
      <c r="D8" s="213" t="s">
        <v>1389</v>
      </c>
      <c r="E8" s="214" t="s">
        <v>1441</v>
      </c>
      <c r="F8" s="215"/>
      <c r="G8" s="217" t="s">
        <v>4122</v>
      </c>
      <c r="H8" s="204"/>
    </row>
    <row r="9" spans="1:8">
      <c r="B9" s="211" t="s">
        <v>3220</v>
      </c>
      <c r="C9" s="212" t="s">
        <v>4123</v>
      </c>
      <c r="D9" s="213" t="s">
        <v>2210</v>
      </c>
      <c r="E9" s="214" t="s">
        <v>1433</v>
      </c>
      <c r="F9" s="215" t="s">
        <v>1434</v>
      </c>
      <c r="G9" s="217" t="s">
        <v>4124</v>
      </c>
      <c r="H9" s="204"/>
    </row>
    <row r="10" spans="1:8" ht="120">
      <c r="B10" s="211" t="s">
        <v>2506</v>
      </c>
      <c r="C10" s="212" t="s">
        <v>881</v>
      </c>
      <c r="D10" s="213" t="s">
        <v>1389</v>
      </c>
      <c r="E10" s="214" t="s">
        <v>1443</v>
      </c>
      <c r="F10" s="215"/>
      <c r="G10" s="217" t="s">
        <v>4125</v>
      </c>
      <c r="H10" s="204"/>
    </row>
    <row r="11" spans="1:8" ht="75">
      <c r="B11" s="211" t="s">
        <v>620</v>
      </c>
      <c r="C11" s="212" t="s">
        <v>882</v>
      </c>
      <c r="D11" s="213" t="s">
        <v>2210</v>
      </c>
      <c r="E11" s="214" t="s">
        <v>1858</v>
      </c>
      <c r="F11" s="215" t="s">
        <v>1886</v>
      </c>
      <c r="G11" s="217" t="s">
        <v>4126</v>
      </c>
      <c r="H11" s="204"/>
    </row>
    <row r="12" spans="1:8" ht="135.75" thickBot="1">
      <c r="B12" s="211" t="s">
        <v>4127</v>
      </c>
      <c r="C12" s="212" t="s">
        <v>879</v>
      </c>
      <c r="D12" s="213" t="s">
        <v>4128</v>
      </c>
      <c r="E12" s="214" t="s">
        <v>1858</v>
      </c>
      <c r="F12" s="215" t="s">
        <v>1886</v>
      </c>
      <c r="G12" s="217" t="s">
        <v>4129</v>
      </c>
      <c r="H12" s="204"/>
    </row>
    <row r="13" spans="1:8" ht="20.100000000000001" customHeight="1" thickBot="1">
      <c r="B13" s="201" t="s">
        <v>4130</v>
      </c>
      <c r="C13" s="202"/>
      <c r="D13" s="202"/>
      <c r="E13" s="202"/>
      <c r="F13" s="202"/>
      <c r="G13" s="203"/>
      <c r="H13" s="204"/>
    </row>
    <row r="14" spans="1:8">
      <c r="B14" s="205" t="s">
        <v>4131</v>
      </c>
      <c r="C14" s="206" t="s">
        <v>4132</v>
      </c>
      <c r="D14" s="207" t="s">
        <v>1582</v>
      </c>
      <c r="E14" s="208" t="s">
        <v>1441</v>
      </c>
      <c r="F14" s="209"/>
      <c r="G14" s="210"/>
      <c r="H14" s="204"/>
    </row>
    <row r="15" spans="1:8" ht="17.25" thickBot="1">
      <c r="B15" s="211" t="s">
        <v>4133</v>
      </c>
      <c r="C15" s="212" t="s">
        <v>4134</v>
      </c>
      <c r="D15" s="213" t="s">
        <v>1582</v>
      </c>
      <c r="E15" s="214" t="s">
        <v>1441</v>
      </c>
      <c r="F15" s="215" t="s">
        <v>1434</v>
      </c>
      <c r="G15" s="217" t="s">
        <v>4135</v>
      </c>
      <c r="H15" s="204"/>
    </row>
    <row r="16" spans="1:8" ht="20.100000000000001" customHeight="1">
      <c r="B16" s="224"/>
      <c r="C16" s="224"/>
      <c r="D16" s="225"/>
      <c r="E16" s="226"/>
      <c r="F16" s="226"/>
      <c r="G16" s="224"/>
      <c r="H16"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3">
    <outlinePr summaryBelow="0"/>
    <pageSetUpPr fitToPage="1"/>
  </sheetPr>
  <dimension ref="A1:H17"/>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19</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s="44" customFormat="1" ht="20.100000000000001" customHeight="1" thickBot="1">
      <c r="A5" s="8"/>
      <c r="B5" s="201" t="s">
        <v>4136</v>
      </c>
      <c r="C5" s="202"/>
      <c r="D5" s="202"/>
      <c r="E5" s="202"/>
      <c r="F5" s="202"/>
      <c r="G5" s="203"/>
      <c r="H5" s="204"/>
    </row>
    <row r="6" spans="1:8" ht="75">
      <c r="B6" s="205" t="s">
        <v>4120</v>
      </c>
      <c r="C6" s="206" t="s">
        <v>4137</v>
      </c>
      <c r="D6" s="207" t="s">
        <v>1389</v>
      </c>
      <c r="E6" s="208" t="s">
        <v>1441</v>
      </c>
      <c r="F6" s="209"/>
      <c r="G6" s="210" t="s">
        <v>4138</v>
      </c>
      <c r="H6" s="204"/>
    </row>
    <row r="7" spans="1:8">
      <c r="B7" s="211" t="s">
        <v>1430</v>
      </c>
      <c r="C7" s="212" t="s">
        <v>4139</v>
      </c>
      <c r="D7" s="213" t="s">
        <v>1432</v>
      </c>
      <c r="E7" s="214" t="s">
        <v>1433</v>
      </c>
      <c r="F7" s="215" t="s">
        <v>1434</v>
      </c>
      <c r="G7" s="217" t="s">
        <v>4140</v>
      </c>
      <c r="H7" s="204"/>
    </row>
    <row r="8" spans="1:8" ht="135">
      <c r="B8" s="211" t="s">
        <v>4141</v>
      </c>
      <c r="C8" s="212" t="s">
        <v>4142</v>
      </c>
      <c r="D8" s="213" t="s">
        <v>1389</v>
      </c>
      <c r="E8" s="214" t="s">
        <v>1443</v>
      </c>
      <c r="F8" s="215"/>
      <c r="G8" s="217" t="s">
        <v>4143</v>
      </c>
      <c r="H8" s="204"/>
    </row>
    <row r="9" spans="1:8" ht="75">
      <c r="B9" s="211" t="s">
        <v>620</v>
      </c>
      <c r="C9" s="212" t="s">
        <v>4144</v>
      </c>
      <c r="D9" s="213" t="s">
        <v>1432</v>
      </c>
      <c r="E9" s="214" t="s">
        <v>1858</v>
      </c>
      <c r="F9" s="215"/>
      <c r="G9" s="217" t="s">
        <v>1857</v>
      </c>
      <c r="H9" s="204"/>
    </row>
    <row r="10" spans="1:8" ht="45">
      <c r="B10" s="211" t="s">
        <v>1891</v>
      </c>
      <c r="C10" s="212" t="s">
        <v>4145</v>
      </c>
      <c r="D10" s="213" t="s">
        <v>1567</v>
      </c>
      <c r="E10" s="214" t="s">
        <v>1858</v>
      </c>
      <c r="F10" s="215"/>
      <c r="G10" s="217" t="s">
        <v>4146</v>
      </c>
      <c r="H10" s="204"/>
    </row>
    <row r="11" spans="1:8" ht="45">
      <c r="B11" s="211" t="s">
        <v>4115</v>
      </c>
      <c r="C11" s="212" t="s">
        <v>4147</v>
      </c>
      <c r="D11" s="213" t="s">
        <v>1356</v>
      </c>
      <c r="E11" s="214" t="s">
        <v>1433</v>
      </c>
      <c r="F11" s="215"/>
      <c r="G11" s="217" t="s">
        <v>4148</v>
      </c>
      <c r="H11" s="204"/>
    </row>
    <row r="12" spans="1:8" ht="60.75" thickBot="1">
      <c r="B12" s="211" t="s">
        <v>4149</v>
      </c>
      <c r="C12" s="212" t="s">
        <v>4150</v>
      </c>
      <c r="D12" s="213" t="s">
        <v>2666</v>
      </c>
      <c r="E12" s="214" t="s">
        <v>1858</v>
      </c>
      <c r="F12" s="215"/>
      <c r="G12" s="217" t="s">
        <v>4151</v>
      </c>
      <c r="H12" s="204"/>
    </row>
    <row r="13" spans="1:8" ht="20.100000000000001" customHeight="1" thickBot="1">
      <c r="B13" s="201" t="s">
        <v>4152</v>
      </c>
      <c r="C13" s="202"/>
      <c r="D13" s="202"/>
      <c r="E13" s="202"/>
      <c r="F13" s="202"/>
      <c r="G13" s="203"/>
      <c r="H13" s="204"/>
    </row>
    <row r="14" spans="1:8" ht="45">
      <c r="B14" s="205" t="s">
        <v>4153</v>
      </c>
      <c r="C14" s="206" t="s">
        <v>4154</v>
      </c>
      <c r="D14" s="207" t="s">
        <v>1585</v>
      </c>
      <c r="E14" s="208" t="s">
        <v>1441</v>
      </c>
      <c r="F14" s="209"/>
      <c r="G14" s="210" t="s">
        <v>4155</v>
      </c>
      <c r="H14" s="204"/>
    </row>
    <row r="15" spans="1:8" ht="45">
      <c r="B15" s="211" t="s">
        <v>4156</v>
      </c>
      <c r="C15" s="212" t="s">
        <v>4157</v>
      </c>
      <c r="D15" s="213" t="s">
        <v>1585</v>
      </c>
      <c r="E15" s="214" t="s">
        <v>1441</v>
      </c>
      <c r="F15" s="215"/>
      <c r="G15" s="217" t="s">
        <v>4158</v>
      </c>
      <c r="H15" s="204"/>
    </row>
    <row r="16" spans="1:8" ht="45.75" thickBot="1">
      <c r="B16" s="211" t="s">
        <v>4159</v>
      </c>
      <c r="C16" s="212" t="s">
        <v>4160</v>
      </c>
      <c r="D16" s="213" t="s">
        <v>1980</v>
      </c>
      <c r="E16" s="214" t="s">
        <v>1441</v>
      </c>
      <c r="F16" s="215"/>
      <c r="G16" s="217" t="s">
        <v>4161</v>
      </c>
      <c r="H16" s="204"/>
    </row>
    <row r="17" spans="2:8" ht="20.100000000000001" customHeight="1">
      <c r="B17" s="224"/>
      <c r="C17" s="224"/>
      <c r="D17" s="225"/>
      <c r="E17" s="226"/>
      <c r="F17" s="226"/>
      <c r="G17" s="224"/>
      <c r="H17"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outlinePr summaryBelow="0"/>
    <pageSetUpPr fitToPage="1"/>
  </sheetPr>
  <dimension ref="A1:H19"/>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3</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s="44" customFormat="1" ht="20.100000000000001" customHeight="1" thickBot="1">
      <c r="A5" s="8"/>
      <c r="B5" s="415" t="s">
        <v>1364</v>
      </c>
      <c r="C5" s="416"/>
      <c r="D5" s="417"/>
      <c r="E5" s="418"/>
      <c r="F5" s="418"/>
      <c r="G5" s="419"/>
      <c r="H5" s="204"/>
    </row>
    <row r="6" spans="1:8">
      <c r="B6" s="205" t="s">
        <v>4345</v>
      </c>
      <c r="C6" s="206" t="s">
        <v>4322</v>
      </c>
      <c r="D6" s="207" t="s">
        <v>1356</v>
      </c>
      <c r="E6" s="208" t="s">
        <v>1357</v>
      </c>
      <c r="F6" s="209" t="s">
        <v>1358</v>
      </c>
      <c r="G6" s="210" t="s">
        <v>1359</v>
      </c>
      <c r="H6" s="204"/>
    </row>
    <row r="7" spans="1:8">
      <c r="B7" s="211" t="s">
        <v>4346</v>
      </c>
      <c r="C7" s="212" t="s">
        <v>4323</v>
      </c>
      <c r="D7" s="213" t="s">
        <v>1362</v>
      </c>
      <c r="E7" s="214" t="s">
        <v>1363</v>
      </c>
      <c r="F7" s="215"/>
      <c r="G7" s="313"/>
      <c r="H7" s="204"/>
    </row>
    <row r="8" spans="1:8" ht="60">
      <c r="B8" s="259" t="s">
        <v>4325</v>
      </c>
      <c r="C8" s="260" t="s">
        <v>4324</v>
      </c>
      <c r="D8" s="261" t="s">
        <v>1367</v>
      </c>
      <c r="E8" s="262" t="s">
        <v>1998</v>
      </c>
      <c r="F8" s="263"/>
      <c r="G8" s="232" t="s">
        <v>4326</v>
      </c>
      <c r="H8" s="204"/>
    </row>
    <row r="9" spans="1:8" ht="45">
      <c r="B9" s="211" t="s">
        <v>4327</v>
      </c>
      <c r="C9" s="212" t="s">
        <v>4328</v>
      </c>
      <c r="D9" s="213" t="s">
        <v>1372</v>
      </c>
      <c r="E9" s="214" t="s">
        <v>1357</v>
      </c>
      <c r="F9" s="215" t="s">
        <v>4226</v>
      </c>
      <c r="G9" s="313" t="s">
        <v>4329</v>
      </c>
      <c r="H9" s="204"/>
    </row>
    <row r="10" spans="1:8">
      <c r="B10" s="211" t="s">
        <v>4330</v>
      </c>
      <c r="C10" s="212" t="s">
        <v>4331</v>
      </c>
      <c r="D10" s="213" t="s">
        <v>1525</v>
      </c>
      <c r="E10" s="214" t="s">
        <v>1357</v>
      </c>
      <c r="F10" s="215"/>
      <c r="G10" s="232" t="s">
        <v>1374</v>
      </c>
      <c r="H10" s="204"/>
    </row>
    <row r="11" spans="1:8">
      <c r="B11" s="211" t="s">
        <v>4332</v>
      </c>
      <c r="C11" s="212" t="s">
        <v>4333</v>
      </c>
      <c r="D11" s="213" t="s">
        <v>1372</v>
      </c>
      <c r="E11" s="214" t="s">
        <v>1357</v>
      </c>
      <c r="F11" s="215" t="s">
        <v>1358</v>
      </c>
      <c r="G11" s="233"/>
      <c r="H11" s="204"/>
    </row>
    <row r="12" spans="1:8" ht="17.25" thickBot="1">
      <c r="B12" s="211" t="s">
        <v>4334</v>
      </c>
      <c r="C12" s="212" t="s">
        <v>4335</v>
      </c>
      <c r="D12" s="213" t="s">
        <v>1525</v>
      </c>
      <c r="E12" s="214" t="s">
        <v>1357</v>
      </c>
      <c r="F12" s="215"/>
      <c r="G12" s="234"/>
      <c r="H12" s="204"/>
    </row>
    <row r="13" spans="1:8" ht="20.100000000000001" customHeight="1" thickBot="1">
      <c r="B13" s="415" t="s">
        <v>4311</v>
      </c>
      <c r="C13" s="416"/>
      <c r="D13" s="417"/>
      <c r="E13" s="418"/>
      <c r="F13" s="418"/>
      <c r="G13" s="419"/>
      <c r="H13" s="204"/>
    </row>
    <row r="14" spans="1:8" ht="30">
      <c r="B14" s="205" t="s">
        <v>4336</v>
      </c>
      <c r="C14" s="206" t="s">
        <v>4337</v>
      </c>
      <c r="D14" s="207" t="s">
        <v>1367</v>
      </c>
      <c r="E14" s="208" t="s">
        <v>1998</v>
      </c>
      <c r="F14" s="209"/>
      <c r="G14" s="210" t="s">
        <v>4338</v>
      </c>
      <c r="H14" s="204"/>
    </row>
    <row r="15" spans="1:8" ht="60">
      <c r="B15" s="211" t="s">
        <v>4339</v>
      </c>
      <c r="C15" s="212" t="s">
        <v>4340</v>
      </c>
      <c r="D15" s="213" t="s">
        <v>1393</v>
      </c>
      <c r="E15" s="214" t="s">
        <v>1998</v>
      </c>
      <c r="F15" s="215"/>
      <c r="G15" s="313" t="s">
        <v>4347</v>
      </c>
      <c r="H15" s="204"/>
    </row>
    <row r="16" spans="1:8" ht="75">
      <c r="B16" s="211" t="s">
        <v>4289</v>
      </c>
      <c r="C16" s="212" t="s">
        <v>4341</v>
      </c>
      <c r="D16" s="213" t="s">
        <v>1367</v>
      </c>
      <c r="E16" s="214" t="s">
        <v>1998</v>
      </c>
      <c r="F16" s="215"/>
      <c r="G16" s="313" t="s">
        <v>4348</v>
      </c>
      <c r="H16" s="204"/>
    </row>
    <row r="17" spans="2:8" ht="75">
      <c r="B17" s="211" t="s">
        <v>4292</v>
      </c>
      <c r="C17" s="212" t="s">
        <v>4342</v>
      </c>
      <c r="D17" s="213" t="s">
        <v>1367</v>
      </c>
      <c r="E17" s="214" t="s">
        <v>1998</v>
      </c>
      <c r="F17" s="215"/>
      <c r="G17" s="313" t="s">
        <v>4349</v>
      </c>
      <c r="H17" s="204"/>
    </row>
    <row r="18" spans="2:8" ht="120.75" thickBot="1">
      <c r="B18" s="211" t="s">
        <v>4343</v>
      </c>
      <c r="C18" s="212" t="s">
        <v>4344</v>
      </c>
      <c r="D18" s="213" t="s">
        <v>1367</v>
      </c>
      <c r="E18" s="214" t="s">
        <v>1998</v>
      </c>
      <c r="F18" s="215"/>
      <c r="G18" s="313" t="s">
        <v>4350</v>
      </c>
      <c r="H18" s="204"/>
    </row>
    <row r="19" spans="2:8" ht="20.100000000000001" customHeight="1">
      <c r="B19" s="224"/>
      <c r="C19" s="224"/>
      <c r="D19" s="225"/>
      <c r="E19" s="226"/>
      <c r="F19" s="226"/>
      <c r="G19" s="224"/>
      <c r="H19"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6">
    <outlinePr summaryBelow="0"/>
    <pageSetUpPr fitToPage="1"/>
  </sheetPr>
  <dimension ref="A1:H14"/>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1352</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s="44" customFormat="1" ht="20.100000000000001" customHeight="1" thickBot="1">
      <c r="A5" s="8"/>
      <c r="B5" s="201" t="s">
        <v>1353</v>
      </c>
      <c r="C5" s="202"/>
      <c r="D5" s="202"/>
      <c r="E5" s="202"/>
      <c r="F5" s="202"/>
      <c r="G5" s="203"/>
      <c r="H5" s="204"/>
    </row>
    <row r="6" spans="1:8">
      <c r="B6" s="205" t="s">
        <v>1354</v>
      </c>
      <c r="C6" s="206" t="s">
        <v>1355</v>
      </c>
      <c r="D6" s="207" t="s">
        <v>1356</v>
      </c>
      <c r="E6" s="208" t="s">
        <v>1357</v>
      </c>
      <c r="F6" s="209" t="s">
        <v>1358</v>
      </c>
      <c r="G6" s="210" t="s">
        <v>1359</v>
      </c>
      <c r="H6" s="204"/>
    </row>
    <row r="7" spans="1:8" ht="17.25" thickBot="1">
      <c r="B7" s="211" t="s">
        <v>1360</v>
      </c>
      <c r="C7" s="212" t="s">
        <v>1361</v>
      </c>
      <c r="D7" s="213" t="s">
        <v>1362</v>
      </c>
      <c r="E7" s="214" t="s">
        <v>1363</v>
      </c>
      <c r="F7" s="215"/>
      <c r="G7" s="217"/>
      <c r="H7" s="204"/>
    </row>
    <row r="8" spans="1:8" ht="20.100000000000001" customHeight="1" thickBot="1">
      <c r="B8" s="201" t="s">
        <v>1364</v>
      </c>
      <c r="C8" s="202"/>
      <c r="D8" s="202"/>
      <c r="E8" s="202"/>
      <c r="F8" s="202"/>
      <c r="G8" s="203"/>
      <c r="H8" s="204"/>
    </row>
    <row r="9" spans="1:8" ht="30">
      <c r="B9" s="205" t="s">
        <v>1365</v>
      </c>
      <c r="C9" s="206" t="s">
        <v>1366</v>
      </c>
      <c r="D9" s="207" t="s">
        <v>1367</v>
      </c>
      <c r="E9" s="208" t="s">
        <v>1368</v>
      </c>
      <c r="F9" s="209"/>
      <c r="G9" s="210" t="s">
        <v>1369</v>
      </c>
      <c r="H9" s="204"/>
    </row>
    <row r="10" spans="1:8">
      <c r="B10" s="211" t="s">
        <v>1370</v>
      </c>
      <c r="C10" s="212" t="s">
        <v>1371</v>
      </c>
      <c r="D10" s="213" t="s">
        <v>1372</v>
      </c>
      <c r="E10" s="214" t="s">
        <v>1357</v>
      </c>
      <c r="F10" s="215" t="s">
        <v>1373</v>
      </c>
      <c r="G10" s="229" t="s">
        <v>1374</v>
      </c>
      <c r="H10" s="204"/>
    </row>
    <row r="11" spans="1:8">
      <c r="B11" s="211" t="s">
        <v>1375</v>
      </c>
      <c r="C11" s="212" t="s">
        <v>1376</v>
      </c>
      <c r="D11" s="213" t="s">
        <v>1372</v>
      </c>
      <c r="E11" s="214" t="s">
        <v>1357</v>
      </c>
      <c r="F11" s="215"/>
      <c r="G11" s="230"/>
      <c r="H11" s="204"/>
    </row>
    <row r="12" spans="1:8">
      <c r="B12" s="211" t="s">
        <v>1377</v>
      </c>
      <c r="C12" s="212" t="s">
        <v>1378</v>
      </c>
      <c r="D12" s="213" t="s">
        <v>1372</v>
      </c>
      <c r="E12" s="214" t="s">
        <v>1357</v>
      </c>
      <c r="F12" s="215" t="s">
        <v>1373</v>
      </c>
      <c r="G12" s="230"/>
      <c r="H12" s="204"/>
    </row>
    <row r="13" spans="1:8" ht="17.25" thickBot="1">
      <c r="B13" s="211" t="s">
        <v>1379</v>
      </c>
      <c r="C13" s="212" t="s">
        <v>1380</v>
      </c>
      <c r="D13" s="213" t="s">
        <v>1372</v>
      </c>
      <c r="E13" s="214" t="s">
        <v>1357</v>
      </c>
      <c r="F13" s="215"/>
      <c r="G13" s="231"/>
      <c r="H13" s="204"/>
    </row>
    <row r="14" spans="1:8" ht="20.100000000000001" customHeight="1">
      <c r="B14" s="224"/>
      <c r="C14" s="224"/>
      <c r="D14" s="225"/>
      <c r="E14" s="226"/>
      <c r="F14" s="226"/>
      <c r="G14" s="224"/>
      <c r="H14"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outlinePr summaryBelow="0"/>
    <pageSetUpPr fitToPage="1"/>
  </sheetPr>
  <dimension ref="A1:H92"/>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100.855468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4351</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s="44" customFormat="1" ht="20.100000000000001" customHeight="1" thickBot="1">
      <c r="A5" s="8"/>
      <c r="B5" s="415" t="s">
        <v>1364</v>
      </c>
      <c r="C5" s="416"/>
      <c r="D5" s="417"/>
      <c r="E5" s="418"/>
      <c r="F5" s="418"/>
      <c r="G5" s="419"/>
      <c r="H5" s="204"/>
    </row>
    <row r="6" spans="1:8">
      <c r="B6" s="205" t="s">
        <v>4352</v>
      </c>
      <c r="C6" s="206" t="s">
        <v>4353</v>
      </c>
      <c r="D6" s="207" t="s">
        <v>1356</v>
      </c>
      <c r="E6" s="208" t="s">
        <v>1357</v>
      </c>
      <c r="F6" s="209" t="s">
        <v>4354</v>
      </c>
      <c r="G6" s="210" t="s">
        <v>1359</v>
      </c>
      <c r="H6" s="204"/>
    </row>
    <row r="7" spans="1:8">
      <c r="B7" s="211" t="s">
        <v>4355</v>
      </c>
      <c r="C7" s="212" t="s">
        <v>4356</v>
      </c>
      <c r="D7" s="213">
        <v>30</v>
      </c>
      <c r="E7" s="214" t="s">
        <v>1999</v>
      </c>
      <c r="F7" s="215"/>
      <c r="G7" s="313"/>
      <c r="H7" s="204"/>
    </row>
    <row r="8" spans="1:8">
      <c r="B8" s="259" t="s">
        <v>4357</v>
      </c>
      <c r="C8" s="260" t="s">
        <v>4358</v>
      </c>
      <c r="D8" s="261" t="s">
        <v>2298</v>
      </c>
      <c r="E8" s="262" t="s">
        <v>1998</v>
      </c>
      <c r="F8" s="263" t="s">
        <v>4354</v>
      </c>
      <c r="G8" s="232" t="s">
        <v>4359</v>
      </c>
      <c r="H8" s="204"/>
    </row>
    <row r="9" spans="1:8" ht="45">
      <c r="B9" s="259" t="s">
        <v>4360</v>
      </c>
      <c r="C9" s="260" t="s">
        <v>4361</v>
      </c>
      <c r="D9" s="261" t="s">
        <v>1574</v>
      </c>
      <c r="E9" s="262" t="s">
        <v>1357</v>
      </c>
      <c r="F9" s="263"/>
      <c r="G9" s="232" t="s">
        <v>4362</v>
      </c>
      <c r="H9" s="204"/>
    </row>
    <row r="10" spans="1:8" ht="45">
      <c r="B10" s="211" t="s">
        <v>4363</v>
      </c>
      <c r="C10" s="212" t="s">
        <v>4364</v>
      </c>
      <c r="D10" s="213" t="s">
        <v>1372</v>
      </c>
      <c r="E10" s="214" t="s">
        <v>1357</v>
      </c>
      <c r="F10" s="215" t="s">
        <v>4226</v>
      </c>
      <c r="G10" s="313" t="s">
        <v>4365</v>
      </c>
      <c r="H10" s="204"/>
    </row>
    <row r="11" spans="1:8">
      <c r="B11" s="211" t="s">
        <v>4366</v>
      </c>
      <c r="C11" s="212" t="s">
        <v>4367</v>
      </c>
      <c r="D11" s="213" t="s">
        <v>1525</v>
      </c>
      <c r="E11" s="214" t="s">
        <v>1357</v>
      </c>
      <c r="F11" s="215"/>
      <c r="G11" s="313" t="s">
        <v>1374</v>
      </c>
      <c r="H11" s="204"/>
    </row>
    <row r="12" spans="1:8">
      <c r="B12" s="211" t="s">
        <v>4368</v>
      </c>
      <c r="C12" s="212" t="s">
        <v>4369</v>
      </c>
      <c r="D12" s="213" t="s">
        <v>1367</v>
      </c>
      <c r="E12" s="214" t="s">
        <v>1998</v>
      </c>
      <c r="F12" s="215"/>
      <c r="G12" s="313" t="s">
        <v>4370</v>
      </c>
      <c r="H12" s="204"/>
    </row>
    <row r="13" spans="1:8" ht="30">
      <c r="B13" s="211" t="s">
        <v>4371</v>
      </c>
      <c r="C13" s="212" t="s">
        <v>4372</v>
      </c>
      <c r="D13" s="213" t="s">
        <v>2234</v>
      </c>
      <c r="E13" s="214" t="s">
        <v>1357</v>
      </c>
      <c r="F13" s="215"/>
      <c r="G13" s="313" t="s">
        <v>4373</v>
      </c>
      <c r="H13" s="204"/>
    </row>
    <row r="14" spans="1:8" ht="75">
      <c r="B14" s="211" t="s">
        <v>4374</v>
      </c>
      <c r="C14" s="212" t="s">
        <v>4375</v>
      </c>
      <c r="D14" s="213" t="s">
        <v>1367</v>
      </c>
      <c r="E14" s="214" t="s">
        <v>1998</v>
      </c>
      <c r="F14" s="215"/>
      <c r="G14" s="313" t="s">
        <v>4376</v>
      </c>
      <c r="H14" s="204"/>
    </row>
    <row r="15" spans="1:8" ht="90">
      <c r="B15" s="211" t="s">
        <v>4377</v>
      </c>
      <c r="C15" s="212" t="s">
        <v>4378</v>
      </c>
      <c r="D15" s="261" t="s">
        <v>1526</v>
      </c>
      <c r="E15" s="214" t="s">
        <v>1357</v>
      </c>
      <c r="F15" s="215"/>
      <c r="G15" s="313" t="s">
        <v>4379</v>
      </c>
      <c r="H15" s="204"/>
    </row>
    <row r="16" spans="1:8" ht="75">
      <c r="B16" s="211" t="s">
        <v>4380</v>
      </c>
      <c r="C16" s="212" t="s">
        <v>4381</v>
      </c>
      <c r="D16" s="213" t="s">
        <v>1367</v>
      </c>
      <c r="E16" s="214" t="s">
        <v>1998</v>
      </c>
      <c r="F16" s="215"/>
      <c r="G16" s="313" t="s">
        <v>4382</v>
      </c>
      <c r="H16" s="204"/>
    </row>
    <row r="17" spans="2:8" ht="90">
      <c r="B17" s="211" t="s">
        <v>4383</v>
      </c>
      <c r="C17" s="212" t="s">
        <v>4384</v>
      </c>
      <c r="D17" s="261" t="s">
        <v>1526</v>
      </c>
      <c r="E17" s="214" t="s">
        <v>1357</v>
      </c>
      <c r="F17" s="215"/>
      <c r="G17" s="313" t="s">
        <v>4385</v>
      </c>
      <c r="H17" s="204"/>
    </row>
    <row r="18" spans="2:8" ht="45">
      <c r="B18" s="211" t="s">
        <v>4386</v>
      </c>
      <c r="C18" s="212" t="s">
        <v>4387</v>
      </c>
      <c r="D18" s="213" t="s">
        <v>1367</v>
      </c>
      <c r="E18" s="214" t="s">
        <v>1998</v>
      </c>
      <c r="F18" s="215"/>
      <c r="G18" s="313" t="s">
        <v>4388</v>
      </c>
      <c r="H18" s="204"/>
    </row>
    <row r="19" spans="2:8" ht="75">
      <c r="B19" s="211" t="s">
        <v>4389</v>
      </c>
      <c r="C19" s="212" t="s">
        <v>4390</v>
      </c>
      <c r="D19" s="213" t="s">
        <v>2666</v>
      </c>
      <c r="E19" s="214" t="s">
        <v>1357</v>
      </c>
      <c r="F19" s="215"/>
      <c r="G19" s="313" t="s">
        <v>4391</v>
      </c>
      <c r="H19" s="204"/>
    </row>
    <row r="20" spans="2:8" ht="75">
      <c r="B20" s="259" t="s">
        <v>4392</v>
      </c>
      <c r="C20" s="260" t="s">
        <v>4393</v>
      </c>
      <c r="D20" s="261" t="s">
        <v>1367</v>
      </c>
      <c r="E20" s="262" t="s">
        <v>1998</v>
      </c>
      <c r="F20" s="263"/>
      <c r="G20" s="232" t="s">
        <v>4394</v>
      </c>
      <c r="H20" s="204"/>
    </row>
    <row r="21" spans="2:8" ht="75">
      <c r="B21" s="259" t="s">
        <v>4395</v>
      </c>
      <c r="C21" s="260" t="s">
        <v>4396</v>
      </c>
      <c r="D21" s="261" t="s">
        <v>1526</v>
      </c>
      <c r="E21" s="262" t="s">
        <v>1357</v>
      </c>
      <c r="F21" s="263"/>
      <c r="G21" s="232" t="s">
        <v>4397</v>
      </c>
      <c r="H21" s="204"/>
    </row>
    <row r="22" spans="2:8" ht="45">
      <c r="B22" s="211" t="s">
        <v>4398</v>
      </c>
      <c r="C22" s="212" t="s">
        <v>4399</v>
      </c>
      <c r="D22" s="213" t="s">
        <v>1372</v>
      </c>
      <c r="E22" s="214" t="s">
        <v>1357</v>
      </c>
      <c r="F22" s="215" t="s">
        <v>1886</v>
      </c>
      <c r="G22" s="313" t="s">
        <v>4400</v>
      </c>
      <c r="H22" s="204"/>
    </row>
    <row r="23" spans="2:8">
      <c r="B23" s="211" t="s">
        <v>4401</v>
      </c>
      <c r="C23" s="212" t="s">
        <v>4402</v>
      </c>
      <c r="D23" s="213" t="s">
        <v>1525</v>
      </c>
      <c r="E23" s="214" t="s">
        <v>1357</v>
      </c>
      <c r="F23" s="215"/>
      <c r="G23" s="313" t="s">
        <v>1374</v>
      </c>
      <c r="H23" s="204"/>
    </row>
    <row r="24" spans="2:8" ht="30">
      <c r="B24" s="211" t="s">
        <v>4403</v>
      </c>
      <c r="C24" s="212" t="s">
        <v>4404</v>
      </c>
      <c r="D24" s="213" t="s">
        <v>1367</v>
      </c>
      <c r="E24" s="214" t="s">
        <v>1998</v>
      </c>
      <c r="F24" s="215"/>
      <c r="G24" s="313" t="s">
        <v>4405</v>
      </c>
      <c r="H24" s="204"/>
    </row>
    <row r="25" spans="2:8" ht="30">
      <c r="B25" s="211" t="s">
        <v>4406</v>
      </c>
      <c r="C25" s="212" t="s">
        <v>4407</v>
      </c>
      <c r="D25" s="213" t="s">
        <v>2234</v>
      </c>
      <c r="E25" s="214" t="s">
        <v>1357</v>
      </c>
      <c r="F25" s="215"/>
      <c r="G25" s="313" t="s">
        <v>4405</v>
      </c>
      <c r="H25" s="204"/>
    </row>
    <row r="26" spans="2:8" ht="90">
      <c r="B26" s="211" t="s">
        <v>4408</v>
      </c>
      <c r="C26" s="212" t="s">
        <v>4409</v>
      </c>
      <c r="D26" s="213" t="s">
        <v>1367</v>
      </c>
      <c r="E26" s="214" t="s">
        <v>1998</v>
      </c>
      <c r="F26" s="215"/>
      <c r="G26" s="313" t="s">
        <v>4410</v>
      </c>
      <c r="H26" s="204"/>
    </row>
    <row r="27" spans="2:8" ht="90">
      <c r="B27" s="211" t="s">
        <v>4411</v>
      </c>
      <c r="C27" s="212" t="s">
        <v>4412</v>
      </c>
      <c r="D27" s="261" t="s">
        <v>1526</v>
      </c>
      <c r="E27" s="214" t="s">
        <v>1357</v>
      </c>
      <c r="F27" s="215"/>
      <c r="G27" s="313" t="s">
        <v>4413</v>
      </c>
      <c r="H27" s="204"/>
    </row>
    <row r="28" spans="2:8" ht="90">
      <c r="B28" s="211" t="s">
        <v>4414</v>
      </c>
      <c r="C28" s="212" t="s">
        <v>4415</v>
      </c>
      <c r="D28" s="213" t="s">
        <v>1367</v>
      </c>
      <c r="E28" s="214" t="s">
        <v>1998</v>
      </c>
      <c r="F28" s="215"/>
      <c r="G28" s="313" t="s">
        <v>4416</v>
      </c>
      <c r="H28" s="204"/>
    </row>
    <row r="29" spans="2:8" ht="90">
      <c r="B29" s="211" t="s">
        <v>4417</v>
      </c>
      <c r="C29" s="212" t="s">
        <v>4418</v>
      </c>
      <c r="D29" s="261" t="s">
        <v>1526</v>
      </c>
      <c r="E29" s="214" t="s">
        <v>1357</v>
      </c>
      <c r="F29" s="215"/>
      <c r="G29" s="313" t="s">
        <v>4419</v>
      </c>
      <c r="H29" s="204"/>
    </row>
    <row r="30" spans="2:8" ht="60">
      <c r="B30" s="211" t="s">
        <v>4420</v>
      </c>
      <c r="C30" s="212" t="s">
        <v>4421</v>
      </c>
      <c r="D30" s="213" t="s">
        <v>1367</v>
      </c>
      <c r="E30" s="214" t="s">
        <v>1998</v>
      </c>
      <c r="F30" s="215"/>
      <c r="G30" s="313" t="s">
        <v>4422</v>
      </c>
      <c r="H30" s="204"/>
    </row>
    <row r="31" spans="2:8" ht="75">
      <c r="B31" s="211" t="s">
        <v>722</v>
      </c>
      <c r="C31" s="212" t="s">
        <v>4423</v>
      </c>
      <c r="D31" s="213" t="s">
        <v>2327</v>
      </c>
      <c r="E31" s="214" t="s">
        <v>1357</v>
      </c>
      <c r="F31" s="215"/>
      <c r="G31" s="313" t="s">
        <v>4424</v>
      </c>
      <c r="H31" s="204"/>
    </row>
    <row r="32" spans="2:8" ht="75">
      <c r="B32" s="259" t="s">
        <v>4425</v>
      </c>
      <c r="C32" s="260" t="s">
        <v>4426</v>
      </c>
      <c r="D32" s="261" t="s">
        <v>1367</v>
      </c>
      <c r="E32" s="262" t="s">
        <v>1998</v>
      </c>
      <c r="F32" s="263"/>
      <c r="G32" s="232" t="s">
        <v>4427</v>
      </c>
      <c r="H32" s="204"/>
    </row>
    <row r="33" spans="2:8" ht="75.75" thickBot="1">
      <c r="B33" s="259" t="s">
        <v>4428</v>
      </c>
      <c r="C33" s="260" t="s">
        <v>4429</v>
      </c>
      <c r="D33" s="261" t="s">
        <v>1526</v>
      </c>
      <c r="E33" s="262" t="s">
        <v>1357</v>
      </c>
      <c r="F33" s="263"/>
      <c r="G33" s="232" t="s">
        <v>4430</v>
      </c>
      <c r="H33" s="204"/>
    </row>
    <row r="34" spans="2:8" ht="20.100000000000001" customHeight="1" thickBot="1">
      <c r="B34" s="415" t="s">
        <v>4431</v>
      </c>
      <c r="C34" s="416"/>
      <c r="D34" s="417"/>
      <c r="E34" s="418"/>
      <c r="F34" s="418"/>
      <c r="G34" s="419"/>
      <c r="H34" s="204"/>
    </row>
    <row r="35" spans="2:8" ht="45">
      <c r="B35" s="205" t="s">
        <v>4432</v>
      </c>
      <c r="C35" s="206" t="s">
        <v>4433</v>
      </c>
      <c r="D35" s="207" t="s">
        <v>1367</v>
      </c>
      <c r="E35" s="208" t="s">
        <v>1465</v>
      </c>
      <c r="F35" s="209"/>
      <c r="G35" s="210" t="s">
        <v>4434</v>
      </c>
      <c r="H35" s="204"/>
    </row>
    <row r="36" spans="2:8" ht="45">
      <c r="B36" s="211" t="s">
        <v>4435</v>
      </c>
      <c r="C36" s="212" t="s">
        <v>4436</v>
      </c>
      <c r="D36" s="213" t="s">
        <v>1367</v>
      </c>
      <c r="E36" s="214" t="s">
        <v>1465</v>
      </c>
      <c r="F36" s="215"/>
      <c r="G36" s="313" t="s">
        <v>4437</v>
      </c>
      <c r="H36" s="204"/>
    </row>
    <row r="37" spans="2:8" ht="45">
      <c r="B37" s="211" t="s">
        <v>4438</v>
      </c>
      <c r="C37" s="212" t="s">
        <v>4439</v>
      </c>
      <c r="D37" s="213" t="s">
        <v>1367</v>
      </c>
      <c r="E37" s="214" t="s">
        <v>1465</v>
      </c>
      <c r="F37" s="215"/>
      <c r="G37" s="313" t="s">
        <v>4440</v>
      </c>
      <c r="H37" s="204"/>
    </row>
    <row r="38" spans="2:8" ht="30">
      <c r="B38" s="211" t="s">
        <v>4441</v>
      </c>
      <c r="C38" s="212" t="s">
        <v>4442</v>
      </c>
      <c r="D38" s="213" t="s">
        <v>1367</v>
      </c>
      <c r="E38" s="214" t="s">
        <v>1465</v>
      </c>
      <c r="F38" s="215"/>
      <c r="G38" s="313" t="s">
        <v>4443</v>
      </c>
      <c r="H38" s="204"/>
    </row>
    <row r="39" spans="2:8" ht="60">
      <c r="B39" s="211" t="s">
        <v>4444</v>
      </c>
      <c r="C39" s="212" t="s">
        <v>4445</v>
      </c>
      <c r="D39" s="213" t="s">
        <v>1372</v>
      </c>
      <c r="E39" s="214" t="s">
        <v>1357</v>
      </c>
      <c r="F39" s="215" t="s">
        <v>4226</v>
      </c>
      <c r="G39" s="313" t="s">
        <v>4446</v>
      </c>
      <c r="H39" s="204"/>
    </row>
    <row r="40" spans="2:8" ht="60">
      <c r="B40" s="211" t="s">
        <v>4447</v>
      </c>
      <c r="C40" s="212" t="s">
        <v>4448</v>
      </c>
      <c r="D40" s="213" t="s">
        <v>1525</v>
      </c>
      <c r="E40" s="214" t="s">
        <v>1357</v>
      </c>
      <c r="F40" s="215"/>
      <c r="G40" s="313" t="s">
        <v>4449</v>
      </c>
      <c r="H40" s="204"/>
    </row>
    <row r="41" spans="2:8" ht="75">
      <c r="B41" s="211" t="s">
        <v>4450</v>
      </c>
      <c r="C41" s="212" t="s">
        <v>4451</v>
      </c>
      <c r="D41" s="213" t="s">
        <v>1372</v>
      </c>
      <c r="E41" s="214" t="s">
        <v>1357</v>
      </c>
      <c r="F41" s="215" t="s">
        <v>4226</v>
      </c>
      <c r="G41" s="313" t="s">
        <v>4452</v>
      </c>
      <c r="H41" s="204"/>
    </row>
    <row r="42" spans="2:8" ht="60">
      <c r="B42" s="211" t="s">
        <v>4453</v>
      </c>
      <c r="C42" s="212" t="s">
        <v>4454</v>
      </c>
      <c r="D42" s="213" t="s">
        <v>1525</v>
      </c>
      <c r="E42" s="214" t="s">
        <v>1357</v>
      </c>
      <c r="F42" s="215"/>
      <c r="G42" s="313" t="s">
        <v>4455</v>
      </c>
      <c r="H42" s="204"/>
    </row>
    <row r="43" spans="2:8" ht="75">
      <c r="B43" s="211" t="s">
        <v>4456</v>
      </c>
      <c r="C43" s="212" t="s">
        <v>4457</v>
      </c>
      <c r="D43" s="213" t="s">
        <v>1372</v>
      </c>
      <c r="E43" s="214" t="s">
        <v>1357</v>
      </c>
      <c r="F43" s="215" t="s">
        <v>4226</v>
      </c>
      <c r="G43" s="313" t="s">
        <v>4458</v>
      </c>
      <c r="H43" s="204"/>
    </row>
    <row r="44" spans="2:8" ht="60">
      <c r="B44" s="211" t="s">
        <v>4459</v>
      </c>
      <c r="C44" s="212" t="s">
        <v>4460</v>
      </c>
      <c r="D44" s="213" t="s">
        <v>1525</v>
      </c>
      <c r="E44" s="214" t="s">
        <v>1357</v>
      </c>
      <c r="F44" s="215"/>
      <c r="G44" s="313" t="s">
        <v>4461</v>
      </c>
      <c r="H44" s="204"/>
    </row>
    <row r="45" spans="2:8" ht="30">
      <c r="B45" s="211" t="s">
        <v>4462</v>
      </c>
      <c r="C45" s="212" t="s">
        <v>4463</v>
      </c>
      <c r="D45" s="213" t="s">
        <v>1367</v>
      </c>
      <c r="E45" s="214" t="s">
        <v>1465</v>
      </c>
      <c r="F45" s="215"/>
      <c r="G45" s="313" t="s">
        <v>4405</v>
      </c>
      <c r="H45" s="204"/>
    </row>
    <row r="46" spans="2:8" ht="30">
      <c r="B46" s="211" t="s">
        <v>4464</v>
      </c>
      <c r="C46" s="212" t="s">
        <v>4465</v>
      </c>
      <c r="D46" s="213" t="s">
        <v>2234</v>
      </c>
      <c r="E46" s="214" t="s">
        <v>1357</v>
      </c>
      <c r="F46" s="215"/>
      <c r="G46" s="313" t="s">
        <v>4466</v>
      </c>
      <c r="H46" s="204"/>
    </row>
    <row r="47" spans="2:8" ht="90">
      <c r="B47" s="211" t="s">
        <v>4467</v>
      </c>
      <c r="C47" s="212" t="s">
        <v>4468</v>
      </c>
      <c r="D47" s="213" t="s">
        <v>1367</v>
      </c>
      <c r="E47" s="214" t="s">
        <v>1998</v>
      </c>
      <c r="F47" s="215"/>
      <c r="G47" s="313" t="s">
        <v>4469</v>
      </c>
      <c r="H47" s="204"/>
    </row>
    <row r="48" spans="2:8" ht="75">
      <c r="B48" s="211" t="s">
        <v>4470</v>
      </c>
      <c r="C48" s="212" t="s">
        <v>4471</v>
      </c>
      <c r="D48" s="261" t="s">
        <v>1526</v>
      </c>
      <c r="E48" s="214" t="s">
        <v>1357</v>
      </c>
      <c r="F48" s="215"/>
      <c r="G48" s="313" t="s">
        <v>4472</v>
      </c>
      <c r="H48" s="204"/>
    </row>
    <row r="49" spans="2:8" ht="90">
      <c r="B49" s="211" t="s">
        <v>4473</v>
      </c>
      <c r="C49" s="212" t="s">
        <v>4474</v>
      </c>
      <c r="D49" s="213" t="s">
        <v>1367</v>
      </c>
      <c r="E49" s="214" t="s">
        <v>1998</v>
      </c>
      <c r="F49" s="215"/>
      <c r="G49" s="313" t="s">
        <v>4475</v>
      </c>
      <c r="H49" s="204"/>
    </row>
    <row r="50" spans="2:8" ht="75">
      <c r="B50" s="211" t="s">
        <v>4476</v>
      </c>
      <c r="C50" s="212" t="s">
        <v>4477</v>
      </c>
      <c r="D50" s="261" t="s">
        <v>1526</v>
      </c>
      <c r="E50" s="214" t="s">
        <v>1357</v>
      </c>
      <c r="F50" s="215"/>
      <c r="G50" s="313" t="s">
        <v>4478</v>
      </c>
      <c r="H50" s="204"/>
    </row>
    <row r="51" spans="2:8" ht="60">
      <c r="B51" s="211" t="s">
        <v>4479</v>
      </c>
      <c r="C51" s="212" t="s">
        <v>4480</v>
      </c>
      <c r="D51" s="213" t="s">
        <v>1367</v>
      </c>
      <c r="E51" s="214" t="s">
        <v>1465</v>
      </c>
      <c r="F51" s="215"/>
      <c r="G51" s="313" t="s">
        <v>4481</v>
      </c>
      <c r="H51" s="204"/>
    </row>
    <row r="52" spans="2:8" ht="60">
      <c r="B52" s="211" t="s">
        <v>4482</v>
      </c>
      <c r="C52" s="212" t="s">
        <v>4483</v>
      </c>
      <c r="D52" s="213" t="s">
        <v>2666</v>
      </c>
      <c r="E52" s="214" t="s">
        <v>1357</v>
      </c>
      <c r="F52" s="215"/>
      <c r="G52" s="313" t="s">
        <v>4484</v>
      </c>
      <c r="H52" s="204"/>
    </row>
    <row r="53" spans="2:8" ht="90">
      <c r="B53" s="259" t="s">
        <v>4485</v>
      </c>
      <c r="C53" s="260" t="s">
        <v>4486</v>
      </c>
      <c r="D53" s="261" t="s">
        <v>1367</v>
      </c>
      <c r="E53" s="262" t="s">
        <v>1465</v>
      </c>
      <c r="F53" s="263"/>
      <c r="G53" s="232" t="s">
        <v>4487</v>
      </c>
      <c r="H53" s="204"/>
    </row>
    <row r="54" spans="2:8" ht="75">
      <c r="B54" s="259" t="s">
        <v>4488</v>
      </c>
      <c r="C54" s="260" t="s">
        <v>4489</v>
      </c>
      <c r="D54" s="261" t="s">
        <v>1526</v>
      </c>
      <c r="E54" s="262" t="s">
        <v>1357</v>
      </c>
      <c r="F54" s="263"/>
      <c r="G54" s="232" t="s">
        <v>4490</v>
      </c>
      <c r="H54" s="204"/>
    </row>
    <row r="55" spans="2:8" ht="30">
      <c r="B55" s="211" t="s">
        <v>4491</v>
      </c>
      <c r="C55" s="212" t="s">
        <v>4492</v>
      </c>
      <c r="D55" s="213" t="s">
        <v>1367</v>
      </c>
      <c r="E55" s="214" t="s">
        <v>1465</v>
      </c>
      <c r="F55" s="215"/>
      <c r="G55" s="313" t="s">
        <v>4405</v>
      </c>
      <c r="H55" s="204"/>
    </row>
    <row r="56" spans="2:8" ht="30">
      <c r="B56" s="211" t="s">
        <v>4493</v>
      </c>
      <c r="C56" s="212" t="s">
        <v>4494</v>
      </c>
      <c r="D56" s="213" t="s">
        <v>1526</v>
      </c>
      <c r="E56" s="214" t="s">
        <v>1357</v>
      </c>
      <c r="F56" s="215"/>
      <c r="G56" s="313" t="s">
        <v>4495</v>
      </c>
      <c r="H56" s="204"/>
    </row>
    <row r="57" spans="2:8" ht="90">
      <c r="B57" s="211" t="s">
        <v>4496</v>
      </c>
      <c r="C57" s="212" t="s">
        <v>4497</v>
      </c>
      <c r="D57" s="213" t="s">
        <v>1367</v>
      </c>
      <c r="E57" s="214" t="s">
        <v>1998</v>
      </c>
      <c r="F57" s="215"/>
      <c r="G57" s="313" t="s">
        <v>4410</v>
      </c>
      <c r="H57" s="204"/>
    </row>
    <row r="58" spans="2:8" ht="75">
      <c r="B58" s="211" t="s">
        <v>4498</v>
      </c>
      <c r="C58" s="212" t="s">
        <v>4499</v>
      </c>
      <c r="D58" s="261" t="s">
        <v>1526</v>
      </c>
      <c r="E58" s="214" t="s">
        <v>1357</v>
      </c>
      <c r="F58" s="215"/>
      <c r="G58" s="313" t="s">
        <v>4500</v>
      </c>
      <c r="H58" s="204"/>
    </row>
    <row r="59" spans="2:8" ht="90">
      <c r="B59" s="211" t="s">
        <v>4501</v>
      </c>
      <c r="C59" s="212" t="s">
        <v>4502</v>
      </c>
      <c r="D59" s="213" t="s">
        <v>1367</v>
      </c>
      <c r="E59" s="214" t="s">
        <v>1998</v>
      </c>
      <c r="F59" s="215"/>
      <c r="G59" s="313" t="s">
        <v>4416</v>
      </c>
      <c r="H59" s="204"/>
    </row>
    <row r="60" spans="2:8" ht="75">
      <c r="B60" s="211" t="s">
        <v>4503</v>
      </c>
      <c r="C60" s="212" t="s">
        <v>4504</v>
      </c>
      <c r="D60" s="261" t="s">
        <v>1526</v>
      </c>
      <c r="E60" s="214" t="s">
        <v>1357</v>
      </c>
      <c r="F60" s="215"/>
      <c r="G60" s="313" t="s">
        <v>4505</v>
      </c>
      <c r="H60" s="204"/>
    </row>
    <row r="61" spans="2:8" ht="60">
      <c r="B61" s="211" t="s">
        <v>4506</v>
      </c>
      <c r="C61" s="212" t="s">
        <v>4507</v>
      </c>
      <c r="D61" s="213" t="s">
        <v>1367</v>
      </c>
      <c r="E61" s="214" t="s">
        <v>1998</v>
      </c>
      <c r="F61" s="215"/>
      <c r="G61" s="313" t="s">
        <v>4481</v>
      </c>
      <c r="H61" s="204"/>
    </row>
    <row r="62" spans="2:8" ht="60">
      <c r="B62" s="211" t="s">
        <v>4508</v>
      </c>
      <c r="C62" s="212" t="s">
        <v>4509</v>
      </c>
      <c r="D62" s="213" t="s">
        <v>2666</v>
      </c>
      <c r="E62" s="214" t="s">
        <v>1357</v>
      </c>
      <c r="F62" s="215"/>
      <c r="G62" s="313" t="s">
        <v>4510</v>
      </c>
      <c r="H62" s="204"/>
    </row>
    <row r="63" spans="2:8" ht="75">
      <c r="B63" s="259" t="s">
        <v>4511</v>
      </c>
      <c r="C63" s="260" t="s">
        <v>4512</v>
      </c>
      <c r="D63" s="261" t="s">
        <v>1367</v>
      </c>
      <c r="E63" s="262" t="s">
        <v>1465</v>
      </c>
      <c r="F63" s="263"/>
      <c r="G63" s="232" t="s">
        <v>4427</v>
      </c>
      <c r="H63" s="204"/>
    </row>
    <row r="64" spans="2:8" ht="75.75" thickBot="1">
      <c r="B64" s="259" t="s">
        <v>4513</v>
      </c>
      <c r="C64" s="260" t="s">
        <v>4514</v>
      </c>
      <c r="D64" s="261" t="s">
        <v>1526</v>
      </c>
      <c r="E64" s="262" t="s">
        <v>1357</v>
      </c>
      <c r="F64" s="263"/>
      <c r="G64" s="232" t="s">
        <v>4515</v>
      </c>
      <c r="H64" s="204"/>
    </row>
    <row r="65" spans="1:8" ht="20.100000000000001" customHeight="1" thickBot="1">
      <c r="B65" s="415" t="s">
        <v>10833</v>
      </c>
      <c r="C65" s="416"/>
      <c r="D65" s="417"/>
      <c r="E65" s="428"/>
      <c r="F65" s="428"/>
      <c r="G65" s="429"/>
      <c r="H65" s="430"/>
    </row>
    <row r="66" spans="1:8" ht="60">
      <c r="B66" s="296" t="s">
        <v>4516</v>
      </c>
      <c r="C66" s="212" t="s">
        <v>4517</v>
      </c>
      <c r="D66" s="256" t="s">
        <v>4518</v>
      </c>
      <c r="E66" s="5" t="s">
        <v>1357</v>
      </c>
      <c r="F66" s="236"/>
      <c r="G66" s="237" t="s">
        <v>4519</v>
      </c>
      <c r="H66" s="8"/>
    </row>
    <row r="67" spans="1:8" s="84" customFormat="1" ht="90">
      <c r="A67" s="8"/>
      <c r="B67" s="318" t="s">
        <v>72</v>
      </c>
      <c r="C67" s="212" t="s">
        <v>4520</v>
      </c>
      <c r="D67" s="268" t="s">
        <v>1612</v>
      </c>
      <c r="E67" s="269" t="s">
        <v>2274</v>
      </c>
      <c r="F67" s="270"/>
      <c r="G67" s="434" t="s">
        <v>4521</v>
      </c>
      <c r="H67" s="8"/>
    </row>
    <row r="68" spans="1:8" s="84" customFormat="1" ht="60">
      <c r="A68" s="8"/>
      <c r="B68" s="296" t="s">
        <v>4522</v>
      </c>
      <c r="C68" s="212" t="s">
        <v>4523</v>
      </c>
      <c r="D68" s="256" t="s">
        <v>4524</v>
      </c>
      <c r="E68" s="5" t="s">
        <v>1357</v>
      </c>
      <c r="F68" s="236"/>
      <c r="G68" s="435" t="s">
        <v>4525</v>
      </c>
      <c r="H68" s="8"/>
    </row>
    <row r="69" spans="1:8" s="84" customFormat="1" ht="60">
      <c r="A69" s="8"/>
      <c r="B69" s="296" t="s">
        <v>4526</v>
      </c>
      <c r="C69" s="212" t="s">
        <v>4527</v>
      </c>
      <c r="D69" s="256" t="s">
        <v>4528</v>
      </c>
      <c r="E69" s="5" t="s">
        <v>2273</v>
      </c>
      <c r="F69" s="236"/>
      <c r="G69" s="237" t="s">
        <v>4525</v>
      </c>
      <c r="H69" s="8"/>
    </row>
    <row r="70" spans="1:8" s="84" customFormat="1" ht="75">
      <c r="A70" s="8"/>
      <c r="B70" s="296" t="s">
        <v>75</v>
      </c>
      <c r="C70" s="212" t="s">
        <v>4529</v>
      </c>
      <c r="D70" s="256" t="s">
        <v>1367</v>
      </c>
      <c r="E70" s="5" t="s">
        <v>2274</v>
      </c>
      <c r="F70" s="236"/>
      <c r="G70" s="237" t="s">
        <v>4530</v>
      </c>
      <c r="H70" s="8"/>
    </row>
    <row r="71" spans="1:8" s="84" customFormat="1" ht="75">
      <c r="A71" s="8"/>
      <c r="B71" s="296" t="s">
        <v>4531</v>
      </c>
      <c r="C71" s="212" t="s">
        <v>4532</v>
      </c>
      <c r="D71" s="256" t="s">
        <v>4533</v>
      </c>
      <c r="E71" s="5" t="s">
        <v>1357</v>
      </c>
      <c r="F71" s="236"/>
      <c r="G71" s="237" t="s">
        <v>4534</v>
      </c>
      <c r="H71" s="8"/>
    </row>
    <row r="72" spans="1:8" s="84" customFormat="1" ht="105">
      <c r="A72" s="8"/>
      <c r="B72" s="296" t="s">
        <v>77</v>
      </c>
      <c r="C72" s="212" t="s">
        <v>4535</v>
      </c>
      <c r="D72" s="256" t="s">
        <v>1367</v>
      </c>
      <c r="E72" s="5" t="s">
        <v>1465</v>
      </c>
      <c r="F72" s="236"/>
      <c r="G72" s="237" t="s">
        <v>4536</v>
      </c>
      <c r="H72" s="8"/>
    </row>
    <row r="73" spans="1:8" s="84" customFormat="1" ht="105">
      <c r="A73" s="8"/>
      <c r="B73" s="296" t="s">
        <v>78</v>
      </c>
      <c r="C73" s="212" t="s">
        <v>4537</v>
      </c>
      <c r="D73" s="261" t="s">
        <v>1526</v>
      </c>
      <c r="E73" s="5" t="s">
        <v>1357</v>
      </c>
      <c r="F73" s="236"/>
      <c r="G73" s="237" t="s">
        <v>4538</v>
      </c>
      <c r="H73" s="8"/>
    </row>
    <row r="74" spans="1:8" s="84" customFormat="1" ht="105">
      <c r="A74" s="8"/>
      <c r="B74" s="296" t="s">
        <v>79</v>
      </c>
      <c r="C74" s="212" t="s">
        <v>4539</v>
      </c>
      <c r="D74" s="256" t="s">
        <v>1367</v>
      </c>
      <c r="E74" s="5" t="s">
        <v>1465</v>
      </c>
      <c r="F74" s="236"/>
      <c r="G74" s="237" t="s">
        <v>4540</v>
      </c>
      <c r="H74" s="8"/>
    </row>
    <row r="75" spans="1:8" s="84" customFormat="1" ht="105">
      <c r="A75" s="8"/>
      <c r="B75" s="296" t="s">
        <v>80</v>
      </c>
      <c r="C75" s="212" t="s">
        <v>4541</v>
      </c>
      <c r="D75" s="261" t="s">
        <v>1526</v>
      </c>
      <c r="E75" s="5" t="s">
        <v>1357</v>
      </c>
      <c r="F75" s="236"/>
      <c r="G75" s="237" t="s">
        <v>4542</v>
      </c>
      <c r="H75" s="8"/>
    </row>
    <row r="76" spans="1:8" s="84" customFormat="1" ht="90">
      <c r="A76" s="8"/>
      <c r="B76" s="296" t="s">
        <v>4543</v>
      </c>
      <c r="C76" s="212" t="s">
        <v>4544</v>
      </c>
      <c r="D76" s="256" t="s">
        <v>1367</v>
      </c>
      <c r="E76" s="5" t="s">
        <v>1465</v>
      </c>
      <c r="F76" s="236"/>
      <c r="G76" s="237" t="s">
        <v>4545</v>
      </c>
      <c r="H76" s="8"/>
    </row>
    <row r="77" spans="1:8" s="84" customFormat="1" ht="90">
      <c r="A77" s="8"/>
      <c r="B77" s="296" t="s">
        <v>4546</v>
      </c>
      <c r="C77" s="212" t="s">
        <v>4547</v>
      </c>
      <c r="D77" s="256" t="s">
        <v>4548</v>
      </c>
      <c r="E77" s="5" t="s">
        <v>1357</v>
      </c>
      <c r="F77" s="236"/>
      <c r="G77" s="237" t="s">
        <v>4549</v>
      </c>
      <c r="H77" s="8"/>
    </row>
    <row r="78" spans="1:8" s="84" customFormat="1" ht="90">
      <c r="A78" s="8"/>
      <c r="B78" s="296" t="s">
        <v>4550</v>
      </c>
      <c r="C78" s="212" t="s">
        <v>4551</v>
      </c>
      <c r="D78" s="256" t="s">
        <v>1367</v>
      </c>
      <c r="E78" s="5" t="s">
        <v>1465</v>
      </c>
      <c r="F78" s="236"/>
      <c r="G78" s="237" t="s">
        <v>4545</v>
      </c>
      <c r="H78" s="8"/>
    </row>
    <row r="79" spans="1:8" s="84" customFormat="1" ht="90">
      <c r="A79" s="8"/>
      <c r="B79" s="296" t="s">
        <v>4552</v>
      </c>
      <c r="C79" s="212" t="s">
        <v>4553</v>
      </c>
      <c r="D79" s="256" t="s">
        <v>4518</v>
      </c>
      <c r="E79" s="5" t="s">
        <v>2273</v>
      </c>
      <c r="F79" s="236"/>
      <c r="G79" s="237" t="s">
        <v>4554</v>
      </c>
      <c r="H79" s="8"/>
    </row>
    <row r="80" spans="1:8" s="84" customFormat="1" ht="60">
      <c r="A80" s="8"/>
      <c r="B80" s="296" t="s">
        <v>4555</v>
      </c>
      <c r="C80" s="212" t="s">
        <v>4556</v>
      </c>
      <c r="D80" s="213" t="s">
        <v>4524</v>
      </c>
      <c r="E80" s="5" t="s">
        <v>1357</v>
      </c>
      <c r="F80" s="236"/>
      <c r="G80" s="351" t="s">
        <v>4557</v>
      </c>
      <c r="H80" s="8"/>
    </row>
    <row r="81" spans="1:8" s="84" customFormat="1" ht="60">
      <c r="A81" s="8"/>
      <c r="B81" s="296" t="s">
        <v>4558</v>
      </c>
      <c r="C81" s="212" t="s">
        <v>4559</v>
      </c>
      <c r="D81" s="213" t="s">
        <v>4528</v>
      </c>
      <c r="E81" s="5" t="s">
        <v>2273</v>
      </c>
      <c r="F81" s="236"/>
      <c r="G81" s="237" t="s">
        <v>4557</v>
      </c>
      <c r="H81" s="8"/>
    </row>
    <row r="82" spans="1:8" s="84" customFormat="1" ht="90">
      <c r="A82" s="8"/>
      <c r="B82" s="318" t="s">
        <v>87</v>
      </c>
      <c r="C82" s="212" t="s">
        <v>4560</v>
      </c>
      <c r="D82" s="297" t="s">
        <v>1612</v>
      </c>
      <c r="E82" s="269" t="s">
        <v>2274</v>
      </c>
      <c r="F82" s="270"/>
      <c r="G82" s="434" t="s">
        <v>4561</v>
      </c>
      <c r="H82" s="8"/>
    </row>
    <row r="83" spans="1:8" s="84" customFormat="1" ht="90">
      <c r="A83" s="8"/>
      <c r="B83" s="318" t="s">
        <v>4562</v>
      </c>
      <c r="C83" s="212" t="s">
        <v>4563</v>
      </c>
      <c r="D83" s="297" t="s">
        <v>4564</v>
      </c>
      <c r="E83" s="269" t="s">
        <v>1357</v>
      </c>
      <c r="F83" s="270"/>
      <c r="G83" s="271" t="s">
        <v>4565</v>
      </c>
      <c r="H83" s="8"/>
    </row>
    <row r="84" spans="1:8" s="84" customFormat="1" ht="105">
      <c r="A84" s="8"/>
      <c r="B84" s="296" t="s">
        <v>89</v>
      </c>
      <c r="C84" s="212" t="s">
        <v>4566</v>
      </c>
      <c r="D84" s="256" t="s">
        <v>1367</v>
      </c>
      <c r="E84" s="5" t="s">
        <v>1465</v>
      </c>
      <c r="F84" s="236"/>
      <c r="G84" s="434" t="s">
        <v>4567</v>
      </c>
      <c r="H84" s="8"/>
    </row>
    <row r="85" spans="1:8" s="84" customFormat="1" ht="105">
      <c r="A85" s="8"/>
      <c r="B85" s="318" t="s">
        <v>90</v>
      </c>
      <c r="C85" s="212" t="s">
        <v>4568</v>
      </c>
      <c r="D85" s="261" t="s">
        <v>1526</v>
      </c>
      <c r="E85" s="5" t="s">
        <v>1357</v>
      </c>
      <c r="F85" s="236"/>
      <c r="G85" s="271" t="s">
        <v>4569</v>
      </c>
      <c r="H85" s="8"/>
    </row>
    <row r="86" spans="1:8" s="84" customFormat="1" ht="105">
      <c r="A86" s="8"/>
      <c r="B86" s="296" t="s">
        <v>91</v>
      </c>
      <c r="C86" s="212" t="s">
        <v>4570</v>
      </c>
      <c r="D86" s="256" t="s">
        <v>1367</v>
      </c>
      <c r="E86" s="5" t="s">
        <v>1465</v>
      </c>
      <c r="F86" s="236"/>
      <c r="G86" s="434" t="s">
        <v>4571</v>
      </c>
      <c r="H86" s="8"/>
    </row>
    <row r="87" spans="1:8" s="84" customFormat="1" ht="105">
      <c r="A87" s="8"/>
      <c r="B87" s="318" t="s">
        <v>92</v>
      </c>
      <c r="C87" s="212" t="s">
        <v>4572</v>
      </c>
      <c r="D87" s="261" t="s">
        <v>1526</v>
      </c>
      <c r="E87" s="5" t="s">
        <v>1357</v>
      </c>
      <c r="F87" s="236"/>
      <c r="G87" s="271" t="s">
        <v>4573</v>
      </c>
      <c r="H87" s="8"/>
    </row>
    <row r="88" spans="1:8" s="84" customFormat="1" ht="90">
      <c r="A88" s="8"/>
      <c r="B88" s="318" t="s">
        <v>93</v>
      </c>
      <c r="C88" s="212" t="s">
        <v>4574</v>
      </c>
      <c r="D88" s="297" t="s">
        <v>1612</v>
      </c>
      <c r="E88" s="269" t="s">
        <v>2274</v>
      </c>
      <c r="F88" s="270"/>
      <c r="G88" s="434" t="s">
        <v>4575</v>
      </c>
      <c r="H88" s="8"/>
    </row>
    <row r="89" spans="1:8" s="84" customFormat="1" ht="90">
      <c r="A89" s="8"/>
      <c r="B89" s="318" t="s">
        <v>4576</v>
      </c>
      <c r="C89" s="212" t="s">
        <v>4577</v>
      </c>
      <c r="D89" s="297" t="s">
        <v>2369</v>
      </c>
      <c r="E89" s="269" t="s">
        <v>1357</v>
      </c>
      <c r="F89" s="270"/>
      <c r="G89" s="271" t="s">
        <v>4578</v>
      </c>
      <c r="H89" s="8"/>
    </row>
    <row r="90" spans="1:8" s="84" customFormat="1" ht="90">
      <c r="A90" s="8"/>
      <c r="B90" s="318" t="s">
        <v>4579</v>
      </c>
      <c r="C90" s="212" t="s">
        <v>4580</v>
      </c>
      <c r="D90" s="297" t="s">
        <v>1612</v>
      </c>
      <c r="E90" s="269" t="s">
        <v>2274</v>
      </c>
      <c r="F90" s="270"/>
      <c r="G90" s="434" t="s">
        <v>4575</v>
      </c>
      <c r="H90" s="8"/>
    </row>
    <row r="91" spans="1:8" s="84" customFormat="1" ht="90.75" thickBot="1">
      <c r="A91" s="8"/>
      <c r="B91" s="318" t="s">
        <v>4581</v>
      </c>
      <c r="C91" s="212" t="s">
        <v>4582</v>
      </c>
      <c r="D91" s="297" t="s">
        <v>1522</v>
      </c>
      <c r="E91" s="269" t="s">
        <v>1357</v>
      </c>
      <c r="F91" s="270"/>
      <c r="G91" s="271" t="s">
        <v>4583</v>
      </c>
      <c r="H91" s="8"/>
    </row>
    <row r="92" spans="1:8" s="84" customFormat="1">
      <c r="A92" s="8"/>
      <c r="B92" s="436"/>
      <c r="C92" s="436"/>
      <c r="D92" s="437"/>
      <c r="E92" s="437"/>
      <c r="F92" s="437"/>
      <c r="G92" s="436"/>
      <c r="H92"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380</v>
      </c>
      <c r="C2" s="192"/>
      <c r="D2" s="192"/>
      <c r="E2" s="192"/>
      <c r="F2" s="192"/>
      <c r="G2" s="193"/>
      <c r="H2" s="194"/>
    </row>
    <row r="3" spans="1:8" ht="13.5" customHeight="1" thickBot="1">
      <c r="A3" s="84"/>
      <c r="B3" s="195"/>
      <c r="C3" s="195"/>
      <c r="D3" s="195"/>
      <c r="E3" s="195"/>
      <c r="F3" s="195"/>
      <c r="G3" s="195"/>
      <c r="H3" s="196"/>
    </row>
    <row r="4" spans="1:8" ht="20.25" customHeight="1" thickBot="1">
      <c r="B4" s="197" t="s">
        <v>26</v>
      </c>
      <c r="C4" s="198" t="s">
        <v>1348</v>
      </c>
      <c r="D4" s="198" t="s">
        <v>1349</v>
      </c>
      <c r="E4" s="198" t="s">
        <v>1350</v>
      </c>
      <c r="F4" s="199" t="s">
        <v>1351</v>
      </c>
      <c r="G4" s="200" t="s">
        <v>1041</v>
      </c>
      <c r="H4" s="44"/>
    </row>
    <row r="5" spans="1:8" s="44" customFormat="1">
      <c r="B5" s="438" t="s">
        <v>4584</v>
      </c>
      <c r="C5" s="316" t="s">
        <v>4585</v>
      </c>
      <c r="D5" s="207" t="s">
        <v>4564</v>
      </c>
      <c r="E5" s="208" t="s">
        <v>1357</v>
      </c>
      <c r="F5" s="209" t="s">
        <v>1358</v>
      </c>
      <c r="G5" s="210" t="s">
        <v>1374</v>
      </c>
      <c r="H5" s="204"/>
    </row>
    <row r="6" spans="1:8">
      <c r="B6" s="424" t="s">
        <v>4586</v>
      </c>
      <c r="C6" s="317" t="s">
        <v>4587</v>
      </c>
      <c r="D6" s="340" t="s">
        <v>1387</v>
      </c>
      <c r="E6" s="257" t="s">
        <v>1363</v>
      </c>
      <c r="F6" s="263"/>
      <c r="G6" s="232"/>
      <c r="H6" s="204"/>
    </row>
    <row r="7" spans="1:8" ht="45">
      <c r="B7" s="259" t="s">
        <v>4588</v>
      </c>
      <c r="C7" s="260" t="s">
        <v>4589</v>
      </c>
      <c r="D7" s="261" t="s">
        <v>1367</v>
      </c>
      <c r="E7" s="262" t="s">
        <v>4590</v>
      </c>
      <c r="F7" s="263"/>
      <c r="G7" s="232" t="s">
        <v>4591</v>
      </c>
      <c r="H7" s="204"/>
    </row>
    <row r="8" spans="1:8" ht="45.75" thickBot="1">
      <c r="B8" s="259" t="s">
        <v>4592</v>
      </c>
      <c r="C8" s="260" t="s">
        <v>4593</v>
      </c>
      <c r="D8" s="261" t="s">
        <v>1367</v>
      </c>
      <c r="E8" s="262" t="s">
        <v>4590</v>
      </c>
      <c r="F8" s="263"/>
      <c r="G8" s="232" t="s">
        <v>4594</v>
      </c>
      <c r="H8" s="204"/>
    </row>
    <row r="9" spans="1:8" ht="13.5" customHeight="1">
      <c r="B9" s="224"/>
      <c r="C9" s="224"/>
      <c r="D9" s="225"/>
      <c r="E9" s="226"/>
      <c r="F9" s="226"/>
      <c r="G9" s="224"/>
      <c r="H9"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59</vt:i4>
      </vt:variant>
    </vt:vector>
  </HeadingPairs>
  <TitlesOfParts>
    <vt:vector size="59" baseType="lpstr">
      <vt:lpstr>表紙</vt:lpstr>
      <vt:lpstr>目次</vt:lpstr>
      <vt:lpstr>変更履歴</vt:lpstr>
      <vt:lpstr>仕入管理科目データ</vt:lpstr>
      <vt:lpstr>仕入管理補助科目データ</vt:lpstr>
      <vt:lpstr>仕入取引データ</vt:lpstr>
      <vt:lpstr>在庫取引データ</vt:lpstr>
      <vt:lpstr>支払方法データ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倉庫データ</vt:lpstr>
      <vt:lpstr>倉庫区分データ</vt:lpstr>
      <vt:lpstr>為替レートデータ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発注検討方法データ</vt:lpstr>
      <vt:lpstr>構成品データ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入荷伝票データ</vt:lpstr>
      <vt:lpstr>出荷伝票データ</vt:lpstr>
      <vt:lpstr>構成品振替伝票データ</vt:lpstr>
      <vt:lpstr>倉庫振替伝票データ</vt:lpstr>
      <vt:lpstr>荷姿振替伝票データ</vt:lpstr>
      <vt:lpstr>他勘定振替伝票データ</vt:lpstr>
      <vt:lpstr>預り品振替伝票データ</vt:lpstr>
      <vt:lpstr>実地棚卸データ</vt:lpstr>
      <vt:lpstr>在庫残高データ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2022-12-06T07:17:19Z</dcterms:created>
  <dcterms:modified xsi:type="dcterms:W3CDTF">2022-12-27T02:14:01Z</dcterms:modified>
</cp:coreProperties>
</file>